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tabRatio="733" activeTab="1"/>
  </bookViews>
  <sheets>
    <sheet name="게임 능력치 추산" sheetId="5" r:id="rId1"/>
    <sheet name="element,아이템비중결정" sheetId="4" r:id="rId2"/>
    <sheet name="스킬능력치결정공식" sheetId="11" r:id="rId3"/>
    <sheet name="연구비계산" sheetId="7" r:id="rId4"/>
    <sheet name="리서치배수결정공식,아이템스텟계산" sheetId="10" r:id="rId5"/>
    <sheet name="Element-Hero비교, 크리효과계산" sheetId="6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C19" i="11"/>
  <c r="C11"/>
  <c r="C12"/>
  <c r="C13"/>
  <c r="C14"/>
  <c r="C15"/>
  <c r="C16"/>
  <c r="C17"/>
  <c r="C18"/>
  <c r="C10"/>
  <c r="U7" i="5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W10" i="4"/>
  <c r="W11"/>
  <c r="W12"/>
  <c r="W13"/>
  <c r="W14"/>
  <c r="X14" s="1"/>
  <c r="W15"/>
  <c r="W16"/>
  <c r="W17"/>
  <c r="W18"/>
  <c r="W19"/>
  <c r="W20"/>
  <c r="W21"/>
  <c r="W22"/>
  <c r="W23"/>
  <c r="W24"/>
  <c r="X24" s="1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X54" s="1"/>
  <c r="W55"/>
  <c r="W56"/>
  <c r="W57"/>
  <c r="W58"/>
  <c r="W59"/>
  <c r="W60"/>
  <c r="W61"/>
  <c r="W62"/>
  <c r="W63"/>
  <c r="W64"/>
  <c r="X64" s="1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X94" s="1"/>
  <c r="W95"/>
  <c r="W96"/>
  <c r="W97"/>
  <c r="W98"/>
  <c r="W99"/>
  <c r="W100"/>
  <c r="W101"/>
  <c r="W102"/>
  <c r="W103"/>
  <c r="W104"/>
  <c r="X104" s="1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X134" s="1"/>
  <c r="W135"/>
  <c r="W136"/>
  <c r="W137"/>
  <c r="W138"/>
  <c r="W139"/>
  <c r="W140"/>
  <c r="W141"/>
  <c r="W142"/>
  <c r="W143"/>
  <c r="W144"/>
  <c r="X144" s="1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X174" s="1"/>
  <c r="W175"/>
  <c r="W176"/>
  <c r="W177"/>
  <c r="W178"/>
  <c r="W179"/>
  <c r="W180"/>
  <c r="W181"/>
  <c r="W182"/>
  <c r="W183"/>
  <c r="W184"/>
  <c r="X184" s="1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9"/>
  <c r="U474"/>
  <c r="U399"/>
  <c r="U329"/>
  <c r="U264"/>
  <c r="U214"/>
  <c r="U159"/>
  <c r="U109"/>
  <c r="U64"/>
  <c r="U34"/>
  <c r="U19"/>
  <c r="U11"/>
  <c r="U12"/>
  <c r="U13" s="1"/>
  <c r="U14" s="1"/>
  <c r="U15" s="1"/>
  <c r="U16" s="1"/>
  <c r="U17" s="1"/>
  <c r="U18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10"/>
  <c r="U9"/>
  <c r="X10"/>
  <c r="X11"/>
  <c r="X12"/>
  <c r="X13"/>
  <c r="X15"/>
  <c r="X16"/>
  <c r="X17"/>
  <c r="X18"/>
  <c r="X19"/>
  <c r="X20"/>
  <c r="X21"/>
  <c r="X22"/>
  <c r="X23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5"/>
  <c r="X56"/>
  <c r="X57"/>
  <c r="X58"/>
  <c r="X59"/>
  <c r="X60"/>
  <c r="X61"/>
  <c r="X62"/>
  <c r="X63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5"/>
  <c r="X96"/>
  <c r="X97"/>
  <c r="X98"/>
  <c r="X99"/>
  <c r="X100"/>
  <c r="X101"/>
  <c r="X102"/>
  <c r="X103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5"/>
  <c r="X136"/>
  <c r="X137"/>
  <c r="X138"/>
  <c r="X139"/>
  <c r="X140"/>
  <c r="X141"/>
  <c r="X142"/>
  <c r="X143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5"/>
  <c r="X176"/>
  <c r="X177"/>
  <c r="X178"/>
  <c r="X179"/>
  <c r="X180"/>
  <c r="X181"/>
  <c r="X182"/>
  <c r="X183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9"/>
  <c r="U35" l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30" s="1"/>
  <c r="U331" s="1"/>
  <c r="U332" s="1"/>
  <c r="U333" s="1"/>
  <c r="U334" s="1"/>
  <c r="U335" s="1"/>
  <c r="U336" s="1"/>
  <c r="U337" s="1"/>
  <c r="U338" s="1"/>
  <c r="U339" s="1"/>
  <c r="U340" s="1"/>
  <c r="U341" s="1"/>
  <c r="U342" s="1"/>
  <c r="U343" s="1"/>
  <c r="U344" s="1"/>
  <c r="U345" s="1"/>
  <c r="U346" s="1"/>
  <c r="U347" s="1"/>
  <c r="U348" s="1"/>
  <c r="U349" s="1"/>
  <c r="U350" s="1"/>
  <c r="U351" s="1"/>
  <c r="U352" s="1"/>
  <c r="U353" s="1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U376" s="1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U397" s="1"/>
  <c r="U398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U415" s="1"/>
  <c r="U416" s="1"/>
  <c r="U417" s="1"/>
  <c r="U418" s="1"/>
  <c r="U419" s="1"/>
  <c r="U420" s="1"/>
  <c r="U421" s="1"/>
  <c r="U422" s="1"/>
  <c r="U423" s="1"/>
  <c r="U424" s="1"/>
  <c r="U425" s="1"/>
  <c r="U426" s="1"/>
  <c r="U427" s="1"/>
  <c r="U428" s="1"/>
  <c r="U429" s="1"/>
  <c r="U430" s="1"/>
  <c r="U431" s="1"/>
  <c r="U432" s="1"/>
  <c r="U433" s="1"/>
  <c r="U434" s="1"/>
  <c r="U435" s="1"/>
  <c r="U436" s="1"/>
  <c r="U437" s="1"/>
  <c r="U438" s="1"/>
  <c r="U439" s="1"/>
  <c r="U440" s="1"/>
  <c r="U441" s="1"/>
  <c r="U442" s="1"/>
  <c r="U443" s="1"/>
  <c r="U444" s="1"/>
  <c r="U445" s="1"/>
  <c r="U446" s="1"/>
  <c r="U447" s="1"/>
  <c r="U448" s="1"/>
  <c r="U449" s="1"/>
  <c r="U450" s="1"/>
  <c r="U451" s="1"/>
  <c r="U452" s="1"/>
  <c r="U453" s="1"/>
  <c r="U454" s="1"/>
  <c r="U455" s="1"/>
  <c r="U456" s="1"/>
  <c r="U457" s="1"/>
  <c r="U458" s="1"/>
  <c r="U459" s="1"/>
  <c r="U460" s="1"/>
  <c r="U461" s="1"/>
  <c r="U462" s="1"/>
  <c r="U463" s="1"/>
  <c r="U464" s="1"/>
  <c r="U465" s="1"/>
  <c r="U466" s="1"/>
  <c r="U467" s="1"/>
  <c r="U468" s="1"/>
  <c r="U469" s="1"/>
  <c r="U470" s="1"/>
  <c r="U471" s="1"/>
  <c r="U472" s="1"/>
  <c r="U473" s="1"/>
  <c r="U475" s="1"/>
  <c r="U476" s="1"/>
  <c r="U477" s="1"/>
  <c r="U478" s="1"/>
  <c r="U479" s="1"/>
  <c r="U480" s="1"/>
  <c r="U481" s="1"/>
  <c r="U482" s="1"/>
  <c r="U483" s="1"/>
  <c r="U484" s="1"/>
  <c r="U485" s="1"/>
  <c r="U486" s="1"/>
  <c r="U487" s="1"/>
  <c r="U488" s="1"/>
  <c r="U489" s="1"/>
  <c r="U490" s="1"/>
  <c r="U491" s="1"/>
  <c r="U492" s="1"/>
  <c r="U493" s="1"/>
  <c r="U494" s="1"/>
  <c r="U495" s="1"/>
  <c r="U496" s="1"/>
  <c r="U497" s="1"/>
  <c r="U498" s="1"/>
  <c r="U499" s="1"/>
  <c r="U500" s="1"/>
  <c r="U501" s="1"/>
  <c r="U502" s="1"/>
  <c r="U503" s="1"/>
  <c r="M4" l="1"/>
  <c r="Q9" s="1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S475" s="1"/>
  <c r="T475" s="1"/>
  <c r="R476"/>
  <c r="S476" s="1"/>
  <c r="T476" s="1"/>
  <c r="R477"/>
  <c r="S477" s="1"/>
  <c r="T477" s="1"/>
  <c r="R478"/>
  <c r="S478" s="1"/>
  <c r="T478" s="1"/>
  <c r="R479"/>
  <c r="S479" s="1"/>
  <c r="T479" s="1"/>
  <c r="R480"/>
  <c r="S480" s="1"/>
  <c r="T480" s="1"/>
  <c r="R481"/>
  <c r="S481" s="1"/>
  <c r="T481" s="1"/>
  <c r="R482"/>
  <c r="S482" s="1"/>
  <c r="T482" s="1"/>
  <c r="R483"/>
  <c r="S483" s="1"/>
  <c r="T483" s="1"/>
  <c r="R484"/>
  <c r="S484" s="1"/>
  <c r="T484" s="1"/>
  <c r="R485"/>
  <c r="S485" s="1"/>
  <c r="T485" s="1"/>
  <c r="R486"/>
  <c r="S486" s="1"/>
  <c r="T486" s="1"/>
  <c r="R487"/>
  <c r="S487" s="1"/>
  <c r="T487" s="1"/>
  <c r="R488"/>
  <c r="S488" s="1"/>
  <c r="T488" s="1"/>
  <c r="R489"/>
  <c r="S489" s="1"/>
  <c r="T489" s="1"/>
  <c r="R490"/>
  <c r="S490" s="1"/>
  <c r="T490" s="1"/>
  <c r="R491"/>
  <c r="S491" s="1"/>
  <c r="T491" s="1"/>
  <c r="R492"/>
  <c r="S492" s="1"/>
  <c r="T492" s="1"/>
  <c r="R493"/>
  <c r="S493" s="1"/>
  <c r="T493" s="1"/>
  <c r="R494"/>
  <c r="S494" s="1"/>
  <c r="T494" s="1"/>
  <c r="R495"/>
  <c r="S495" s="1"/>
  <c r="T495" s="1"/>
  <c r="R496"/>
  <c r="S496" s="1"/>
  <c r="T496" s="1"/>
  <c r="R497"/>
  <c r="S497" s="1"/>
  <c r="T497" s="1"/>
  <c r="R498"/>
  <c r="S498" s="1"/>
  <c r="T498" s="1"/>
  <c r="R499"/>
  <c r="S499" s="1"/>
  <c r="T499" s="1"/>
  <c r="R500"/>
  <c r="S500" s="1"/>
  <c r="T500" s="1"/>
  <c r="R501"/>
  <c r="S501" s="1"/>
  <c r="T501" s="1"/>
  <c r="R502"/>
  <c r="S502" s="1"/>
  <c r="T502" s="1"/>
  <c r="R503"/>
  <c r="S503" s="1"/>
  <c r="T503" s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F30"/>
  <c r="G30" s="1"/>
  <c r="F29"/>
  <c r="G29" s="1"/>
  <c r="F28"/>
  <c r="G2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18"/>
  <c r="G18" s="1"/>
  <c r="M3"/>
  <c r="K4"/>
  <c r="K5"/>
  <c r="K6"/>
  <c r="K3"/>
  <c r="L3"/>
  <c r="L4"/>
  <c r="L5"/>
  <c r="S29" i="10"/>
  <c r="S31"/>
  <c r="S30"/>
  <c r="J4" i="4"/>
  <c r="J5"/>
  <c r="J6"/>
  <c r="J3"/>
  <c r="C32" i="12"/>
  <c r="C47"/>
  <c r="C46"/>
  <c r="C45"/>
  <c r="C44"/>
  <c r="C43"/>
  <c r="C42"/>
  <c r="C41"/>
  <c r="C40"/>
  <c r="C39"/>
  <c r="C38"/>
  <c r="C37"/>
  <c r="C36"/>
  <c r="C35"/>
  <c r="C34"/>
  <c r="C33"/>
  <c r="D401" i="5"/>
  <c r="D331"/>
  <c r="D161"/>
  <c r="CC3" s="1"/>
  <c r="D111"/>
  <c r="DJ3"/>
  <c r="CY3"/>
  <c r="CN3"/>
  <c r="BR3"/>
  <c r="C10" i="4"/>
  <c r="C9"/>
  <c r="C8"/>
  <c r="C7"/>
  <c r="F4"/>
  <c r="F5" s="1"/>
  <c r="F6" s="1"/>
  <c r="F7" s="1"/>
  <c r="F8" s="1"/>
  <c r="F9" s="1"/>
  <c r="F10" s="1"/>
  <c r="F11" s="1"/>
  <c r="F12" s="1"/>
  <c r="D36" i="5"/>
  <c r="AV3"/>
  <c r="Z3"/>
  <c r="E7"/>
  <c r="E8" s="1"/>
  <c r="E9" s="1"/>
  <c r="E10" s="1"/>
  <c r="E6"/>
  <c r="D11"/>
  <c r="W6"/>
  <c r="AA6"/>
  <c r="W7"/>
  <c r="W8"/>
  <c r="W9"/>
  <c r="W10"/>
  <c r="S9" i="4" l="1"/>
  <c r="T9" s="1"/>
  <c r="M6"/>
  <c r="Q34" s="1"/>
  <c r="M5"/>
  <c r="Q19" s="1"/>
  <c r="Q10" s="1"/>
  <c r="F13"/>
  <c r="D12"/>
  <c r="D11"/>
  <c r="D10"/>
  <c r="D9"/>
  <c r="D8"/>
  <c r="D7"/>
  <c r="AA7" i="5"/>
  <c r="J11" i="11"/>
  <c r="J12" s="1"/>
  <c r="J13" s="1"/>
  <c r="J14" s="1"/>
  <c r="J15" s="1"/>
  <c r="J16" s="1"/>
  <c r="J17" s="1"/>
  <c r="J18" s="1"/>
  <c r="J19" s="1"/>
  <c r="I11"/>
  <c r="I12" s="1"/>
  <c r="I13" s="1"/>
  <c r="I14" s="1"/>
  <c r="I15" s="1"/>
  <c r="I16" s="1"/>
  <c r="I17" s="1"/>
  <c r="I18" s="1"/>
  <c r="I19" s="1"/>
  <c r="K11"/>
  <c r="K12" s="1"/>
  <c r="K13" s="1"/>
  <c r="K14" s="1"/>
  <c r="K15" s="1"/>
  <c r="K16" s="1"/>
  <c r="K17" s="1"/>
  <c r="K18" s="1"/>
  <c r="K19" s="1"/>
  <c r="I35"/>
  <c r="S10" i="4" l="1"/>
  <c r="T10" s="1"/>
  <c r="Q11"/>
  <c r="S11" s="1"/>
  <c r="T11" s="1"/>
  <c r="S19"/>
  <c r="T19" s="1"/>
  <c r="Q20"/>
  <c r="S34"/>
  <c r="T34" s="1"/>
  <c r="J8"/>
  <c r="L7"/>
  <c r="K8"/>
  <c r="J7"/>
  <c r="K7"/>
  <c r="L6"/>
  <c r="J12"/>
  <c r="L11"/>
  <c r="K12"/>
  <c r="J11"/>
  <c r="L10"/>
  <c r="K11"/>
  <c r="J10"/>
  <c r="L9"/>
  <c r="K10"/>
  <c r="J9"/>
  <c r="L8"/>
  <c r="K9"/>
  <c r="F14"/>
  <c r="D14" s="1"/>
  <c r="D13"/>
  <c r="AA8" i="5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M12" i="4" l="1"/>
  <c r="Q329" s="1"/>
  <c r="M7"/>
  <c r="Q64" s="1"/>
  <c r="M8"/>
  <c r="Q109" s="1"/>
  <c r="S109" s="1"/>
  <c r="T109" s="1"/>
  <c r="M9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M10"/>
  <c r="Q214" s="1"/>
  <c r="M1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12"/>
  <c r="Q21"/>
  <c r="S20"/>
  <c r="T20" s="1"/>
  <c r="Q13"/>
  <c r="S12"/>
  <c r="T12" s="1"/>
  <c r="J13"/>
  <c r="M14" s="1"/>
  <c r="Q474" s="1"/>
  <c r="K13"/>
  <c r="L12"/>
  <c r="J14"/>
  <c r="L13"/>
  <c r="K14" s="1"/>
  <c r="AA9" i="5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M13" i="4" l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330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22"/>
  <c r="S21"/>
  <c r="T21" s="1"/>
  <c r="Q65"/>
  <c r="S64"/>
  <c r="T64" s="1"/>
  <c r="Q35"/>
  <c r="Q14"/>
  <c r="S13"/>
  <c r="T13" s="1"/>
  <c r="Z30" i="10"/>
  <c r="AA30" s="1"/>
  <c r="AA10" i="5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S65" i="4" l="1"/>
  <c r="T65" s="1"/>
  <c r="Q66"/>
  <c r="Q36"/>
  <c r="S35"/>
  <c r="T35" s="1"/>
  <c r="S22"/>
  <c r="T22" s="1"/>
  <c r="Q23"/>
  <c r="S14"/>
  <c r="T14" s="1"/>
  <c r="Q15"/>
  <c r="AB30" i="10"/>
  <c r="AD30" s="1"/>
  <c r="AD45"/>
  <c r="AE45"/>
  <c r="AF45" s="1"/>
  <c r="AF46"/>
  <c r="AD46"/>
  <c r="AB49"/>
  <c r="AD49" s="1"/>
  <c r="AA32"/>
  <c r="Z29"/>
  <c r="AB29" s="1"/>
  <c r="AD29" s="1"/>
  <c r="Q67" i="4" l="1"/>
  <c r="S66"/>
  <c r="T66" s="1"/>
  <c r="Q37"/>
  <c r="S36"/>
  <c r="T36" s="1"/>
  <c r="S23"/>
  <c r="T23" s="1"/>
  <c r="Q24"/>
  <c r="Q16"/>
  <c r="S15"/>
  <c r="T15" s="1"/>
  <c r="AE49" i="10"/>
  <c r="AF49" s="1"/>
  <c r="AA29"/>
  <c r="Q68" i="4" l="1"/>
  <c r="S67"/>
  <c r="T67" s="1"/>
  <c r="Q38"/>
  <c r="S37"/>
  <c r="T37" s="1"/>
  <c r="S24"/>
  <c r="T24" s="1"/>
  <c r="Q25"/>
  <c r="Q17"/>
  <c r="S16"/>
  <c r="T16" s="1"/>
  <c r="L35" i="11"/>
  <c r="P35" s="1"/>
  <c r="U35" s="1"/>
  <c r="K35"/>
  <c r="O35" s="1"/>
  <c r="Q35" s="1"/>
  <c r="S35" s="1"/>
  <c r="J35"/>
  <c r="I36"/>
  <c r="L11"/>
  <c r="L12" s="1"/>
  <c r="P10"/>
  <c r="O10"/>
  <c r="Q10" s="1"/>
  <c r="S10" s="1"/>
  <c r="D21" i="5"/>
  <c r="AS57"/>
  <c r="AV57"/>
  <c r="U10" i="11" l="1"/>
  <c r="A10"/>
  <c r="D10" s="1"/>
  <c r="P12"/>
  <c r="Q69" i="4"/>
  <c r="S68"/>
  <c r="T68" s="1"/>
  <c r="Q39"/>
  <c r="S38"/>
  <c r="T38" s="1"/>
  <c r="Q26"/>
  <c r="S25"/>
  <c r="T25" s="1"/>
  <c r="Q18"/>
  <c r="S18" s="1"/>
  <c r="T18" s="1"/>
  <c r="S17"/>
  <c r="T17" s="1"/>
  <c r="Z10" i="5"/>
  <c r="AB10" s="1"/>
  <c r="Z8"/>
  <c r="AB8" s="1"/>
  <c r="Z9"/>
  <c r="AB9" s="1"/>
  <c r="Z6"/>
  <c r="AB6" s="1"/>
  <c r="Z7"/>
  <c r="AB7" s="1"/>
  <c r="P11" i="11"/>
  <c r="T10"/>
  <c r="S38" i="10"/>
  <c r="X38" s="1"/>
  <c r="R38"/>
  <c r="L36" i="11"/>
  <c r="L37" s="1"/>
  <c r="P37" s="1"/>
  <c r="U37" s="1"/>
  <c r="K36"/>
  <c r="K37" s="1"/>
  <c r="K38" s="1"/>
  <c r="I37"/>
  <c r="O12"/>
  <c r="O11"/>
  <c r="J36"/>
  <c r="J37" s="1"/>
  <c r="J38" s="1"/>
  <c r="J39" s="1"/>
  <c r="J40" s="1"/>
  <c r="J41" s="1"/>
  <c r="J42" s="1"/>
  <c r="J43" s="1"/>
  <c r="J44" s="1"/>
  <c r="L13"/>
  <c r="T35"/>
  <c r="V35" s="1"/>
  <c r="W35" s="1"/>
  <c r="X35" s="1"/>
  <c r="Y35" s="1"/>
  <c r="AA35" s="1"/>
  <c r="D66" i="5"/>
  <c r="U12" i="11" l="1"/>
  <c r="A12"/>
  <c r="D12" s="1"/>
  <c r="V10"/>
  <c r="W10" s="1"/>
  <c r="B10" s="1"/>
  <c r="U11"/>
  <c r="A11"/>
  <c r="D11" s="1"/>
  <c r="Q70" i="4"/>
  <c r="S69"/>
  <c r="T69" s="1"/>
  <c r="Q40"/>
  <c r="S39"/>
  <c r="T39" s="1"/>
  <c r="S26"/>
  <c r="T26" s="1"/>
  <c r="Q27"/>
  <c r="W38" i="10"/>
  <c r="Y38" s="1"/>
  <c r="T38"/>
  <c r="V38" s="1"/>
  <c r="O37" i="11"/>
  <c r="T37" s="1"/>
  <c r="V37" s="1"/>
  <c r="O36"/>
  <c r="Q36" s="1"/>
  <c r="S36" s="1"/>
  <c r="L38"/>
  <c r="L39" s="1"/>
  <c r="P36"/>
  <c r="U36" s="1"/>
  <c r="Q11"/>
  <c r="S11" s="1"/>
  <c r="T11"/>
  <c r="I38"/>
  <c r="L14"/>
  <c r="P13"/>
  <c r="Q12"/>
  <c r="S12" s="1"/>
  <c r="T12"/>
  <c r="K39"/>
  <c r="O38"/>
  <c r="O13"/>
  <c r="U13" l="1"/>
  <c r="A13"/>
  <c r="D13" s="1"/>
  <c r="V12"/>
  <c r="W12" s="1"/>
  <c r="B12" s="1"/>
  <c r="V11"/>
  <c r="W11" s="1"/>
  <c r="B11" s="1"/>
  <c r="X10"/>
  <c r="Y10" s="1"/>
  <c r="AA10" s="1"/>
  <c r="Q41" i="4"/>
  <c r="S40"/>
  <c r="T40" s="1"/>
  <c r="S70"/>
  <c r="T70" s="1"/>
  <c r="Q71"/>
  <c r="S27"/>
  <c r="T27" s="1"/>
  <c r="Q28"/>
  <c r="Z38" i="10"/>
  <c r="Q37" i="11"/>
  <c r="S37" s="1"/>
  <c r="W37" s="1"/>
  <c r="X37" s="1"/>
  <c r="Y37" s="1"/>
  <c r="AA37" s="1"/>
  <c r="T36"/>
  <c r="V36" s="1"/>
  <c r="W36" s="1"/>
  <c r="X36" s="1"/>
  <c r="Y36" s="1"/>
  <c r="AA36" s="1"/>
  <c r="P38"/>
  <c r="U38" s="1"/>
  <c r="Q38"/>
  <c r="S38" s="1"/>
  <c r="T38"/>
  <c r="O14"/>
  <c r="L40"/>
  <c r="P39"/>
  <c r="U39" s="1"/>
  <c r="K40"/>
  <c r="O39"/>
  <c r="I39"/>
  <c r="T13"/>
  <c r="Q13"/>
  <c r="S13" s="1"/>
  <c r="L15"/>
  <c r="P14"/>
  <c r="V13" l="1"/>
  <c r="W13" s="1"/>
  <c r="B13" s="1"/>
  <c r="U14"/>
  <c r="A14"/>
  <c r="D14" s="1"/>
  <c r="X12"/>
  <c r="Y12" s="1"/>
  <c r="AA12" s="1"/>
  <c r="X11"/>
  <c r="Y11" s="1"/>
  <c r="AA11" s="1"/>
  <c r="S41" i="4"/>
  <c r="T41" s="1"/>
  <c r="Q42"/>
  <c r="S71"/>
  <c r="T71" s="1"/>
  <c r="Q72"/>
  <c r="S28"/>
  <c r="T28" s="1"/>
  <c r="Q29"/>
  <c r="AA38" i="10"/>
  <c r="AB38"/>
  <c r="AD38" s="1"/>
  <c r="V38" i="11"/>
  <c r="W38" s="1"/>
  <c r="X38" s="1"/>
  <c r="Y38" s="1"/>
  <c r="AA38" s="1"/>
  <c r="L16"/>
  <c r="P15"/>
  <c r="K41"/>
  <c r="O40"/>
  <c r="Q39"/>
  <c r="S39" s="1"/>
  <c r="T39"/>
  <c r="V39" s="1"/>
  <c r="I40"/>
  <c r="O15"/>
  <c r="Q14"/>
  <c r="S14" s="1"/>
  <c r="T14"/>
  <c r="L41"/>
  <c r="P40"/>
  <c r="U40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B14" s="1"/>
  <c r="U15"/>
  <c r="A15"/>
  <c r="D15" s="1"/>
  <c r="X13"/>
  <c r="Y13" s="1"/>
  <c r="AA13" s="1"/>
  <c r="S42" i="4"/>
  <c r="T42" s="1"/>
  <c r="Q43"/>
  <c r="S72"/>
  <c r="T72" s="1"/>
  <c r="Q73"/>
  <c r="S29"/>
  <c r="T29" s="1"/>
  <c r="Q30"/>
  <c r="Q15" i="11"/>
  <c r="S15" s="1"/>
  <c r="T15"/>
  <c r="L17"/>
  <c r="P16"/>
  <c r="K42"/>
  <c r="O41"/>
  <c r="L42"/>
  <c r="P41"/>
  <c r="U41" s="1"/>
  <c r="Q40"/>
  <c r="S40" s="1"/>
  <c r="T40"/>
  <c r="V40" s="1"/>
  <c r="I41"/>
  <c r="O16"/>
  <c r="W39"/>
  <c r="X39" s="1"/>
  <c r="Y39" s="1"/>
  <c r="AA39" s="1"/>
  <c r="S3" i="5"/>
  <c r="C6"/>
  <c r="S3" i="6"/>
  <c r="T3" s="1"/>
  <c r="R4"/>
  <c r="U16" i="11" l="1"/>
  <c r="A16"/>
  <c r="D16" s="1"/>
  <c r="V15"/>
  <c r="W15" s="1"/>
  <c r="B15" s="1"/>
  <c r="X14"/>
  <c r="Y14" s="1"/>
  <c r="AA14" s="1"/>
  <c r="Q74" i="4"/>
  <c r="S73"/>
  <c r="T73" s="1"/>
  <c r="Q31"/>
  <c r="S30"/>
  <c r="T30" s="1"/>
  <c r="Q44"/>
  <c r="S43"/>
  <c r="T43" s="1"/>
  <c r="F6" i="5"/>
  <c r="W40" i="11"/>
  <c r="X40" s="1"/>
  <c r="Y40" s="1"/>
  <c r="AA40" s="1"/>
  <c r="O17"/>
  <c r="Q16"/>
  <c r="S16" s="1"/>
  <c r="T16"/>
  <c r="L18"/>
  <c r="L19" s="1"/>
  <c r="P17"/>
  <c r="K43"/>
  <c r="O42"/>
  <c r="I42"/>
  <c r="T41"/>
  <c r="V41" s="1"/>
  <c r="Q41"/>
  <c r="S41" s="1"/>
  <c r="L43"/>
  <c r="P42"/>
  <c r="U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L3" i="5"/>
  <c r="DK3"/>
  <c r="DA3"/>
  <c r="CZ3"/>
  <c r="CP3"/>
  <c r="CO3"/>
  <c r="CE3"/>
  <c r="CD3"/>
  <c r="BT3"/>
  <c r="BS3"/>
  <c r="BI3"/>
  <c r="BH3"/>
  <c r="AX3"/>
  <c r="AW3"/>
  <c r="AM3"/>
  <c r="AL3"/>
  <c r="AB3"/>
  <c r="AA3"/>
  <c r="U17" i="11" l="1"/>
  <c r="A17"/>
  <c r="D17" s="1"/>
  <c r="V16"/>
  <c r="W16" s="1"/>
  <c r="B16" s="1"/>
  <c r="X15"/>
  <c r="Y15" s="1"/>
  <c r="AA15" s="1"/>
  <c r="AN10" i="5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9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8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7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3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12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1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CQ12"/>
  <c r="CQ20"/>
  <c r="CQ28"/>
  <c r="CQ36"/>
  <c r="CQ44"/>
  <c r="CQ52"/>
  <c r="CQ60"/>
  <c r="CQ68"/>
  <c r="CQ76"/>
  <c r="CQ84"/>
  <c r="CQ92"/>
  <c r="CQ100"/>
  <c r="CQ108"/>
  <c r="CQ116"/>
  <c r="CQ124"/>
  <c r="CQ132"/>
  <c r="CQ140"/>
  <c r="CQ148"/>
  <c r="CQ156"/>
  <c r="CQ164"/>
  <c r="CQ172"/>
  <c r="CQ180"/>
  <c r="CQ188"/>
  <c r="CQ196"/>
  <c r="CQ204"/>
  <c r="CQ212"/>
  <c r="CQ220"/>
  <c r="CQ228"/>
  <c r="CQ236"/>
  <c r="CQ244"/>
  <c r="CQ252"/>
  <c r="CQ260"/>
  <c r="CQ268"/>
  <c r="CQ276"/>
  <c r="CQ284"/>
  <c r="CQ292"/>
  <c r="CQ300"/>
  <c r="CQ308"/>
  <c r="CQ316"/>
  <c r="CQ324"/>
  <c r="CQ332"/>
  <c r="CQ340"/>
  <c r="CQ348"/>
  <c r="CQ356"/>
  <c r="CQ364"/>
  <c r="CQ372"/>
  <c r="CQ380"/>
  <c r="CQ388"/>
  <c r="CQ396"/>
  <c r="CQ404"/>
  <c r="CQ14"/>
  <c r="CQ22"/>
  <c r="CQ30"/>
  <c r="CQ38"/>
  <c r="CQ46"/>
  <c r="CQ54"/>
  <c r="CQ62"/>
  <c r="CQ70"/>
  <c r="CQ78"/>
  <c r="CQ86"/>
  <c r="CQ94"/>
  <c r="CQ102"/>
  <c r="CQ110"/>
  <c r="CQ118"/>
  <c r="CQ126"/>
  <c r="CQ134"/>
  <c r="CQ142"/>
  <c r="CQ150"/>
  <c r="CQ158"/>
  <c r="CQ166"/>
  <c r="CQ174"/>
  <c r="CQ182"/>
  <c r="CQ190"/>
  <c r="CQ198"/>
  <c r="CQ206"/>
  <c r="CQ214"/>
  <c r="CQ222"/>
  <c r="CQ230"/>
  <c r="CQ238"/>
  <c r="CQ246"/>
  <c r="CQ254"/>
  <c r="CQ262"/>
  <c r="CQ270"/>
  <c r="CQ278"/>
  <c r="CQ286"/>
  <c r="CQ294"/>
  <c r="CQ302"/>
  <c r="CQ310"/>
  <c r="CQ318"/>
  <c r="CQ326"/>
  <c r="CQ334"/>
  <c r="CQ342"/>
  <c r="CQ350"/>
  <c r="CQ358"/>
  <c r="CQ366"/>
  <c r="CQ374"/>
  <c r="CQ382"/>
  <c r="CQ390"/>
  <c r="CQ398"/>
  <c r="CQ406"/>
  <c r="CQ15"/>
  <c r="CQ25"/>
  <c r="CQ35"/>
  <c r="CQ47"/>
  <c r="CQ57"/>
  <c r="CQ67"/>
  <c r="CQ79"/>
  <c r="CQ89"/>
  <c r="CQ99"/>
  <c r="CQ111"/>
  <c r="CQ121"/>
  <c r="CQ131"/>
  <c r="CQ143"/>
  <c r="CQ153"/>
  <c r="CQ163"/>
  <c r="CQ175"/>
  <c r="CQ185"/>
  <c r="CQ195"/>
  <c r="CQ207"/>
  <c r="CQ217"/>
  <c r="CQ227"/>
  <c r="CQ239"/>
  <c r="CQ249"/>
  <c r="CQ259"/>
  <c r="CQ13"/>
  <c r="CQ24"/>
  <c r="CQ34"/>
  <c r="CQ45"/>
  <c r="CQ56"/>
  <c r="CQ66"/>
  <c r="CQ11"/>
  <c r="CQ23"/>
  <c r="CQ33"/>
  <c r="CQ43"/>
  <c r="CQ55"/>
  <c r="CQ65"/>
  <c r="CQ75"/>
  <c r="CQ87"/>
  <c r="CQ97"/>
  <c r="CQ107"/>
  <c r="CQ119"/>
  <c r="CQ129"/>
  <c r="CQ139"/>
  <c r="CQ151"/>
  <c r="CQ161"/>
  <c r="CQ171"/>
  <c r="CQ183"/>
  <c r="CQ193"/>
  <c r="CQ203"/>
  <c r="CQ215"/>
  <c r="CQ225"/>
  <c r="CQ235"/>
  <c r="CQ247"/>
  <c r="CQ257"/>
  <c r="CQ267"/>
  <c r="CQ279"/>
  <c r="CQ289"/>
  <c r="CQ299"/>
  <c r="CQ311"/>
  <c r="CQ321"/>
  <c r="CQ331"/>
  <c r="CQ343"/>
  <c r="CQ353"/>
  <c r="CQ363"/>
  <c r="CQ375"/>
  <c r="CQ385"/>
  <c r="CQ395"/>
  <c r="CQ6"/>
  <c r="CQ10"/>
  <c r="CQ21"/>
  <c r="CQ32"/>
  <c r="CQ42"/>
  <c r="CQ53"/>
  <c r="CQ64"/>
  <c r="CQ74"/>
  <c r="CQ85"/>
  <c r="CQ96"/>
  <c r="CQ106"/>
  <c r="CQ117"/>
  <c r="CQ128"/>
  <c r="CQ138"/>
  <c r="CQ149"/>
  <c r="CQ160"/>
  <c r="CQ170"/>
  <c r="CQ181"/>
  <c r="CQ192"/>
  <c r="CQ202"/>
  <c r="CQ213"/>
  <c r="CQ224"/>
  <c r="CQ234"/>
  <c r="CQ245"/>
  <c r="CQ256"/>
  <c r="CQ9"/>
  <c r="CQ19"/>
  <c r="CQ31"/>
  <c r="CQ41"/>
  <c r="CQ51"/>
  <c r="CQ63"/>
  <c r="CQ8"/>
  <c r="CQ18"/>
  <c r="CQ29"/>
  <c r="CQ40"/>
  <c r="CQ50"/>
  <c r="CQ61"/>
  <c r="CQ72"/>
  <c r="CQ82"/>
  <c r="CQ93"/>
  <c r="CQ104"/>
  <c r="CQ114"/>
  <c r="CQ125"/>
  <c r="CQ136"/>
  <c r="CQ146"/>
  <c r="CQ157"/>
  <c r="CQ168"/>
  <c r="CQ178"/>
  <c r="CQ189"/>
  <c r="CQ200"/>
  <c r="CQ210"/>
  <c r="CQ221"/>
  <c r="CQ232"/>
  <c r="CQ242"/>
  <c r="CQ253"/>
  <c r="CQ264"/>
  <c r="CQ274"/>
  <c r="CQ285"/>
  <c r="CQ296"/>
  <c r="CQ306"/>
  <c r="CQ317"/>
  <c r="CQ328"/>
  <c r="CQ338"/>
  <c r="CQ349"/>
  <c r="CQ360"/>
  <c r="CQ370"/>
  <c r="CQ381"/>
  <c r="CQ392"/>
  <c r="CQ402"/>
  <c r="CQ7"/>
  <c r="CQ17"/>
  <c r="CQ27"/>
  <c r="CQ39"/>
  <c r="CQ49"/>
  <c r="CQ59"/>
  <c r="CQ71"/>
  <c r="CQ81"/>
  <c r="CQ91"/>
  <c r="CQ103"/>
  <c r="CQ113"/>
  <c r="CQ123"/>
  <c r="CQ135"/>
  <c r="CQ145"/>
  <c r="CQ155"/>
  <c r="CQ167"/>
  <c r="CQ177"/>
  <c r="CQ187"/>
  <c r="CQ199"/>
  <c r="CQ209"/>
  <c r="CQ219"/>
  <c r="CQ231"/>
  <c r="CQ241"/>
  <c r="CQ251"/>
  <c r="CQ263"/>
  <c r="CQ273"/>
  <c r="CQ283"/>
  <c r="CQ295"/>
  <c r="CQ305"/>
  <c r="CQ315"/>
  <c r="CQ327"/>
  <c r="CQ337"/>
  <c r="CQ347"/>
  <c r="CQ359"/>
  <c r="CQ369"/>
  <c r="CQ379"/>
  <c r="CQ391"/>
  <c r="CQ401"/>
  <c r="CQ16"/>
  <c r="CQ26"/>
  <c r="CQ37"/>
  <c r="CQ48"/>
  <c r="CQ58"/>
  <c r="CQ69"/>
  <c r="CQ80"/>
  <c r="CQ90"/>
  <c r="CQ101"/>
  <c r="CQ112"/>
  <c r="CQ122"/>
  <c r="CQ133"/>
  <c r="CQ144"/>
  <c r="CQ154"/>
  <c r="CQ165"/>
  <c r="CQ176"/>
  <c r="CQ186"/>
  <c r="CQ197"/>
  <c r="CQ208"/>
  <c r="CQ218"/>
  <c r="CQ229"/>
  <c r="CQ240"/>
  <c r="CQ250"/>
  <c r="CQ261"/>
  <c r="CQ272"/>
  <c r="CQ282"/>
  <c r="CQ293"/>
  <c r="CQ304"/>
  <c r="CQ314"/>
  <c r="CQ325"/>
  <c r="CQ336"/>
  <c r="CQ346"/>
  <c r="CQ357"/>
  <c r="CQ368"/>
  <c r="CQ378"/>
  <c r="CQ389"/>
  <c r="CQ400"/>
  <c r="CQ109"/>
  <c r="CQ152"/>
  <c r="CQ194"/>
  <c r="CQ237"/>
  <c r="CQ271"/>
  <c r="CQ291"/>
  <c r="CQ313"/>
  <c r="CQ335"/>
  <c r="CQ355"/>
  <c r="CQ377"/>
  <c r="CQ399"/>
  <c r="CQ105"/>
  <c r="CQ147"/>
  <c r="CQ191"/>
  <c r="CQ233"/>
  <c r="CQ269"/>
  <c r="CQ290"/>
  <c r="CQ312"/>
  <c r="CQ333"/>
  <c r="CQ354"/>
  <c r="CQ376"/>
  <c r="CQ397"/>
  <c r="CQ98"/>
  <c r="CQ141"/>
  <c r="CQ184"/>
  <c r="CQ226"/>
  <c r="CQ266"/>
  <c r="CQ288"/>
  <c r="CQ309"/>
  <c r="CQ330"/>
  <c r="CQ352"/>
  <c r="CQ373"/>
  <c r="CQ394"/>
  <c r="CQ95"/>
  <c r="CQ137"/>
  <c r="CQ179"/>
  <c r="CQ223"/>
  <c r="CQ265"/>
  <c r="CQ287"/>
  <c r="CQ307"/>
  <c r="CQ329"/>
  <c r="CQ351"/>
  <c r="CQ371"/>
  <c r="CQ393"/>
  <c r="CQ88"/>
  <c r="CQ130"/>
  <c r="CQ173"/>
  <c r="CQ216"/>
  <c r="CQ258"/>
  <c r="CQ281"/>
  <c r="CQ303"/>
  <c r="CQ323"/>
  <c r="CQ345"/>
  <c r="CQ367"/>
  <c r="CQ387"/>
  <c r="CQ83"/>
  <c r="CQ127"/>
  <c r="CQ169"/>
  <c r="CQ211"/>
  <c r="CQ255"/>
  <c r="CQ280"/>
  <c r="CQ301"/>
  <c r="CQ322"/>
  <c r="CQ344"/>
  <c r="CQ365"/>
  <c r="CQ386"/>
  <c r="CQ77"/>
  <c r="CQ120"/>
  <c r="CQ162"/>
  <c r="CQ205"/>
  <c r="CQ248"/>
  <c r="CQ277"/>
  <c r="CQ298"/>
  <c r="CQ320"/>
  <c r="CQ341"/>
  <c r="CQ362"/>
  <c r="CQ384"/>
  <c r="CQ405"/>
  <c r="CQ73"/>
  <c r="CQ115"/>
  <c r="CQ159"/>
  <c r="CQ201"/>
  <c r="CQ243"/>
  <c r="CQ275"/>
  <c r="CQ297"/>
  <c r="CQ319"/>
  <c r="CQ339"/>
  <c r="CQ361"/>
  <c r="CQ383"/>
  <c r="CQ403"/>
  <c r="CF11"/>
  <c r="CF19"/>
  <c r="CF27"/>
  <c r="CF35"/>
  <c r="CF43"/>
  <c r="CF51"/>
  <c r="CF59"/>
  <c r="CF67"/>
  <c r="CF75"/>
  <c r="CF83"/>
  <c r="CF91"/>
  <c r="CF99"/>
  <c r="CF107"/>
  <c r="CF115"/>
  <c r="CF123"/>
  <c r="CF131"/>
  <c r="CF139"/>
  <c r="CF147"/>
  <c r="CF155"/>
  <c r="CF163"/>
  <c r="CF171"/>
  <c r="CF179"/>
  <c r="CF187"/>
  <c r="CF195"/>
  <c r="CF203"/>
  <c r="CF211"/>
  <c r="CF219"/>
  <c r="CF227"/>
  <c r="CF235"/>
  <c r="CF243"/>
  <c r="CF251"/>
  <c r="CF259"/>
  <c r="CF267"/>
  <c r="CF275"/>
  <c r="CF283"/>
  <c r="CF291"/>
  <c r="CF299"/>
  <c r="CF307"/>
  <c r="CF315"/>
  <c r="CF323"/>
  <c r="CF331"/>
  <c r="CF339"/>
  <c r="CF347"/>
  <c r="CF355"/>
  <c r="CF363"/>
  <c r="CF371"/>
  <c r="CF379"/>
  <c r="CF387"/>
  <c r="CF395"/>
  <c r="CF403"/>
  <c r="CF13"/>
  <c r="CF21"/>
  <c r="CF29"/>
  <c r="CF37"/>
  <c r="CF45"/>
  <c r="CF53"/>
  <c r="CF61"/>
  <c r="CF69"/>
  <c r="CF77"/>
  <c r="CF85"/>
  <c r="CF93"/>
  <c r="CF101"/>
  <c r="CF109"/>
  <c r="CF117"/>
  <c r="CF125"/>
  <c r="CF133"/>
  <c r="CF141"/>
  <c r="CF149"/>
  <c r="CF157"/>
  <c r="CF165"/>
  <c r="CF173"/>
  <c r="CF181"/>
  <c r="CF189"/>
  <c r="CF197"/>
  <c r="CF205"/>
  <c r="CF213"/>
  <c r="CF221"/>
  <c r="CF229"/>
  <c r="CF237"/>
  <c r="CF245"/>
  <c r="CF253"/>
  <c r="CF261"/>
  <c r="CF269"/>
  <c r="CF277"/>
  <c r="CF285"/>
  <c r="CF293"/>
  <c r="CF301"/>
  <c r="CF309"/>
  <c r="CF317"/>
  <c r="CF325"/>
  <c r="CF333"/>
  <c r="CF341"/>
  <c r="CF349"/>
  <c r="CF357"/>
  <c r="CF365"/>
  <c r="CF373"/>
  <c r="CF381"/>
  <c r="CF389"/>
  <c r="CF397"/>
  <c r="CF405"/>
  <c r="CF16"/>
  <c r="CF26"/>
  <c r="CF38"/>
  <c r="CF48"/>
  <c r="CF58"/>
  <c r="CF70"/>
  <c r="CF80"/>
  <c r="CF90"/>
  <c r="CF102"/>
  <c r="CF112"/>
  <c r="CF122"/>
  <c r="CF134"/>
  <c r="CF144"/>
  <c r="CF154"/>
  <c r="CF166"/>
  <c r="CF176"/>
  <c r="CF186"/>
  <c r="CF198"/>
  <c r="CF208"/>
  <c r="CF218"/>
  <c r="CF230"/>
  <c r="CF240"/>
  <c r="CF250"/>
  <c r="CF262"/>
  <c r="CF272"/>
  <c r="CF282"/>
  <c r="CF294"/>
  <c r="CF304"/>
  <c r="CF314"/>
  <c r="CF326"/>
  <c r="CF336"/>
  <c r="CF346"/>
  <c r="CF358"/>
  <c r="CF368"/>
  <c r="CF378"/>
  <c r="CF390"/>
  <c r="CF400"/>
  <c r="CF12"/>
  <c r="CF23"/>
  <c r="CF33"/>
  <c r="CF44"/>
  <c r="CF55"/>
  <c r="CF65"/>
  <c r="CF76"/>
  <c r="CF87"/>
  <c r="CF97"/>
  <c r="CF108"/>
  <c r="CF119"/>
  <c r="CF129"/>
  <c r="CF140"/>
  <c r="CF151"/>
  <c r="CF161"/>
  <c r="CF172"/>
  <c r="CF183"/>
  <c r="CF193"/>
  <c r="CF204"/>
  <c r="CF215"/>
  <c r="CF225"/>
  <c r="CF236"/>
  <c r="CF247"/>
  <c r="CF257"/>
  <c r="CF268"/>
  <c r="CF279"/>
  <c r="CF289"/>
  <c r="CF300"/>
  <c r="CF311"/>
  <c r="CF321"/>
  <c r="CF332"/>
  <c r="CF343"/>
  <c r="CF353"/>
  <c r="CF364"/>
  <c r="CF375"/>
  <c r="CF385"/>
  <c r="CF396"/>
  <c r="CF6"/>
  <c r="CF10"/>
  <c r="CF22"/>
  <c r="CF32"/>
  <c r="CF42"/>
  <c r="CF54"/>
  <c r="CF64"/>
  <c r="CF74"/>
  <c r="CF86"/>
  <c r="CF96"/>
  <c r="CF106"/>
  <c r="CF118"/>
  <c r="CF128"/>
  <c r="CF138"/>
  <c r="CF150"/>
  <c r="CF160"/>
  <c r="CF170"/>
  <c r="CF182"/>
  <c r="CF192"/>
  <c r="CF202"/>
  <c r="CF214"/>
  <c r="CF224"/>
  <c r="CF234"/>
  <c r="CF246"/>
  <c r="CF256"/>
  <c r="CF266"/>
  <c r="CF278"/>
  <c r="CF288"/>
  <c r="CF298"/>
  <c r="CF310"/>
  <c r="CF320"/>
  <c r="CF330"/>
  <c r="CF342"/>
  <c r="CF352"/>
  <c r="CF362"/>
  <c r="CF374"/>
  <c r="CF384"/>
  <c r="CF394"/>
  <c r="CF406"/>
  <c r="CF9"/>
  <c r="CF20"/>
  <c r="CF31"/>
  <c r="CF41"/>
  <c r="CF52"/>
  <c r="CF63"/>
  <c r="CF73"/>
  <c r="CF84"/>
  <c r="CF95"/>
  <c r="CF105"/>
  <c r="CF116"/>
  <c r="CF127"/>
  <c r="CF137"/>
  <c r="CF148"/>
  <c r="CF159"/>
  <c r="CF169"/>
  <c r="CF180"/>
  <c r="CF191"/>
  <c r="CF201"/>
  <c r="CF212"/>
  <c r="CF223"/>
  <c r="CF233"/>
  <c r="CF244"/>
  <c r="CF255"/>
  <c r="CF265"/>
  <c r="CF276"/>
  <c r="CF287"/>
  <c r="CF297"/>
  <c r="CF308"/>
  <c r="CF319"/>
  <c r="CF329"/>
  <c r="CF340"/>
  <c r="CF351"/>
  <c r="CF361"/>
  <c r="CF372"/>
  <c r="CF383"/>
  <c r="CF393"/>
  <c r="CF18"/>
  <c r="CF40"/>
  <c r="CF62"/>
  <c r="CF82"/>
  <c r="CF104"/>
  <c r="CF126"/>
  <c r="CF146"/>
  <c r="CF168"/>
  <c r="CF190"/>
  <c r="CF210"/>
  <c r="CF232"/>
  <c r="CF254"/>
  <c r="CF274"/>
  <c r="CF296"/>
  <c r="CF318"/>
  <c r="CF338"/>
  <c r="CF360"/>
  <c r="CF382"/>
  <c r="CF402"/>
  <c r="CF17"/>
  <c r="CF39"/>
  <c r="CF60"/>
  <c r="CF81"/>
  <c r="CF103"/>
  <c r="CF124"/>
  <c r="CF145"/>
  <c r="CF167"/>
  <c r="CF188"/>
  <c r="CF209"/>
  <c r="CF231"/>
  <c r="CF252"/>
  <c r="CF273"/>
  <c r="CF295"/>
  <c r="CF316"/>
  <c r="CF337"/>
  <c r="CF359"/>
  <c r="CF380"/>
  <c r="CF401"/>
  <c r="CF15"/>
  <c r="CF36"/>
  <c r="CF57"/>
  <c r="CF79"/>
  <c r="CF100"/>
  <c r="CF121"/>
  <c r="CF143"/>
  <c r="CF164"/>
  <c r="CF185"/>
  <c r="CF207"/>
  <c r="CF228"/>
  <c r="CF249"/>
  <c r="CF271"/>
  <c r="CF292"/>
  <c r="CF313"/>
  <c r="CF335"/>
  <c r="CF356"/>
  <c r="CF377"/>
  <c r="CF399"/>
  <c r="CF14"/>
  <c r="CF34"/>
  <c r="CF56"/>
  <c r="CF78"/>
  <c r="CF98"/>
  <c r="CF120"/>
  <c r="CF142"/>
  <c r="CF162"/>
  <c r="CF184"/>
  <c r="CF206"/>
  <c r="CF226"/>
  <c r="CF248"/>
  <c r="CF270"/>
  <c r="CF290"/>
  <c r="CF312"/>
  <c r="CF334"/>
  <c r="CF354"/>
  <c r="CF376"/>
  <c r="CF398"/>
  <c r="CF8"/>
  <c r="CF30"/>
  <c r="CF50"/>
  <c r="CF72"/>
  <c r="CF94"/>
  <c r="CF114"/>
  <c r="CF136"/>
  <c r="CF158"/>
  <c r="CF178"/>
  <c r="CF200"/>
  <c r="CF222"/>
  <c r="CF242"/>
  <c r="CF264"/>
  <c r="CF286"/>
  <c r="CF306"/>
  <c r="CF328"/>
  <c r="CF350"/>
  <c r="CF370"/>
  <c r="CF392"/>
  <c r="CF7"/>
  <c r="CF28"/>
  <c r="CF49"/>
  <c r="CF71"/>
  <c r="CF92"/>
  <c r="CF113"/>
  <c r="CF135"/>
  <c r="CF156"/>
  <c r="CF177"/>
  <c r="CF199"/>
  <c r="CF220"/>
  <c r="CF241"/>
  <c r="CF263"/>
  <c r="CF284"/>
  <c r="CF305"/>
  <c r="CF327"/>
  <c r="CF348"/>
  <c r="CF369"/>
  <c r="CF391"/>
  <c r="CF25"/>
  <c r="CF47"/>
  <c r="CF68"/>
  <c r="CF89"/>
  <c r="CF111"/>
  <c r="CF132"/>
  <c r="CF153"/>
  <c r="CF175"/>
  <c r="CF196"/>
  <c r="CF217"/>
  <c r="CF239"/>
  <c r="CF260"/>
  <c r="CF281"/>
  <c r="CF303"/>
  <c r="CF324"/>
  <c r="CF345"/>
  <c r="CF367"/>
  <c r="CF388"/>
  <c r="CF24"/>
  <c r="CF46"/>
  <c r="CF66"/>
  <c r="CF88"/>
  <c r="CF110"/>
  <c r="CF130"/>
  <c r="CF152"/>
  <c r="CF174"/>
  <c r="CF194"/>
  <c r="CF216"/>
  <c r="CF238"/>
  <c r="CF258"/>
  <c r="CF280"/>
  <c r="CF302"/>
  <c r="CF322"/>
  <c r="CF344"/>
  <c r="CF366"/>
  <c r="CF386"/>
  <c r="CF404"/>
  <c r="AC9"/>
  <c r="AC17"/>
  <c r="AC25"/>
  <c r="AC33"/>
  <c r="AC41"/>
  <c r="AC49"/>
  <c r="AC57"/>
  <c r="AC65"/>
  <c r="AC73"/>
  <c r="AC81"/>
  <c r="AC89"/>
  <c r="AC97"/>
  <c r="AC105"/>
  <c r="AC113"/>
  <c r="AC121"/>
  <c r="AC129"/>
  <c r="AC137"/>
  <c r="AC145"/>
  <c r="AC153"/>
  <c r="AC161"/>
  <c r="AC169"/>
  <c r="AC177"/>
  <c r="AC185"/>
  <c r="AC193"/>
  <c r="AC201"/>
  <c r="AC209"/>
  <c r="AC217"/>
  <c r="AC225"/>
  <c r="AC233"/>
  <c r="AC241"/>
  <c r="AC249"/>
  <c r="AC257"/>
  <c r="AC265"/>
  <c r="AC273"/>
  <c r="AC281"/>
  <c r="AC289"/>
  <c r="AC297"/>
  <c r="AC305"/>
  <c r="AC313"/>
  <c r="AC321"/>
  <c r="AC329"/>
  <c r="AC337"/>
  <c r="AC345"/>
  <c r="AC353"/>
  <c r="AC361"/>
  <c r="AC369"/>
  <c r="AC377"/>
  <c r="AC385"/>
  <c r="AC393"/>
  <c r="AC401"/>
  <c r="AC8"/>
  <c r="AC16"/>
  <c r="AC24"/>
  <c r="AC32"/>
  <c r="AC40"/>
  <c r="AC48"/>
  <c r="AC56"/>
  <c r="AC64"/>
  <c r="AC72"/>
  <c r="AC80"/>
  <c r="AC88"/>
  <c r="AC96"/>
  <c r="AC104"/>
  <c r="AC112"/>
  <c r="AC120"/>
  <c r="AC128"/>
  <c r="AC136"/>
  <c r="AC144"/>
  <c r="AC152"/>
  <c r="AC160"/>
  <c r="AC168"/>
  <c r="AC176"/>
  <c r="AC184"/>
  <c r="AC192"/>
  <c r="AC200"/>
  <c r="AC208"/>
  <c r="AC216"/>
  <c r="AC224"/>
  <c r="AC232"/>
  <c r="AC240"/>
  <c r="AC248"/>
  <c r="AC256"/>
  <c r="AC264"/>
  <c r="AC272"/>
  <c r="AC280"/>
  <c r="AC288"/>
  <c r="AC296"/>
  <c r="AC304"/>
  <c r="AC312"/>
  <c r="AC320"/>
  <c r="AC328"/>
  <c r="AC336"/>
  <c r="AC344"/>
  <c r="AC352"/>
  <c r="AC360"/>
  <c r="AC368"/>
  <c r="AC376"/>
  <c r="AC384"/>
  <c r="AC392"/>
  <c r="AC400"/>
  <c r="AC7"/>
  <c r="AC15"/>
  <c r="AC23"/>
  <c r="AC31"/>
  <c r="AC39"/>
  <c r="AC47"/>
  <c r="AC55"/>
  <c r="AC63"/>
  <c r="AC71"/>
  <c r="AC79"/>
  <c r="AC87"/>
  <c r="AC95"/>
  <c r="AC103"/>
  <c r="AC111"/>
  <c r="AC119"/>
  <c r="AC127"/>
  <c r="AC135"/>
  <c r="AC143"/>
  <c r="AC151"/>
  <c r="AC159"/>
  <c r="AC167"/>
  <c r="AC175"/>
  <c r="AC183"/>
  <c r="AC191"/>
  <c r="AC199"/>
  <c r="AC207"/>
  <c r="AC215"/>
  <c r="AC223"/>
  <c r="AC231"/>
  <c r="AC239"/>
  <c r="AC247"/>
  <c r="AC255"/>
  <c r="AC263"/>
  <c r="AC271"/>
  <c r="AC279"/>
  <c r="AC287"/>
  <c r="AC295"/>
  <c r="AC303"/>
  <c r="AC311"/>
  <c r="AC319"/>
  <c r="AC327"/>
  <c r="AC335"/>
  <c r="AC343"/>
  <c r="AC351"/>
  <c r="AC359"/>
  <c r="AC367"/>
  <c r="AC375"/>
  <c r="AC383"/>
  <c r="AC391"/>
  <c r="AC399"/>
  <c r="AC6"/>
  <c r="AC14"/>
  <c r="AC22"/>
  <c r="AC30"/>
  <c r="AC38"/>
  <c r="AC46"/>
  <c r="AC54"/>
  <c r="AC62"/>
  <c r="AC70"/>
  <c r="AC78"/>
  <c r="AC86"/>
  <c r="AC94"/>
  <c r="AC102"/>
  <c r="AC110"/>
  <c r="AC118"/>
  <c r="AC126"/>
  <c r="AC134"/>
  <c r="AC142"/>
  <c r="AC150"/>
  <c r="AC158"/>
  <c r="AC166"/>
  <c r="AC174"/>
  <c r="AC182"/>
  <c r="AC190"/>
  <c r="AC198"/>
  <c r="AC206"/>
  <c r="AC214"/>
  <c r="AC222"/>
  <c r="AC230"/>
  <c r="AC238"/>
  <c r="AC246"/>
  <c r="AC254"/>
  <c r="AC262"/>
  <c r="AC270"/>
  <c r="AC278"/>
  <c r="AC286"/>
  <c r="AC294"/>
  <c r="AC302"/>
  <c r="AC310"/>
  <c r="AC318"/>
  <c r="AC326"/>
  <c r="AC334"/>
  <c r="AC342"/>
  <c r="AC350"/>
  <c r="AC358"/>
  <c r="AC366"/>
  <c r="AC374"/>
  <c r="AC382"/>
  <c r="AC390"/>
  <c r="AC398"/>
  <c r="AC406"/>
  <c r="AC13"/>
  <c r="AC21"/>
  <c r="AC29"/>
  <c r="AC37"/>
  <c r="AC45"/>
  <c r="AC53"/>
  <c r="AC61"/>
  <c r="AC69"/>
  <c r="AC77"/>
  <c r="AC85"/>
  <c r="AC93"/>
  <c r="AC101"/>
  <c r="AC109"/>
  <c r="AC117"/>
  <c r="AC125"/>
  <c r="AC133"/>
  <c r="AC141"/>
  <c r="AC149"/>
  <c r="AC157"/>
  <c r="AC165"/>
  <c r="AC173"/>
  <c r="AC181"/>
  <c r="AC189"/>
  <c r="AC197"/>
  <c r="AC205"/>
  <c r="AC213"/>
  <c r="AC221"/>
  <c r="AC229"/>
  <c r="AC237"/>
  <c r="AC245"/>
  <c r="AC253"/>
  <c r="AC261"/>
  <c r="AC269"/>
  <c r="AC277"/>
  <c r="AC285"/>
  <c r="AC293"/>
  <c r="AC301"/>
  <c r="AC309"/>
  <c r="AC317"/>
  <c r="AC325"/>
  <c r="AC333"/>
  <c r="AC341"/>
  <c r="AC349"/>
  <c r="AC357"/>
  <c r="AC365"/>
  <c r="AC373"/>
  <c r="AC381"/>
  <c r="AC389"/>
  <c r="AC397"/>
  <c r="AC405"/>
  <c r="AC12"/>
  <c r="AC20"/>
  <c r="AC28"/>
  <c r="AC36"/>
  <c r="AC44"/>
  <c r="AC52"/>
  <c r="AC60"/>
  <c r="AC68"/>
  <c r="AC76"/>
  <c r="AC84"/>
  <c r="AC92"/>
  <c r="AC100"/>
  <c r="AC108"/>
  <c r="AC116"/>
  <c r="AC124"/>
  <c r="AC132"/>
  <c r="AC140"/>
  <c r="AC148"/>
  <c r="AC156"/>
  <c r="AC164"/>
  <c r="AC172"/>
  <c r="AC180"/>
  <c r="AC188"/>
  <c r="AC196"/>
  <c r="AC204"/>
  <c r="AC212"/>
  <c r="AC220"/>
  <c r="AC228"/>
  <c r="AC236"/>
  <c r="AC244"/>
  <c r="AC252"/>
  <c r="AC260"/>
  <c r="AC268"/>
  <c r="AC276"/>
  <c r="AC284"/>
  <c r="AC292"/>
  <c r="AC300"/>
  <c r="AC308"/>
  <c r="AC316"/>
  <c r="AC324"/>
  <c r="AC332"/>
  <c r="AC340"/>
  <c r="AC348"/>
  <c r="AC356"/>
  <c r="AC364"/>
  <c r="AC372"/>
  <c r="AC380"/>
  <c r="AC388"/>
  <c r="AC396"/>
  <c r="AC404"/>
  <c r="AC11"/>
  <c r="AC19"/>
  <c r="AC27"/>
  <c r="AC35"/>
  <c r="AC43"/>
  <c r="AC51"/>
  <c r="AC59"/>
  <c r="AC67"/>
  <c r="AC75"/>
  <c r="AC83"/>
  <c r="AC91"/>
  <c r="AC99"/>
  <c r="AC107"/>
  <c r="AC115"/>
  <c r="AC123"/>
  <c r="AC131"/>
  <c r="AC139"/>
  <c r="AC147"/>
  <c r="AC155"/>
  <c r="AC163"/>
  <c r="AC171"/>
  <c r="AC179"/>
  <c r="AC187"/>
  <c r="AC195"/>
  <c r="AC203"/>
  <c r="AC211"/>
  <c r="AC219"/>
  <c r="AC227"/>
  <c r="AC235"/>
  <c r="AC243"/>
  <c r="AC251"/>
  <c r="AC259"/>
  <c r="AC267"/>
  <c r="AC275"/>
  <c r="AC283"/>
  <c r="AC291"/>
  <c r="AC299"/>
  <c r="AC307"/>
  <c r="AC315"/>
  <c r="AC323"/>
  <c r="AC331"/>
  <c r="AC339"/>
  <c r="AC347"/>
  <c r="AC355"/>
  <c r="AC363"/>
  <c r="AC371"/>
  <c r="AC379"/>
  <c r="AC387"/>
  <c r="AC395"/>
  <c r="AC403"/>
  <c r="AC10"/>
  <c r="AC18"/>
  <c r="AC26"/>
  <c r="AC34"/>
  <c r="AC42"/>
  <c r="AC50"/>
  <c r="AC58"/>
  <c r="AC66"/>
  <c r="AC74"/>
  <c r="AC82"/>
  <c r="AC90"/>
  <c r="AC98"/>
  <c r="AC106"/>
  <c r="AC114"/>
  <c r="AC122"/>
  <c r="AC130"/>
  <c r="AC138"/>
  <c r="AC146"/>
  <c r="AC154"/>
  <c r="AC162"/>
  <c r="AC170"/>
  <c r="AC178"/>
  <c r="AC186"/>
  <c r="AC194"/>
  <c r="AC202"/>
  <c r="AC210"/>
  <c r="AC218"/>
  <c r="AC226"/>
  <c r="AC234"/>
  <c r="AC242"/>
  <c r="AC250"/>
  <c r="AC258"/>
  <c r="AC266"/>
  <c r="AC274"/>
  <c r="AC282"/>
  <c r="AC290"/>
  <c r="AC298"/>
  <c r="AC306"/>
  <c r="AC314"/>
  <c r="AC322"/>
  <c r="AC330"/>
  <c r="AC338"/>
  <c r="AC346"/>
  <c r="AC354"/>
  <c r="AC362"/>
  <c r="AC370"/>
  <c r="AC378"/>
  <c r="AC386"/>
  <c r="AC394"/>
  <c r="AC402"/>
  <c r="AY11"/>
  <c r="AY19"/>
  <c r="AY27"/>
  <c r="AY35"/>
  <c r="AY43"/>
  <c r="AY51"/>
  <c r="AY59"/>
  <c r="AY67"/>
  <c r="AY75"/>
  <c r="AY83"/>
  <c r="AY91"/>
  <c r="AY99"/>
  <c r="AY107"/>
  <c r="AY115"/>
  <c r="AY123"/>
  <c r="AY131"/>
  <c r="AY139"/>
  <c r="AY147"/>
  <c r="AY155"/>
  <c r="AY163"/>
  <c r="AY171"/>
  <c r="AY179"/>
  <c r="AY187"/>
  <c r="AY195"/>
  <c r="AY203"/>
  <c r="AY211"/>
  <c r="AY10"/>
  <c r="AY18"/>
  <c r="AY26"/>
  <c r="AY34"/>
  <c r="AY42"/>
  <c r="AY50"/>
  <c r="AY58"/>
  <c r="AY66"/>
  <c r="AY74"/>
  <c r="AY82"/>
  <c r="AY90"/>
  <c r="AY98"/>
  <c r="AY106"/>
  <c r="AY114"/>
  <c r="AY122"/>
  <c r="AY130"/>
  <c r="AY138"/>
  <c r="AY146"/>
  <c r="AY154"/>
  <c r="AY162"/>
  <c r="AY170"/>
  <c r="AY178"/>
  <c r="AY186"/>
  <c r="AY194"/>
  <c r="AY202"/>
  <c r="AY210"/>
  <c r="AY218"/>
  <c r="AY16"/>
  <c r="AY28"/>
  <c r="AY38"/>
  <c r="AY48"/>
  <c r="AY60"/>
  <c r="AY70"/>
  <c r="AY80"/>
  <c r="AY92"/>
  <c r="AY102"/>
  <c r="AY112"/>
  <c r="AY124"/>
  <c r="AY134"/>
  <c r="AY144"/>
  <c r="AY156"/>
  <c r="AY166"/>
  <c r="AY176"/>
  <c r="AY188"/>
  <c r="AY198"/>
  <c r="AY208"/>
  <c r="AY219"/>
  <c r="AY227"/>
  <c r="AY235"/>
  <c r="AY243"/>
  <c r="AY251"/>
  <c r="AY259"/>
  <c r="AY267"/>
  <c r="AY275"/>
  <c r="AY283"/>
  <c r="AY291"/>
  <c r="AY299"/>
  <c r="AY307"/>
  <c r="AY315"/>
  <c r="AY323"/>
  <c r="AY331"/>
  <c r="AY339"/>
  <c r="AY347"/>
  <c r="AY355"/>
  <c r="AY363"/>
  <c r="AY371"/>
  <c r="AY379"/>
  <c r="AY387"/>
  <c r="AY395"/>
  <c r="AY403"/>
  <c r="AY15"/>
  <c r="AY25"/>
  <c r="AY37"/>
  <c r="AY47"/>
  <c r="AY57"/>
  <c r="AY69"/>
  <c r="AY79"/>
  <c r="AY89"/>
  <c r="AY101"/>
  <c r="AY111"/>
  <c r="AY121"/>
  <c r="AY133"/>
  <c r="AY143"/>
  <c r="AY153"/>
  <c r="AY165"/>
  <c r="AY175"/>
  <c r="AY185"/>
  <c r="AY197"/>
  <c r="AY207"/>
  <c r="AY217"/>
  <c r="AY226"/>
  <c r="AY234"/>
  <c r="AY242"/>
  <c r="AY250"/>
  <c r="AY258"/>
  <c r="AY266"/>
  <c r="AY274"/>
  <c r="AY282"/>
  <c r="AY290"/>
  <c r="AY298"/>
  <c r="AY306"/>
  <c r="AY314"/>
  <c r="AY322"/>
  <c r="AY330"/>
  <c r="AY338"/>
  <c r="AY346"/>
  <c r="AY354"/>
  <c r="AY362"/>
  <c r="AY370"/>
  <c r="AY378"/>
  <c r="AY386"/>
  <c r="AY394"/>
  <c r="AY402"/>
  <c r="AY14"/>
  <c r="AY24"/>
  <c r="AY36"/>
  <c r="AY46"/>
  <c r="AY56"/>
  <c r="AY68"/>
  <c r="AY78"/>
  <c r="AY88"/>
  <c r="AY100"/>
  <c r="AY110"/>
  <c r="AY120"/>
  <c r="AY132"/>
  <c r="AY142"/>
  <c r="AY152"/>
  <c r="AY164"/>
  <c r="AY174"/>
  <c r="AY184"/>
  <c r="AY196"/>
  <c r="AY206"/>
  <c r="AY216"/>
  <c r="AY225"/>
  <c r="AY233"/>
  <c r="AY241"/>
  <c r="AY249"/>
  <c r="AY257"/>
  <c r="AY265"/>
  <c r="AY273"/>
  <c r="AY281"/>
  <c r="AY289"/>
  <c r="AY297"/>
  <c r="AY305"/>
  <c r="AY313"/>
  <c r="AY321"/>
  <c r="AY329"/>
  <c r="AY337"/>
  <c r="AY345"/>
  <c r="AY353"/>
  <c r="AY361"/>
  <c r="AY369"/>
  <c r="AY377"/>
  <c r="AY385"/>
  <c r="AY393"/>
  <c r="AY401"/>
  <c r="AY13"/>
  <c r="AY23"/>
  <c r="AY33"/>
  <c r="AY45"/>
  <c r="AY55"/>
  <c r="AY65"/>
  <c r="AY77"/>
  <c r="AY87"/>
  <c r="AY97"/>
  <c r="AY109"/>
  <c r="AY119"/>
  <c r="AY129"/>
  <c r="AY141"/>
  <c r="AY151"/>
  <c r="AY161"/>
  <c r="AY173"/>
  <c r="AY183"/>
  <c r="AY193"/>
  <c r="AY205"/>
  <c r="AY215"/>
  <c r="AY224"/>
  <c r="AY232"/>
  <c r="AY240"/>
  <c r="AY248"/>
  <c r="AY256"/>
  <c r="AY264"/>
  <c r="AY272"/>
  <c r="AY280"/>
  <c r="AY288"/>
  <c r="AY296"/>
  <c r="AY304"/>
  <c r="AY312"/>
  <c r="AY320"/>
  <c r="AY328"/>
  <c r="AY336"/>
  <c r="AY344"/>
  <c r="AY352"/>
  <c r="AY360"/>
  <c r="AY368"/>
  <c r="AY376"/>
  <c r="AY384"/>
  <c r="AY392"/>
  <c r="AY400"/>
  <c r="AY12"/>
  <c r="AY22"/>
  <c r="AY32"/>
  <c r="AY44"/>
  <c r="AY54"/>
  <c r="AY64"/>
  <c r="AY76"/>
  <c r="AY86"/>
  <c r="AY96"/>
  <c r="AY108"/>
  <c r="AY118"/>
  <c r="AY128"/>
  <c r="AY140"/>
  <c r="AY150"/>
  <c r="AY160"/>
  <c r="AY172"/>
  <c r="AY182"/>
  <c r="AY192"/>
  <c r="AY204"/>
  <c r="AY214"/>
  <c r="AY223"/>
  <c r="AY231"/>
  <c r="AY239"/>
  <c r="AY247"/>
  <c r="AY255"/>
  <c r="AY263"/>
  <c r="AY271"/>
  <c r="AY279"/>
  <c r="AY287"/>
  <c r="AY295"/>
  <c r="AY303"/>
  <c r="AY311"/>
  <c r="AY319"/>
  <c r="AY327"/>
  <c r="AY335"/>
  <c r="AY343"/>
  <c r="AY351"/>
  <c r="AY359"/>
  <c r="AY367"/>
  <c r="AY375"/>
  <c r="AY383"/>
  <c r="AY391"/>
  <c r="AY399"/>
  <c r="AY6"/>
  <c r="AY9"/>
  <c r="AY21"/>
  <c r="AY31"/>
  <c r="AY41"/>
  <c r="AY53"/>
  <c r="AY63"/>
  <c r="AY73"/>
  <c r="AY85"/>
  <c r="AY95"/>
  <c r="AY105"/>
  <c r="AY117"/>
  <c r="AY127"/>
  <c r="AY137"/>
  <c r="AY149"/>
  <c r="AY159"/>
  <c r="AY169"/>
  <c r="AY181"/>
  <c r="AY191"/>
  <c r="AY201"/>
  <c r="AY213"/>
  <c r="AY222"/>
  <c r="AY230"/>
  <c r="AY238"/>
  <c r="AY246"/>
  <c r="AY254"/>
  <c r="AY262"/>
  <c r="AY270"/>
  <c r="AY278"/>
  <c r="AY286"/>
  <c r="AY294"/>
  <c r="AY302"/>
  <c r="AY310"/>
  <c r="AY318"/>
  <c r="AY326"/>
  <c r="AY334"/>
  <c r="AY342"/>
  <c r="AY350"/>
  <c r="AY358"/>
  <c r="AY366"/>
  <c r="AY374"/>
  <c r="AY382"/>
  <c r="AY390"/>
  <c r="AY398"/>
  <c r="AY406"/>
  <c r="AY8"/>
  <c r="AY20"/>
  <c r="AY30"/>
  <c r="AY40"/>
  <c r="AY52"/>
  <c r="AY62"/>
  <c r="AY72"/>
  <c r="AY84"/>
  <c r="AY94"/>
  <c r="AY104"/>
  <c r="AY116"/>
  <c r="AY126"/>
  <c r="AY136"/>
  <c r="AY148"/>
  <c r="AY158"/>
  <c r="AY168"/>
  <c r="AY180"/>
  <c r="AY190"/>
  <c r="AY200"/>
  <c r="AY212"/>
  <c r="AY221"/>
  <c r="AY229"/>
  <c r="AY237"/>
  <c r="AY245"/>
  <c r="AY253"/>
  <c r="AY261"/>
  <c r="AY269"/>
  <c r="AY277"/>
  <c r="AY285"/>
  <c r="AY293"/>
  <c r="AY301"/>
  <c r="AY309"/>
  <c r="AY317"/>
  <c r="AY325"/>
  <c r="AY333"/>
  <c r="AY341"/>
  <c r="AY349"/>
  <c r="AY357"/>
  <c r="AY365"/>
  <c r="AY373"/>
  <c r="AY381"/>
  <c r="AY389"/>
  <c r="AY397"/>
  <c r="AY405"/>
  <c r="AY7"/>
  <c r="AY17"/>
  <c r="AY29"/>
  <c r="AY39"/>
  <c r="AY49"/>
  <c r="AY61"/>
  <c r="AY71"/>
  <c r="AY81"/>
  <c r="AY93"/>
  <c r="AY103"/>
  <c r="AY113"/>
  <c r="AY125"/>
  <c r="AY135"/>
  <c r="AY145"/>
  <c r="AY157"/>
  <c r="AY167"/>
  <c r="AY177"/>
  <c r="AY189"/>
  <c r="AY199"/>
  <c r="AY209"/>
  <c r="AY220"/>
  <c r="AY228"/>
  <c r="AY236"/>
  <c r="AY244"/>
  <c r="AY252"/>
  <c r="AY260"/>
  <c r="AY268"/>
  <c r="AY276"/>
  <c r="AY284"/>
  <c r="AY292"/>
  <c r="AY300"/>
  <c r="AY308"/>
  <c r="AY316"/>
  <c r="AY324"/>
  <c r="AY332"/>
  <c r="AY340"/>
  <c r="AY348"/>
  <c r="AY356"/>
  <c r="AY364"/>
  <c r="AY372"/>
  <c r="AY380"/>
  <c r="AY388"/>
  <c r="AY396"/>
  <c r="AY404"/>
  <c r="DM14"/>
  <c r="DM22"/>
  <c r="DM30"/>
  <c r="DM38"/>
  <c r="DM46"/>
  <c r="DM54"/>
  <c r="DM62"/>
  <c r="DM70"/>
  <c r="DM78"/>
  <c r="DM86"/>
  <c r="DM94"/>
  <c r="DM102"/>
  <c r="DM110"/>
  <c r="DM118"/>
  <c r="DM126"/>
  <c r="DM134"/>
  <c r="DM142"/>
  <c r="DM150"/>
  <c r="DM158"/>
  <c r="DM166"/>
  <c r="DM174"/>
  <c r="DM182"/>
  <c r="DM190"/>
  <c r="DM198"/>
  <c r="DM206"/>
  <c r="DM214"/>
  <c r="DM222"/>
  <c r="DM230"/>
  <c r="DM238"/>
  <c r="DM246"/>
  <c r="DM254"/>
  <c r="DM262"/>
  <c r="DM270"/>
  <c r="DM278"/>
  <c r="DM286"/>
  <c r="DM294"/>
  <c r="DM302"/>
  <c r="DM310"/>
  <c r="DM318"/>
  <c r="DM326"/>
  <c r="DM334"/>
  <c r="DM342"/>
  <c r="DM350"/>
  <c r="DM358"/>
  <c r="DM366"/>
  <c r="DM374"/>
  <c r="DM382"/>
  <c r="DM390"/>
  <c r="DM398"/>
  <c r="DM406"/>
  <c r="DM13"/>
  <c r="DM12"/>
  <c r="DM11"/>
  <c r="DM10"/>
  <c r="DM9"/>
  <c r="DM8"/>
  <c r="DM16"/>
  <c r="DM24"/>
  <c r="DM32"/>
  <c r="DM40"/>
  <c r="DM48"/>
  <c r="DM56"/>
  <c r="DM64"/>
  <c r="DM72"/>
  <c r="DM80"/>
  <c r="DM88"/>
  <c r="DM96"/>
  <c r="DM104"/>
  <c r="DM112"/>
  <c r="DM120"/>
  <c r="DM128"/>
  <c r="DM136"/>
  <c r="DM144"/>
  <c r="DM152"/>
  <c r="DM160"/>
  <c r="DM168"/>
  <c r="DM176"/>
  <c r="DM184"/>
  <c r="DM192"/>
  <c r="DM200"/>
  <c r="DM208"/>
  <c r="DM216"/>
  <c r="DM224"/>
  <c r="DM232"/>
  <c r="DM240"/>
  <c r="DM248"/>
  <c r="DM256"/>
  <c r="DM264"/>
  <c r="DM272"/>
  <c r="DM280"/>
  <c r="DM288"/>
  <c r="DM296"/>
  <c r="DM304"/>
  <c r="DM312"/>
  <c r="DM320"/>
  <c r="DM328"/>
  <c r="DM336"/>
  <c r="DM344"/>
  <c r="DM352"/>
  <c r="DM360"/>
  <c r="DM368"/>
  <c r="DM376"/>
  <c r="DM384"/>
  <c r="DM392"/>
  <c r="DM400"/>
  <c r="DM7"/>
  <c r="DM15"/>
  <c r="DM23"/>
  <c r="DM31"/>
  <c r="DM39"/>
  <c r="DM47"/>
  <c r="DM55"/>
  <c r="DM63"/>
  <c r="DM71"/>
  <c r="DM79"/>
  <c r="DM87"/>
  <c r="DM95"/>
  <c r="DM103"/>
  <c r="DM111"/>
  <c r="DM119"/>
  <c r="DM127"/>
  <c r="DM135"/>
  <c r="DM143"/>
  <c r="DM151"/>
  <c r="DM159"/>
  <c r="DM167"/>
  <c r="DM175"/>
  <c r="DM183"/>
  <c r="DM191"/>
  <c r="DM199"/>
  <c r="DM207"/>
  <c r="DM215"/>
  <c r="DM223"/>
  <c r="DM231"/>
  <c r="DM239"/>
  <c r="DM247"/>
  <c r="DM255"/>
  <c r="DM263"/>
  <c r="DM271"/>
  <c r="DM279"/>
  <c r="DM287"/>
  <c r="DM295"/>
  <c r="DM303"/>
  <c r="DM311"/>
  <c r="DM319"/>
  <c r="DM327"/>
  <c r="DM335"/>
  <c r="DM343"/>
  <c r="DM351"/>
  <c r="DM359"/>
  <c r="DM367"/>
  <c r="DM375"/>
  <c r="DM383"/>
  <c r="DM391"/>
  <c r="DM399"/>
  <c r="DM6"/>
  <c r="DM27"/>
  <c r="DM41"/>
  <c r="DM52"/>
  <c r="DM66"/>
  <c r="DM77"/>
  <c r="DM91"/>
  <c r="DM105"/>
  <c r="DM116"/>
  <c r="DM130"/>
  <c r="DM141"/>
  <c r="DM155"/>
  <c r="DM169"/>
  <c r="DM180"/>
  <c r="DM194"/>
  <c r="DM205"/>
  <c r="DM219"/>
  <c r="DM233"/>
  <c r="DM244"/>
  <c r="DM258"/>
  <c r="DM269"/>
  <c r="DM283"/>
  <c r="DM297"/>
  <c r="DM308"/>
  <c r="DM322"/>
  <c r="DM333"/>
  <c r="DM347"/>
  <c r="DM361"/>
  <c r="DM372"/>
  <c r="DM386"/>
  <c r="DM397"/>
  <c r="DM26"/>
  <c r="DM37"/>
  <c r="DM51"/>
  <c r="DM65"/>
  <c r="DM76"/>
  <c r="DM90"/>
  <c r="DM101"/>
  <c r="DM115"/>
  <c r="DM129"/>
  <c r="DM140"/>
  <c r="DM154"/>
  <c r="DM165"/>
  <c r="DM179"/>
  <c r="DM193"/>
  <c r="DM204"/>
  <c r="DM218"/>
  <c r="DM229"/>
  <c r="DM243"/>
  <c r="DM257"/>
  <c r="DM268"/>
  <c r="DM282"/>
  <c r="DM293"/>
  <c r="DM307"/>
  <c r="DM321"/>
  <c r="DM332"/>
  <c r="DM346"/>
  <c r="DM357"/>
  <c r="DM371"/>
  <c r="DM385"/>
  <c r="DM396"/>
  <c r="DM25"/>
  <c r="DM36"/>
  <c r="DM50"/>
  <c r="DM61"/>
  <c r="DM75"/>
  <c r="DM89"/>
  <c r="DM100"/>
  <c r="DM114"/>
  <c r="DM125"/>
  <c r="DM139"/>
  <c r="DM153"/>
  <c r="DM164"/>
  <c r="DM178"/>
  <c r="DM189"/>
  <c r="DM203"/>
  <c r="DM217"/>
  <c r="DM228"/>
  <c r="DM242"/>
  <c r="DM253"/>
  <c r="DM267"/>
  <c r="DM281"/>
  <c r="DM292"/>
  <c r="DM306"/>
  <c r="DM317"/>
  <c r="DM331"/>
  <c r="DM345"/>
  <c r="DM356"/>
  <c r="DM370"/>
  <c r="DM381"/>
  <c r="DM395"/>
  <c r="DM21"/>
  <c r="DM35"/>
  <c r="DM49"/>
  <c r="DM60"/>
  <c r="DM74"/>
  <c r="DM85"/>
  <c r="DM99"/>
  <c r="DM113"/>
  <c r="DM124"/>
  <c r="DM138"/>
  <c r="DM149"/>
  <c r="DM163"/>
  <c r="DM177"/>
  <c r="DM188"/>
  <c r="DM202"/>
  <c r="DM213"/>
  <c r="DM227"/>
  <c r="DM241"/>
  <c r="DM252"/>
  <c r="DM266"/>
  <c r="DM277"/>
  <c r="DM291"/>
  <c r="DM305"/>
  <c r="DM316"/>
  <c r="DM330"/>
  <c r="DM341"/>
  <c r="DM355"/>
  <c r="DM369"/>
  <c r="DM380"/>
  <c r="DM394"/>
  <c r="DM405"/>
  <c r="DM20"/>
  <c r="DM34"/>
  <c r="DM45"/>
  <c r="DM59"/>
  <c r="DM73"/>
  <c r="DM84"/>
  <c r="DM98"/>
  <c r="DM109"/>
  <c r="DM123"/>
  <c r="DM137"/>
  <c r="DM148"/>
  <c r="DM162"/>
  <c r="DM173"/>
  <c r="DM187"/>
  <c r="DM201"/>
  <c r="DM212"/>
  <c r="DM226"/>
  <c r="DM237"/>
  <c r="DM251"/>
  <c r="DM265"/>
  <c r="DM276"/>
  <c r="DM290"/>
  <c r="DM301"/>
  <c r="DM315"/>
  <c r="DM329"/>
  <c r="DM340"/>
  <c r="DM354"/>
  <c r="DM365"/>
  <c r="DM379"/>
  <c r="DM393"/>
  <c r="DM404"/>
  <c r="DM19"/>
  <c r="DM33"/>
  <c r="DM44"/>
  <c r="DM58"/>
  <c r="DM69"/>
  <c r="DM83"/>
  <c r="DM97"/>
  <c r="DM108"/>
  <c r="DM122"/>
  <c r="DM133"/>
  <c r="DM147"/>
  <c r="DM161"/>
  <c r="DM172"/>
  <c r="DM186"/>
  <c r="DM197"/>
  <c r="DM211"/>
  <c r="DM225"/>
  <c r="DM236"/>
  <c r="DM250"/>
  <c r="DM261"/>
  <c r="DM275"/>
  <c r="DM289"/>
  <c r="DM300"/>
  <c r="DM314"/>
  <c r="DM325"/>
  <c r="DM339"/>
  <c r="DM353"/>
  <c r="DM364"/>
  <c r="DM378"/>
  <c r="DM389"/>
  <c r="DM403"/>
  <c r="DM18"/>
  <c r="DM29"/>
  <c r="DM43"/>
  <c r="DM57"/>
  <c r="DM68"/>
  <c r="DM82"/>
  <c r="DM93"/>
  <c r="DM107"/>
  <c r="DM121"/>
  <c r="DM132"/>
  <c r="DM146"/>
  <c r="DM157"/>
  <c r="DM171"/>
  <c r="DM185"/>
  <c r="DM196"/>
  <c r="DM210"/>
  <c r="DM221"/>
  <c r="DM235"/>
  <c r="DM249"/>
  <c r="DM260"/>
  <c r="DM274"/>
  <c r="DM285"/>
  <c r="DM299"/>
  <c r="DM313"/>
  <c r="DM324"/>
  <c r="DM338"/>
  <c r="DM349"/>
  <c r="DM363"/>
  <c r="DM377"/>
  <c r="DM388"/>
  <c r="DM402"/>
  <c r="DM17"/>
  <c r="DM28"/>
  <c r="DM42"/>
  <c r="DM53"/>
  <c r="DM67"/>
  <c r="DM81"/>
  <c r="DM92"/>
  <c r="DM106"/>
  <c r="DM117"/>
  <c r="DM131"/>
  <c r="DM145"/>
  <c r="DM156"/>
  <c r="DM170"/>
  <c r="DM181"/>
  <c r="DM195"/>
  <c r="DM209"/>
  <c r="DM220"/>
  <c r="DM234"/>
  <c r="DM245"/>
  <c r="DM259"/>
  <c r="DM273"/>
  <c r="DM284"/>
  <c r="DM298"/>
  <c r="DM309"/>
  <c r="DM323"/>
  <c r="DM337"/>
  <c r="DM348"/>
  <c r="DM362"/>
  <c r="DM373"/>
  <c r="DM387"/>
  <c r="DM401"/>
  <c r="BU10"/>
  <c r="BU18"/>
  <c r="BU26"/>
  <c r="BU34"/>
  <c r="BU42"/>
  <c r="BU50"/>
  <c r="BU58"/>
  <c r="BU66"/>
  <c r="BU74"/>
  <c r="BU82"/>
  <c r="BU90"/>
  <c r="BU98"/>
  <c r="BU106"/>
  <c r="BU114"/>
  <c r="BU122"/>
  <c r="BU130"/>
  <c r="BU138"/>
  <c r="BU146"/>
  <c r="BU154"/>
  <c r="BU162"/>
  <c r="BU170"/>
  <c r="BU178"/>
  <c r="BU186"/>
  <c r="BU194"/>
  <c r="BU202"/>
  <c r="BU210"/>
  <c r="BU218"/>
  <c r="BU226"/>
  <c r="BU234"/>
  <c r="BU242"/>
  <c r="BU250"/>
  <c r="BU258"/>
  <c r="BU266"/>
  <c r="BU274"/>
  <c r="BU282"/>
  <c r="BU290"/>
  <c r="BU298"/>
  <c r="BU306"/>
  <c r="BU314"/>
  <c r="BU322"/>
  <c r="BU330"/>
  <c r="BU338"/>
  <c r="BU346"/>
  <c r="BU354"/>
  <c r="BU362"/>
  <c r="BU370"/>
  <c r="BU378"/>
  <c r="BU386"/>
  <c r="BU394"/>
  <c r="BU402"/>
  <c r="BU12"/>
  <c r="BU20"/>
  <c r="BU28"/>
  <c r="BU36"/>
  <c r="BU44"/>
  <c r="BU52"/>
  <c r="BU60"/>
  <c r="BU68"/>
  <c r="BU76"/>
  <c r="BU84"/>
  <c r="BU92"/>
  <c r="BU100"/>
  <c r="BU108"/>
  <c r="BU116"/>
  <c r="BU124"/>
  <c r="BU132"/>
  <c r="BU140"/>
  <c r="BU148"/>
  <c r="BU156"/>
  <c r="BU164"/>
  <c r="BU172"/>
  <c r="BU180"/>
  <c r="BU188"/>
  <c r="BU196"/>
  <c r="BU204"/>
  <c r="BU212"/>
  <c r="BU220"/>
  <c r="BU228"/>
  <c r="BU236"/>
  <c r="BU244"/>
  <c r="BU252"/>
  <c r="BU260"/>
  <c r="BU268"/>
  <c r="BU276"/>
  <c r="BU284"/>
  <c r="BU292"/>
  <c r="BU300"/>
  <c r="BU308"/>
  <c r="BU316"/>
  <c r="BU324"/>
  <c r="BU332"/>
  <c r="BU340"/>
  <c r="BU348"/>
  <c r="BU356"/>
  <c r="BU364"/>
  <c r="BU372"/>
  <c r="BU380"/>
  <c r="BU388"/>
  <c r="BU396"/>
  <c r="BU404"/>
  <c r="BU16"/>
  <c r="BU27"/>
  <c r="BU38"/>
  <c r="BU48"/>
  <c r="BU59"/>
  <c r="BU70"/>
  <c r="BU80"/>
  <c r="BU91"/>
  <c r="BU102"/>
  <c r="BU112"/>
  <c r="BU123"/>
  <c r="BU134"/>
  <c r="BU144"/>
  <c r="BU155"/>
  <c r="BU166"/>
  <c r="BU176"/>
  <c r="BU187"/>
  <c r="BU198"/>
  <c r="BU208"/>
  <c r="BU219"/>
  <c r="BU230"/>
  <c r="BU240"/>
  <c r="BU251"/>
  <c r="BU262"/>
  <c r="BU272"/>
  <c r="BU283"/>
  <c r="BU294"/>
  <c r="BU304"/>
  <c r="BU315"/>
  <c r="BU326"/>
  <c r="BU336"/>
  <c r="BU347"/>
  <c r="BU358"/>
  <c r="BU368"/>
  <c r="BU379"/>
  <c r="BU390"/>
  <c r="BU400"/>
  <c r="BU15"/>
  <c r="BU25"/>
  <c r="BU37"/>
  <c r="BU47"/>
  <c r="BU57"/>
  <c r="BU69"/>
  <c r="BU79"/>
  <c r="BU89"/>
  <c r="BU101"/>
  <c r="BU111"/>
  <c r="BU121"/>
  <c r="BU133"/>
  <c r="BU143"/>
  <c r="BU153"/>
  <c r="BU165"/>
  <c r="BU175"/>
  <c r="BU185"/>
  <c r="BU197"/>
  <c r="BU207"/>
  <c r="BU217"/>
  <c r="BU229"/>
  <c r="BU239"/>
  <c r="BU249"/>
  <c r="BU261"/>
  <c r="BU271"/>
  <c r="BU281"/>
  <c r="BU293"/>
  <c r="BU303"/>
  <c r="BU313"/>
  <c r="BU325"/>
  <c r="BU335"/>
  <c r="BU345"/>
  <c r="BU357"/>
  <c r="BU367"/>
  <c r="BU377"/>
  <c r="BU389"/>
  <c r="BU399"/>
  <c r="BU17"/>
  <c r="BU31"/>
  <c r="BU45"/>
  <c r="BU61"/>
  <c r="BU73"/>
  <c r="BU87"/>
  <c r="BU103"/>
  <c r="BU117"/>
  <c r="BU129"/>
  <c r="BU145"/>
  <c r="BU159"/>
  <c r="BU173"/>
  <c r="BU189"/>
  <c r="BU201"/>
  <c r="BU215"/>
  <c r="BU231"/>
  <c r="BU245"/>
  <c r="BU257"/>
  <c r="BU273"/>
  <c r="BU287"/>
  <c r="BU301"/>
  <c r="BU317"/>
  <c r="BU329"/>
  <c r="BU343"/>
  <c r="BU359"/>
  <c r="BU373"/>
  <c r="BU385"/>
  <c r="BU401"/>
  <c r="BU14"/>
  <c r="BU30"/>
  <c r="BU43"/>
  <c r="BU56"/>
  <c r="BU72"/>
  <c r="BU86"/>
  <c r="BU99"/>
  <c r="BU115"/>
  <c r="BU128"/>
  <c r="BU142"/>
  <c r="BU158"/>
  <c r="BU171"/>
  <c r="BU184"/>
  <c r="BU200"/>
  <c r="BU214"/>
  <c r="BU227"/>
  <c r="BU243"/>
  <c r="BU256"/>
  <c r="BU270"/>
  <c r="BU286"/>
  <c r="BU299"/>
  <c r="BU312"/>
  <c r="BU328"/>
  <c r="BU342"/>
  <c r="BU355"/>
  <c r="BU371"/>
  <c r="BU384"/>
  <c r="BU398"/>
  <c r="BU13"/>
  <c r="BU29"/>
  <c r="BU41"/>
  <c r="BU55"/>
  <c r="BU71"/>
  <c r="BU85"/>
  <c r="BU97"/>
  <c r="BU113"/>
  <c r="BU127"/>
  <c r="BU141"/>
  <c r="BU157"/>
  <c r="BU169"/>
  <c r="BU183"/>
  <c r="BU199"/>
  <c r="BU213"/>
  <c r="BU225"/>
  <c r="BU241"/>
  <c r="BU255"/>
  <c r="BU269"/>
  <c r="BU285"/>
  <c r="BU297"/>
  <c r="BU311"/>
  <c r="BU327"/>
  <c r="BU341"/>
  <c r="BU353"/>
  <c r="BU369"/>
  <c r="BU383"/>
  <c r="BU397"/>
  <c r="BU11"/>
  <c r="BU24"/>
  <c r="BU40"/>
  <c r="BU54"/>
  <c r="BU67"/>
  <c r="BU83"/>
  <c r="BU96"/>
  <c r="BU110"/>
  <c r="BU126"/>
  <c r="BU139"/>
  <c r="BU152"/>
  <c r="BU168"/>
  <c r="BU182"/>
  <c r="BU195"/>
  <c r="BU211"/>
  <c r="BU224"/>
  <c r="BU238"/>
  <c r="BU254"/>
  <c r="BU267"/>
  <c r="BU280"/>
  <c r="BU296"/>
  <c r="BU310"/>
  <c r="BU323"/>
  <c r="BU339"/>
  <c r="BU352"/>
  <c r="BU366"/>
  <c r="BU382"/>
  <c r="BU395"/>
  <c r="BU9"/>
  <c r="BU23"/>
  <c r="BU39"/>
  <c r="BU53"/>
  <c r="BU65"/>
  <c r="BU81"/>
  <c r="BU95"/>
  <c r="BU109"/>
  <c r="BU125"/>
  <c r="BU137"/>
  <c r="BU151"/>
  <c r="BU167"/>
  <c r="BU181"/>
  <c r="BU193"/>
  <c r="BU209"/>
  <c r="BU223"/>
  <c r="BU237"/>
  <c r="BU253"/>
  <c r="BU265"/>
  <c r="BU279"/>
  <c r="BU295"/>
  <c r="BU309"/>
  <c r="BU321"/>
  <c r="BU337"/>
  <c r="BU351"/>
  <c r="BU365"/>
  <c r="BU381"/>
  <c r="BU393"/>
  <c r="BU6"/>
  <c r="BU8"/>
  <c r="BU22"/>
  <c r="BU35"/>
  <c r="BU51"/>
  <c r="BU64"/>
  <c r="BU78"/>
  <c r="BU94"/>
  <c r="BU107"/>
  <c r="BU120"/>
  <c r="BU136"/>
  <c r="BU150"/>
  <c r="BU163"/>
  <c r="BU179"/>
  <c r="BU192"/>
  <c r="BU206"/>
  <c r="BU222"/>
  <c r="BU235"/>
  <c r="BU248"/>
  <c r="BU264"/>
  <c r="BU278"/>
  <c r="BU291"/>
  <c r="BU307"/>
  <c r="BU320"/>
  <c r="BU334"/>
  <c r="BU350"/>
  <c r="BU363"/>
  <c r="BU376"/>
  <c r="BU392"/>
  <c r="BU406"/>
  <c r="BU7"/>
  <c r="BU21"/>
  <c r="BU33"/>
  <c r="BU49"/>
  <c r="BU63"/>
  <c r="BU77"/>
  <c r="BU93"/>
  <c r="BU105"/>
  <c r="BU119"/>
  <c r="BU135"/>
  <c r="BU149"/>
  <c r="BU161"/>
  <c r="BU177"/>
  <c r="BU191"/>
  <c r="BU205"/>
  <c r="BU221"/>
  <c r="BU233"/>
  <c r="BU247"/>
  <c r="BU263"/>
  <c r="BU277"/>
  <c r="BU289"/>
  <c r="BU305"/>
  <c r="BU319"/>
  <c r="BU333"/>
  <c r="BU349"/>
  <c r="BU361"/>
  <c r="BU375"/>
  <c r="BU391"/>
  <c r="BU405"/>
  <c r="BU19"/>
  <c r="BU32"/>
  <c r="BU46"/>
  <c r="BU62"/>
  <c r="BU75"/>
  <c r="BU88"/>
  <c r="BU104"/>
  <c r="BU118"/>
  <c r="BU131"/>
  <c r="BU147"/>
  <c r="BU160"/>
  <c r="BU174"/>
  <c r="BU190"/>
  <c r="BU203"/>
  <c r="BU216"/>
  <c r="BU232"/>
  <c r="BU246"/>
  <c r="BU259"/>
  <c r="BU275"/>
  <c r="BU288"/>
  <c r="BU302"/>
  <c r="BU318"/>
  <c r="BU331"/>
  <c r="BU344"/>
  <c r="BU360"/>
  <c r="BU374"/>
  <c r="BU387"/>
  <c r="BU403"/>
  <c r="BJ9"/>
  <c r="BJ17"/>
  <c r="BJ25"/>
  <c r="BJ33"/>
  <c r="BJ41"/>
  <c r="BJ49"/>
  <c r="BJ11"/>
  <c r="BJ19"/>
  <c r="BJ27"/>
  <c r="BJ35"/>
  <c r="BJ43"/>
  <c r="BJ10"/>
  <c r="BJ21"/>
  <c r="BJ31"/>
  <c r="BJ42"/>
  <c r="BJ52"/>
  <c r="BJ60"/>
  <c r="BJ68"/>
  <c r="BJ76"/>
  <c r="BJ84"/>
  <c r="BJ92"/>
  <c r="BJ100"/>
  <c r="BJ108"/>
  <c r="BJ116"/>
  <c r="BJ124"/>
  <c r="BJ132"/>
  <c r="BJ140"/>
  <c r="BJ148"/>
  <c r="BJ156"/>
  <c r="BJ164"/>
  <c r="BJ172"/>
  <c r="BJ180"/>
  <c r="BJ188"/>
  <c r="BJ196"/>
  <c r="BJ204"/>
  <c r="BJ212"/>
  <c r="BJ220"/>
  <c r="BJ228"/>
  <c r="BJ236"/>
  <c r="BJ244"/>
  <c r="BJ252"/>
  <c r="BJ260"/>
  <c r="BJ268"/>
  <c r="BJ276"/>
  <c r="BJ284"/>
  <c r="BJ292"/>
  <c r="BJ300"/>
  <c r="BJ308"/>
  <c r="BJ316"/>
  <c r="BJ324"/>
  <c r="BJ332"/>
  <c r="BJ340"/>
  <c r="BJ348"/>
  <c r="BJ356"/>
  <c r="BJ364"/>
  <c r="BJ372"/>
  <c r="BJ380"/>
  <c r="BJ388"/>
  <c r="BJ396"/>
  <c r="BJ404"/>
  <c r="BJ8"/>
  <c r="BJ20"/>
  <c r="BJ30"/>
  <c r="BJ40"/>
  <c r="BJ51"/>
  <c r="BJ59"/>
  <c r="BJ67"/>
  <c r="BJ75"/>
  <c r="BJ83"/>
  <c r="BJ91"/>
  <c r="BJ99"/>
  <c r="BJ107"/>
  <c r="BJ115"/>
  <c r="BJ123"/>
  <c r="BJ131"/>
  <c r="BJ139"/>
  <c r="BJ147"/>
  <c r="BJ155"/>
  <c r="BJ163"/>
  <c r="BJ171"/>
  <c r="BJ179"/>
  <c r="BJ187"/>
  <c r="BJ195"/>
  <c r="BJ203"/>
  <c r="BJ211"/>
  <c r="BJ219"/>
  <c r="BJ227"/>
  <c r="BJ235"/>
  <c r="BJ243"/>
  <c r="BJ251"/>
  <c r="BJ259"/>
  <c r="BJ267"/>
  <c r="BJ275"/>
  <c r="BJ283"/>
  <c r="BJ291"/>
  <c r="BJ299"/>
  <c r="BJ307"/>
  <c r="BJ315"/>
  <c r="BJ323"/>
  <c r="BJ331"/>
  <c r="BJ339"/>
  <c r="BJ347"/>
  <c r="BJ355"/>
  <c r="BJ363"/>
  <c r="BJ371"/>
  <c r="BJ379"/>
  <c r="BJ387"/>
  <c r="BJ395"/>
  <c r="BJ403"/>
  <c r="BJ14"/>
  <c r="BJ28"/>
  <c r="BJ44"/>
  <c r="BJ55"/>
  <c r="BJ65"/>
  <c r="BJ77"/>
  <c r="BJ87"/>
  <c r="BJ97"/>
  <c r="BJ109"/>
  <c r="BJ119"/>
  <c r="BJ129"/>
  <c r="BJ141"/>
  <c r="BJ151"/>
  <c r="BJ161"/>
  <c r="BJ173"/>
  <c r="BJ183"/>
  <c r="BJ193"/>
  <c r="BJ205"/>
  <c r="BJ215"/>
  <c r="BJ225"/>
  <c r="BJ237"/>
  <c r="BJ247"/>
  <c r="BJ257"/>
  <c r="BJ269"/>
  <c r="BJ279"/>
  <c r="BJ289"/>
  <c r="BJ301"/>
  <c r="BJ311"/>
  <c r="BJ321"/>
  <c r="BJ333"/>
  <c r="BJ343"/>
  <c r="BJ353"/>
  <c r="BJ365"/>
  <c r="BJ375"/>
  <c r="BJ385"/>
  <c r="BJ397"/>
  <c r="BJ6"/>
  <c r="BJ13"/>
  <c r="BJ26"/>
  <c r="BJ39"/>
  <c r="BJ54"/>
  <c r="BJ64"/>
  <c r="BJ74"/>
  <c r="BJ86"/>
  <c r="BJ96"/>
  <c r="BJ106"/>
  <c r="BJ118"/>
  <c r="BJ128"/>
  <c r="BJ138"/>
  <c r="BJ150"/>
  <c r="BJ160"/>
  <c r="BJ170"/>
  <c r="BJ182"/>
  <c r="BJ192"/>
  <c r="BJ202"/>
  <c r="BJ214"/>
  <c r="BJ224"/>
  <c r="BJ234"/>
  <c r="BJ246"/>
  <c r="BJ256"/>
  <c r="BJ266"/>
  <c r="BJ278"/>
  <c r="BJ288"/>
  <c r="BJ298"/>
  <c r="BJ310"/>
  <c r="BJ320"/>
  <c r="BJ330"/>
  <c r="BJ342"/>
  <c r="BJ352"/>
  <c r="BJ362"/>
  <c r="BJ374"/>
  <c r="BJ384"/>
  <c r="BJ394"/>
  <c r="BJ406"/>
  <c r="BJ12"/>
  <c r="BJ24"/>
  <c r="BJ38"/>
  <c r="BJ53"/>
  <c r="BJ63"/>
  <c r="BJ73"/>
  <c r="BJ85"/>
  <c r="BJ95"/>
  <c r="BJ105"/>
  <c r="BJ117"/>
  <c r="BJ127"/>
  <c r="BJ137"/>
  <c r="BJ149"/>
  <c r="BJ159"/>
  <c r="BJ169"/>
  <c r="BJ181"/>
  <c r="BJ191"/>
  <c r="BJ201"/>
  <c r="BJ213"/>
  <c r="BJ223"/>
  <c r="BJ233"/>
  <c r="BJ245"/>
  <c r="BJ255"/>
  <c r="BJ265"/>
  <c r="BJ277"/>
  <c r="BJ287"/>
  <c r="BJ297"/>
  <c r="BJ309"/>
  <c r="BJ319"/>
  <c r="BJ329"/>
  <c r="BJ341"/>
  <c r="BJ351"/>
  <c r="BJ361"/>
  <c r="BJ373"/>
  <c r="BJ383"/>
  <c r="BJ393"/>
  <c r="BJ405"/>
  <c r="BJ7"/>
  <c r="BJ23"/>
  <c r="BJ37"/>
  <c r="BJ50"/>
  <c r="BJ62"/>
  <c r="BJ72"/>
  <c r="BJ82"/>
  <c r="BJ94"/>
  <c r="BJ104"/>
  <c r="BJ114"/>
  <c r="BJ126"/>
  <c r="BJ136"/>
  <c r="BJ146"/>
  <c r="BJ158"/>
  <c r="BJ168"/>
  <c r="BJ178"/>
  <c r="BJ190"/>
  <c r="BJ200"/>
  <c r="BJ210"/>
  <c r="BJ222"/>
  <c r="BJ232"/>
  <c r="BJ242"/>
  <c r="BJ254"/>
  <c r="BJ264"/>
  <c r="BJ274"/>
  <c r="BJ286"/>
  <c r="BJ296"/>
  <c r="BJ306"/>
  <c r="BJ318"/>
  <c r="BJ328"/>
  <c r="BJ338"/>
  <c r="BJ350"/>
  <c r="BJ360"/>
  <c r="BJ370"/>
  <c r="BJ382"/>
  <c r="BJ392"/>
  <c r="BJ402"/>
  <c r="BJ22"/>
  <c r="BJ36"/>
  <c r="BJ48"/>
  <c r="BJ61"/>
  <c r="BJ71"/>
  <c r="BJ81"/>
  <c r="BJ93"/>
  <c r="BJ103"/>
  <c r="BJ113"/>
  <c r="BJ125"/>
  <c r="BJ135"/>
  <c r="BJ145"/>
  <c r="BJ157"/>
  <c r="BJ167"/>
  <c r="BJ177"/>
  <c r="BJ189"/>
  <c r="BJ199"/>
  <c r="BJ209"/>
  <c r="BJ221"/>
  <c r="BJ231"/>
  <c r="BJ241"/>
  <c r="BJ253"/>
  <c r="BJ263"/>
  <c r="BJ273"/>
  <c r="BJ285"/>
  <c r="BJ295"/>
  <c r="BJ305"/>
  <c r="BJ317"/>
  <c r="BJ327"/>
  <c r="BJ337"/>
  <c r="BJ349"/>
  <c r="BJ359"/>
  <c r="BJ369"/>
  <c r="BJ381"/>
  <c r="BJ391"/>
  <c r="BJ401"/>
  <c r="BJ18"/>
  <c r="BJ34"/>
  <c r="BJ47"/>
  <c r="BJ58"/>
  <c r="BJ70"/>
  <c r="BJ80"/>
  <c r="BJ90"/>
  <c r="BJ102"/>
  <c r="BJ112"/>
  <c r="BJ122"/>
  <c r="BJ134"/>
  <c r="BJ144"/>
  <c r="BJ154"/>
  <c r="BJ166"/>
  <c r="BJ176"/>
  <c r="BJ186"/>
  <c r="BJ198"/>
  <c r="BJ208"/>
  <c r="BJ218"/>
  <c r="BJ230"/>
  <c r="BJ240"/>
  <c r="BJ250"/>
  <c r="BJ262"/>
  <c r="BJ272"/>
  <c r="BJ282"/>
  <c r="BJ294"/>
  <c r="BJ304"/>
  <c r="BJ314"/>
  <c r="BJ326"/>
  <c r="BJ336"/>
  <c r="BJ346"/>
  <c r="BJ358"/>
  <c r="BJ368"/>
  <c r="BJ378"/>
  <c r="BJ390"/>
  <c r="BJ400"/>
  <c r="BJ16"/>
  <c r="BJ32"/>
  <c r="BJ46"/>
  <c r="BJ57"/>
  <c r="BJ69"/>
  <c r="BJ79"/>
  <c r="BJ89"/>
  <c r="BJ101"/>
  <c r="BJ111"/>
  <c r="BJ121"/>
  <c r="BJ133"/>
  <c r="BJ143"/>
  <c r="BJ153"/>
  <c r="BJ165"/>
  <c r="BJ175"/>
  <c r="BJ185"/>
  <c r="BJ197"/>
  <c r="BJ207"/>
  <c r="BJ217"/>
  <c r="BJ229"/>
  <c r="BJ239"/>
  <c r="BJ249"/>
  <c r="BJ261"/>
  <c r="BJ271"/>
  <c r="BJ281"/>
  <c r="BJ293"/>
  <c r="BJ303"/>
  <c r="BJ313"/>
  <c r="BJ325"/>
  <c r="BJ335"/>
  <c r="BJ345"/>
  <c r="BJ357"/>
  <c r="BJ367"/>
  <c r="BJ377"/>
  <c r="BJ389"/>
  <c r="BJ399"/>
  <c r="BJ15"/>
  <c r="BJ29"/>
  <c r="BJ45"/>
  <c r="BJ56"/>
  <c r="BJ66"/>
  <c r="BJ78"/>
  <c r="BJ88"/>
  <c r="BJ98"/>
  <c r="BJ110"/>
  <c r="BJ120"/>
  <c r="BJ130"/>
  <c r="BJ142"/>
  <c r="BJ152"/>
  <c r="BJ162"/>
  <c r="BJ174"/>
  <c r="BJ184"/>
  <c r="BJ194"/>
  <c r="BJ206"/>
  <c r="BJ216"/>
  <c r="BJ226"/>
  <c r="BJ238"/>
  <c r="BJ248"/>
  <c r="BJ258"/>
  <c r="BJ270"/>
  <c r="BJ280"/>
  <c r="BJ290"/>
  <c r="BJ302"/>
  <c r="BJ312"/>
  <c r="BJ322"/>
  <c r="BJ334"/>
  <c r="BJ344"/>
  <c r="BJ354"/>
  <c r="BJ366"/>
  <c r="BJ376"/>
  <c r="BJ386"/>
  <c r="BJ398"/>
  <c r="DB13"/>
  <c r="DB21"/>
  <c r="DB29"/>
  <c r="DB37"/>
  <c r="DB45"/>
  <c r="DB53"/>
  <c r="DB61"/>
  <c r="DB69"/>
  <c r="DB77"/>
  <c r="DB85"/>
  <c r="DB93"/>
  <c r="DB101"/>
  <c r="DB109"/>
  <c r="DB117"/>
  <c r="DB125"/>
  <c r="DB133"/>
  <c r="DB141"/>
  <c r="DB149"/>
  <c r="DB157"/>
  <c r="DB165"/>
  <c r="DB173"/>
  <c r="DB181"/>
  <c r="DB189"/>
  <c r="DB197"/>
  <c r="DB205"/>
  <c r="DB213"/>
  <c r="DB221"/>
  <c r="DB229"/>
  <c r="DB237"/>
  <c r="DB245"/>
  <c r="DB253"/>
  <c r="DB261"/>
  <c r="DB269"/>
  <c r="DB277"/>
  <c r="DB285"/>
  <c r="DB293"/>
  <c r="DB301"/>
  <c r="DB309"/>
  <c r="DB317"/>
  <c r="DB325"/>
  <c r="DB333"/>
  <c r="DB341"/>
  <c r="DB349"/>
  <c r="DB357"/>
  <c r="DB365"/>
  <c r="DB373"/>
  <c r="DB381"/>
  <c r="DB389"/>
  <c r="DB397"/>
  <c r="DB405"/>
  <c r="DB7"/>
  <c r="DB15"/>
  <c r="DB23"/>
  <c r="DB31"/>
  <c r="DB39"/>
  <c r="DB47"/>
  <c r="DB55"/>
  <c r="DB63"/>
  <c r="DB71"/>
  <c r="DB79"/>
  <c r="DB87"/>
  <c r="DB95"/>
  <c r="DB103"/>
  <c r="DB111"/>
  <c r="DB119"/>
  <c r="DB127"/>
  <c r="DB135"/>
  <c r="DB143"/>
  <c r="DB151"/>
  <c r="DB159"/>
  <c r="DB167"/>
  <c r="DB175"/>
  <c r="DB183"/>
  <c r="DB191"/>
  <c r="DB199"/>
  <c r="DB207"/>
  <c r="DB215"/>
  <c r="DB223"/>
  <c r="DB231"/>
  <c r="DB239"/>
  <c r="DB247"/>
  <c r="DB255"/>
  <c r="DB263"/>
  <c r="DB271"/>
  <c r="DB279"/>
  <c r="DB287"/>
  <c r="DB295"/>
  <c r="DB303"/>
  <c r="DB311"/>
  <c r="DB319"/>
  <c r="DB327"/>
  <c r="DB335"/>
  <c r="DB343"/>
  <c r="DB351"/>
  <c r="DB359"/>
  <c r="DB367"/>
  <c r="DB375"/>
  <c r="DB383"/>
  <c r="DB391"/>
  <c r="DB399"/>
  <c r="DB6"/>
  <c r="DB10"/>
  <c r="DB20"/>
  <c r="DB32"/>
  <c r="DB42"/>
  <c r="DB52"/>
  <c r="DB64"/>
  <c r="DB74"/>
  <c r="DB84"/>
  <c r="DB96"/>
  <c r="DB106"/>
  <c r="DB116"/>
  <c r="DB128"/>
  <c r="DB138"/>
  <c r="DB148"/>
  <c r="DB160"/>
  <c r="DB170"/>
  <c r="DB180"/>
  <c r="DB192"/>
  <c r="DB202"/>
  <c r="DB212"/>
  <c r="DB224"/>
  <c r="DB234"/>
  <c r="DB244"/>
  <c r="DB256"/>
  <c r="DB266"/>
  <c r="DB276"/>
  <c r="DB288"/>
  <c r="DB298"/>
  <c r="DB308"/>
  <c r="DB320"/>
  <c r="DB330"/>
  <c r="DB340"/>
  <c r="DB352"/>
  <c r="DB362"/>
  <c r="DB372"/>
  <c r="DB384"/>
  <c r="DB394"/>
  <c r="DB404"/>
  <c r="DB9"/>
  <c r="DB19"/>
  <c r="DB30"/>
  <c r="DB41"/>
  <c r="DB51"/>
  <c r="DB62"/>
  <c r="DB73"/>
  <c r="DB83"/>
  <c r="DB94"/>
  <c r="DB105"/>
  <c r="DB115"/>
  <c r="DB126"/>
  <c r="DB137"/>
  <c r="DB147"/>
  <c r="DB158"/>
  <c r="DB169"/>
  <c r="DB179"/>
  <c r="DB190"/>
  <c r="DB201"/>
  <c r="DB211"/>
  <c r="DB222"/>
  <c r="DB233"/>
  <c r="DB243"/>
  <c r="DB254"/>
  <c r="DB265"/>
  <c r="DB275"/>
  <c r="DB286"/>
  <c r="DB297"/>
  <c r="DB307"/>
  <c r="DB318"/>
  <c r="DB329"/>
  <c r="DB339"/>
  <c r="DB350"/>
  <c r="DB361"/>
  <c r="DB371"/>
  <c r="DB382"/>
  <c r="DB393"/>
  <c r="DB403"/>
  <c r="DB8"/>
  <c r="DB18"/>
  <c r="DB28"/>
  <c r="DB40"/>
  <c r="DB50"/>
  <c r="DB60"/>
  <c r="DB72"/>
  <c r="DB82"/>
  <c r="DB92"/>
  <c r="DB104"/>
  <c r="DB114"/>
  <c r="DB124"/>
  <c r="DB136"/>
  <c r="DB146"/>
  <c r="DB156"/>
  <c r="DB168"/>
  <c r="DB178"/>
  <c r="DB188"/>
  <c r="DB200"/>
  <c r="DB210"/>
  <c r="DB220"/>
  <c r="DB232"/>
  <c r="DB242"/>
  <c r="DB252"/>
  <c r="DB264"/>
  <c r="DB274"/>
  <c r="DB284"/>
  <c r="DB296"/>
  <c r="DB306"/>
  <c r="DB316"/>
  <c r="DB328"/>
  <c r="DB338"/>
  <c r="DB348"/>
  <c r="DB360"/>
  <c r="DB370"/>
  <c r="DB380"/>
  <c r="DB392"/>
  <c r="DB402"/>
  <c r="DB17"/>
  <c r="DB27"/>
  <c r="DB38"/>
  <c r="DB49"/>
  <c r="DB59"/>
  <c r="DB70"/>
  <c r="DB81"/>
  <c r="DB91"/>
  <c r="DB102"/>
  <c r="DB113"/>
  <c r="DB123"/>
  <c r="DB134"/>
  <c r="DB145"/>
  <c r="DB155"/>
  <c r="DB166"/>
  <c r="DB177"/>
  <c r="DB187"/>
  <c r="DB198"/>
  <c r="DB209"/>
  <c r="DB219"/>
  <c r="DB230"/>
  <c r="DB241"/>
  <c r="DB251"/>
  <c r="DB262"/>
  <c r="DB273"/>
  <c r="DB283"/>
  <c r="DB294"/>
  <c r="DB305"/>
  <c r="DB315"/>
  <c r="DB326"/>
  <c r="DB337"/>
  <c r="DB347"/>
  <c r="DB358"/>
  <c r="DB369"/>
  <c r="DB379"/>
  <c r="DB390"/>
  <c r="DB401"/>
  <c r="DB16"/>
  <c r="DB26"/>
  <c r="DB36"/>
  <c r="DB48"/>
  <c r="DB58"/>
  <c r="DB68"/>
  <c r="DB80"/>
  <c r="DB90"/>
  <c r="DB100"/>
  <c r="DB112"/>
  <c r="DB122"/>
  <c r="DB132"/>
  <c r="DB144"/>
  <c r="DB154"/>
  <c r="DB164"/>
  <c r="DB176"/>
  <c r="DB186"/>
  <c r="DB196"/>
  <c r="DB208"/>
  <c r="DB218"/>
  <c r="DB228"/>
  <c r="DB240"/>
  <c r="DB250"/>
  <c r="DB260"/>
  <c r="DB272"/>
  <c r="DB282"/>
  <c r="DB292"/>
  <c r="DB304"/>
  <c r="DB314"/>
  <c r="DB324"/>
  <c r="DB336"/>
  <c r="DB346"/>
  <c r="DB356"/>
  <c r="DB368"/>
  <c r="DB378"/>
  <c r="DB388"/>
  <c r="DB400"/>
  <c r="DB14"/>
  <c r="DB25"/>
  <c r="DB35"/>
  <c r="DB46"/>
  <c r="DB57"/>
  <c r="DB67"/>
  <c r="DB78"/>
  <c r="DB89"/>
  <c r="DB99"/>
  <c r="DB110"/>
  <c r="DB121"/>
  <c r="DB131"/>
  <c r="DB142"/>
  <c r="DB153"/>
  <c r="DB163"/>
  <c r="DB174"/>
  <c r="DB185"/>
  <c r="DB195"/>
  <c r="DB206"/>
  <c r="DB217"/>
  <c r="DB227"/>
  <c r="DB238"/>
  <c r="DB249"/>
  <c r="DB259"/>
  <c r="DB270"/>
  <c r="DB281"/>
  <c r="DB291"/>
  <c r="DB302"/>
  <c r="DB313"/>
  <c r="DB323"/>
  <c r="DB334"/>
  <c r="DB345"/>
  <c r="DB355"/>
  <c r="DB366"/>
  <c r="DB377"/>
  <c r="DB387"/>
  <c r="DB398"/>
  <c r="DB12"/>
  <c r="DB24"/>
  <c r="DB34"/>
  <c r="DB44"/>
  <c r="DB56"/>
  <c r="DB66"/>
  <c r="DB76"/>
  <c r="DB88"/>
  <c r="DB98"/>
  <c r="DB108"/>
  <c r="DB120"/>
  <c r="DB130"/>
  <c r="DB140"/>
  <c r="DB152"/>
  <c r="DB162"/>
  <c r="DB172"/>
  <c r="DB184"/>
  <c r="DB194"/>
  <c r="DB204"/>
  <c r="DB216"/>
  <c r="DB226"/>
  <c r="DB236"/>
  <c r="DB248"/>
  <c r="DB258"/>
  <c r="DB268"/>
  <c r="DB280"/>
  <c r="DB290"/>
  <c r="DB300"/>
  <c r="DB312"/>
  <c r="DB322"/>
  <c r="DB332"/>
  <c r="DB344"/>
  <c r="DB354"/>
  <c r="DB364"/>
  <c r="DB376"/>
  <c r="DB386"/>
  <c r="DB396"/>
  <c r="DB11"/>
  <c r="DB22"/>
  <c r="DB33"/>
  <c r="DB43"/>
  <c r="DB54"/>
  <c r="DB65"/>
  <c r="DB75"/>
  <c r="DB86"/>
  <c r="DB97"/>
  <c r="DB107"/>
  <c r="DB118"/>
  <c r="DB129"/>
  <c r="DB139"/>
  <c r="DB150"/>
  <c r="DB161"/>
  <c r="DB171"/>
  <c r="DB182"/>
  <c r="DB193"/>
  <c r="DB203"/>
  <c r="DB214"/>
  <c r="DB225"/>
  <c r="DB235"/>
  <c r="DB246"/>
  <c r="DB257"/>
  <c r="DB267"/>
  <c r="DB278"/>
  <c r="DB289"/>
  <c r="DB299"/>
  <c r="DB310"/>
  <c r="DB321"/>
  <c r="DB331"/>
  <c r="DB342"/>
  <c r="DB353"/>
  <c r="DB363"/>
  <c r="DB374"/>
  <c r="DB385"/>
  <c r="DB395"/>
  <c r="DB406"/>
  <c r="Q75" i="4"/>
  <c r="S74"/>
  <c r="T74" s="1"/>
  <c r="S31"/>
  <c r="T31" s="1"/>
  <c r="Q32"/>
  <c r="S44"/>
  <c r="T44" s="1"/>
  <c r="Q45"/>
  <c r="C8" i="5"/>
  <c r="N7"/>
  <c r="N3"/>
  <c r="N6"/>
  <c r="W41" i="11"/>
  <c r="X41" s="1"/>
  <c r="Y41" s="1"/>
  <c r="AA41" s="1"/>
  <c r="P43"/>
  <c r="U43" s="1"/>
  <c r="L44"/>
  <c r="P44" s="1"/>
  <c r="U44" s="1"/>
  <c r="O19"/>
  <c r="O18"/>
  <c r="O43"/>
  <c r="K44"/>
  <c r="O44" s="1"/>
  <c r="T17"/>
  <c r="Q17"/>
  <c r="S17" s="1"/>
  <c r="P19"/>
  <c r="U19" s="1"/>
  <c r="P18"/>
  <c r="Q42"/>
  <c r="S42" s="1"/>
  <c r="T42"/>
  <c r="V42" s="1"/>
  <c r="I43"/>
  <c r="U14" i="6"/>
  <c r="U13"/>
  <c r="V4"/>
  <c r="U15"/>
  <c r="S13"/>
  <c r="S15"/>
  <c r="T14"/>
  <c r="S14"/>
  <c r="T16"/>
  <c r="V16" s="1"/>
  <c r="T13"/>
  <c r="J6"/>
  <c r="K6" s="1"/>
  <c r="C7"/>
  <c r="L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BA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E10" s="1"/>
  <c r="A9"/>
  <c r="AE9" s="1"/>
  <c r="A8"/>
  <c r="AE8" s="1"/>
  <c r="A7"/>
  <c r="AE7" s="1"/>
  <c r="A6"/>
  <c r="AE6" s="1"/>
  <c r="V17" i="11" l="1"/>
  <c r="W17" s="1"/>
  <c r="B17" s="1"/>
  <c r="U18"/>
  <c r="A18"/>
  <c r="D18" s="1"/>
  <c r="X16"/>
  <c r="Y16" s="1"/>
  <c r="AA16" s="1"/>
  <c r="Q76" i="4"/>
  <c r="S75"/>
  <c r="T75" s="1"/>
  <c r="Q33"/>
  <c r="S33" s="1"/>
  <c r="T33" s="1"/>
  <c r="S32"/>
  <c r="T32" s="1"/>
  <c r="S45"/>
  <c r="T45" s="1"/>
  <c r="Q46"/>
  <c r="C9" i="5"/>
  <c r="N8"/>
  <c r="W42" i="11"/>
  <c r="X42" s="1"/>
  <c r="Y42" s="1"/>
  <c r="AA42" s="1"/>
  <c r="Q19"/>
  <c r="S19" s="1"/>
  <c r="T19"/>
  <c r="V19" s="1"/>
  <c r="Q18"/>
  <c r="S18" s="1"/>
  <c r="T18"/>
  <c r="Q43"/>
  <c r="S43" s="1"/>
  <c r="T43"/>
  <c r="V43" s="1"/>
  <c r="I44"/>
  <c r="Q44"/>
  <c r="S44" s="1"/>
  <c r="T44"/>
  <c r="V44" s="1"/>
  <c r="V15" i="6"/>
  <c r="V14"/>
  <c r="V13"/>
  <c r="J7"/>
  <c r="K7" s="1"/>
  <c r="C8"/>
  <c r="V18" i="11" l="1"/>
  <c r="W18" s="1"/>
  <c r="B18" s="1"/>
  <c r="X17"/>
  <c r="Y17" s="1"/>
  <c r="AA17" s="1"/>
  <c r="Q47" i="4"/>
  <c r="S46"/>
  <c r="T46" s="1"/>
  <c r="Q77"/>
  <c r="S76"/>
  <c r="T76" s="1"/>
  <c r="C10" i="5"/>
  <c r="N9"/>
  <c r="W19" i="11"/>
  <c r="W44"/>
  <c r="X44" s="1"/>
  <c r="Y44" s="1"/>
  <c r="AA44" s="1"/>
  <c r="W43"/>
  <c r="X43" s="1"/>
  <c r="Y43" s="1"/>
  <c r="AA43" s="1"/>
  <c r="C9" i="6"/>
  <c r="J8"/>
  <c r="K8" s="1"/>
  <c r="BD66" i="5"/>
  <c r="BL66"/>
  <c r="D266"/>
  <c r="D216"/>
  <c r="BG3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CV406"/>
  <c r="CV405"/>
  <c r="CV404"/>
  <c r="CV403"/>
  <c r="CV402"/>
  <c r="CV401"/>
  <c r="CV400"/>
  <c r="CV399"/>
  <c r="CV398"/>
  <c r="CV397"/>
  <c r="CV396"/>
  <c r="CV395"/>
  <c r="CV394"/>
  <c r="CV393"/>
  <c r="CV392"/>
  <c r="CV391"/>
  <c r="CV390"/>
  <c r="CV389"/>
  <c r="CV388"/>
  <c r="CV387"/>
  <c r="CV386"/>
  <c r="CV385"/>
  <c r="CV384"/>
  <c r="CV383"/>
  <c r="CV382"/>
  <c r="CV381"/>
  <c r="CV380"/>
  <c r="CV379"/>
  <c r="CV378"/>
  <c r="CV377"/>
  <c r="CV376"/>
  <c r="CV375"/>
  <c r="CV374"/>
  <c r="CV373"/>
  <c r="CV372"/>
  <c r="CV371"/>
  <c r="CV370"/>
  <c r="CV369"/>
  <c r="CV368"/>
  <c r="CV367"/>
  <c r="CV366"/>
  <c r="CV365"/>
  <c r="CV364"/>
  <c r="CV363"/>
  <c r="CV362"/>
  <c r="CV361"/>
  <c r="CV360"/>
  <c r="CV359"/>
  <c r="CV358"/>
  <c r="CV357"/>
  <c r="CV356"/>
  <c r="CV355"/>
  <c r="CV354"/>
  <c r="CV353"/>
  <c r="CV352"/>
  <c r="CV351"/>
  <c r="CV350"/>
  <c r="CV349"/>
  <c r="CV348"/>
  <c r="CV347"/>
  <c r="CV346"/>
  <c r="CV345"/>
  <c r="CV344"/>
  <c r="CV343"/>
  <c r="CV342"/>
  <c r="CV341"/>
  <c r="CV340"/>
  <c r="CV339"/>
  <c r="CV338"/>
  <c r="CV337"/>
  <c r="CV336"/>
  <c r="CV335"/>
  <c r="CV334"/>
  <c r="CV333"/>
  <c r="CV332"/>
  <c r="CV331"/>
  <c r="CV330"/>
  <c r="CV329"/>
  <c r="CV328"/>
  <c r="CV327"/>
  <c r="CV326"/>
  <c r="CV325"/>
  <c r="CV324"/>
  <c r="CV323"/>
  <c r="CV322"/>
  <c r="CV321"/>
  <c r="CV320"/>
  <c r="CV319"/>
  <c r="CV318"/>
  <c r="CV317"/>
  <c r="CV316"/>
  <c r="CV315"/>
  <c r="CV314"/>
  <c r="CV313"/>
  <c r="CV312"/>
  <c r="CV311"/>
  <c r="CV310"/>
  <c r="CV309"/>
  <c r="CV308"/>
  <c r="CV307"/>
  <c r="CV306"/>
  <c r="CV305"/>
  <c r="CV304"/>
  <c r="CV303"/>
  <c r="CV302"/>
  <c r="CV301"/>
  <c r="CV300"/>
  <c r="CV299"/>
  <c r="CV298"/>
  <c r="CV297"/>
  <c r="CV296"/>
  <c r="CV295"/>
  <c r="CV294"/>
  <c r="CV293"/>
  <c r="CV292"/>
  <c r="CV291"/>
  <c r="CV290"/>
  <c r="CV289"/>
  <c r="CV288"/>
  <c r="CV287"/>
  <c r="CV286"/>
  <c r="CV285"/>
  <c r="CV284"/>
  <c r="CV283"/>
  <c r="CV282"/>
  <c r="CV281"/>
  <c r="CV280"/>
  <c r="CV279"/>
  <c r="CV278"/>
  <c r="CV277"/>
  <c r="CV276"/>
  <c r="CV275"/>
  <c r="CV274"/>
  <c r="CV273"/>
  <c r="CV272"/>
  <c r="CV271"/>
  <c r="CV270"/>
  <c r="CV269"/>
  <c r="CV268"/>
  <c r="CV267"/>
  <c r="CV266"/>
  <c r="CV265"/>
  <c r="CV264"/>
  <c r="CV263"/>
  <c r="CV262"/>
  <c r="CV261"/>
  <c r="CV260"/>
  <c r="CV259"/>
  <c r="CV258"/>
  <c r="CV257"/>
  <c r="CV256"/>
  <c r="CV255"/>
  <c r="CV254"/>
  <c r="CV253"/>
  <c r="CV252"/>
  <c r="CV251"/>
  <c r="CV250"/>
  <c r="CV249"/>
  <c r="CV248"/>
  <c r="CV247"/>
  <c r="CV246"/>
  <c r="CV245"/>
  <c r="CV244"/>
  <c r="CV243"/>
  <c r="CV242"/>
  <c r="CV241"/>
  <c r="CV240"/>
  <c r="CV239"/>
  <c r="CV238"/>
  <c r="CV237"/>
  <c r="CV236"/>
  <c r="CV235"/>
  <c r="CV234"/>
  <c r="CV233"/>
  <c r="CV232"/>
  <c r="CV231"/>
  <c r="CV230"/>
  <c r="CV229"/>
  <c r="CV228"/>
  <c r="CV227"/>
  <c r="CV226"/>
  <c r="CV225"/>
  <c r="CV224"/>
  <c r="CV223"/>
  <c r="CV222"/>
  <c r="CV221"/>
  <c r="CV220"/>
  <c r="CV219"/>
  <c r="CV218"/>
  <c r="CV217"/>
  <c r="CV216"/>
  <c r="CV215"/>
  <c r="CV214"/>
  <c r="CV213"/>
  <c r="CV212"/>
  <c r="CV211"/>
  <c r="CV210"/>
  <c r="CV209"/>
  <c r="CV208"/>
  <c r="CV207"/>
  <c r="CV206"/>
  <c r="CV205"/>
  <c r="CV204"/>
  <c r="CV203"/>
  <c r="CV202"/>
  <c r="CV201"/>
  <c r="CV200"/>
  <c r="CV199"/>
  <c r="CV198"/>
  <c r="CV197"/>
  <c r="CV196"/>
  <c r="CV195"/>
  <c r="CV194"/>
  <c r="CV193"/>
  <c r="CV192"/>
  <c r="CV191"/>
  <c r="CV190"/>
  <c r="CV189"/>
  <c r="CV188"/>
  <c r="CV187"/>
  <c r="CV186"/>
  <c r="CV185"/>
  <c r="CV184"/>
  <c r="CV183"/>
  <c r="CV182"/>
  <c r="CV181"/>
  <c r="CV180"/>
  <c r="CV179"/>
  <c r="CV178"/>
  <c r="CV177"/>
  <c r="CV176"/>
  <c r="CV175"/>
  <c r="CV174"/>
  <c r="CV173"/>
  <c r="CV172"/>
  <c r="CV171"/>
  <c r="CV170"/>
  <c r="CV169"/>
  <c r="CV168"/>
  <c r="CV167"/>
  <c r="CV166"/>
  <c r="CV165"/>
  <c r="CV164"/>
  <c r="CV163"/>
  <c r="CV162"/>
  <c r="CV161"/>
  <c r="CV160"/>
  <c r="CV159"/>
  <c r="CV158"/>
  <c r="CV157"/>
  <c r="CV156"/>
  <c r="CV155"/>
  <c r="CV154"/>
  <c r="CV153"/>
  <c r="CV152"/>
  <c r="CV151"/>
  <c r="CV150"/>
  <c r="CV149"/>
  <c r="CV148"/>
  <c r="CV147"/>
  <c r="CV146"/>
  <c r="CV145"/>
  <c r="CV144"/>
  <c r="CV143"/>
  <c r="CV142"/>
  <c r="CV141"/>
  <c r="CV140"/>
  <c r="CV139"/>
  <c r="CV138"/>
  <c r="CV137"/>
  <c r="CV136"/>
  <c r="CV135"/>
  <c r="CV134"/>
  <c r="CV133"/>
  <c r="CV132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V107"/>
  <c r="CV106"/>
  <c r="CV105"/>
  <c r="CV104"/>
  <c r="CV103"/>
  <c r="CV102"/>
  <c r="CV101"/>
  <c r="CV100"/>
  <c r="CV99"/>
  <c r="CV98"/>
  <c r="CV97"/>
  <c r="CV96"/>
  <c r="CV95"/>
  <c r="CV94"/>
  <c r="CV93"/>
  <c r="CV92"/>
  <c r="CV91"/>
  <c r="CV90"/>
  <c r="CV89"/>
  <c r="CV88"/>
  <c r="CV87"/>
  <c r="CV86"/>
  <c r="CV85"/>
  <c r="CV84"/>
  <c r="CV83"/>
  <c r="CV82"/>
  <c r="CV81"/>
  <c r="CV80"/>
  <c r="CV79"/>
  <c r="CV78"/>
  <c r="CV77"/>
  <c r="CV76"/>
  <c r="CV75"/>
  <c r="CV74"/>
  <c r="CV73"/>
  <c r="CV72"/>
  <c r="CV71"/>
  <c r="CV70"/>
  <c r="CV69"/>
  <c r="CV68"/>
  <c r="CV67"/>
  <c r="CV66"/>
  <c r="CV65"/>
  <c r="CV64"/>
  <c r="CV63"/>
  <c r="CV62"/>
  <c r="CV61"/>
  <c r="CV60"/>
  <c r="CV59"/>
  <c r="CV58"/>
  <c r="CV57"/>
  <c r="CV56"/>
  <c r="CV55"/>
  <c r="CV54"/>
  <c r="CV53"/>
  <c r="CV52"/>
  <c r="CV51"/>
  <c r="CV50"/>
  <c r="CV49"/>
  <c r="CV48"/>
  <c r="CV47"/>
  <c r="CV46"/>
  <c r="CV45"/>
  <c r="CV44"/>
  <c r="CV43"/>
  <c r="CV42"/>
  <c r="CV41"/>
  <c r="CV40"/>
  <c r="CV39"/>
  <c r="CV38"/>
  <c r="CV37"/>
  <c r="CV36"/>
  <c r="CV35"/>
  <c r="CV34"/>
  <c r="CV33"/>
  <c r="CV32"/>
  <c r="CV31"/>
  <c r="CV30"/>
  <c r="CV29"/>
  <c r="CV28"/>
  <c r="CV27"/>
  <c r="CV26"/>
  <c r="CV25"/>
  <c r="CV24"/>
  <c r="CV23"/>
  <c r="CV22"/>
  <c r="CV21"/>
  <c r="CV20"/>
  <c r="CV19"/>
  <c r="CV18"/>
  <c r="CV17"/>
  <c r="CV16"/>
  <c r="CV15"/>
  <c r="CV14"/>
  <c r="CV13"/>
  <c r="CV12"/>
  <c r="CV11"/>
  <c r="CV10"/>
  <c r="CV9"/>
  <c r="CV8"/>
  <c r="CV7"/>
  <c r="CV6"/>
  <c r="CK406"/>
  <c r="CK405"/>
  <c r="CK404"/>
  <c r="CK403"/>
  <c r="CK402"/>
  <c r="CK401"/>
  <c r="CK400"/>
  <c r="CK399"/>
  <c r="CK398"/>
  <c r="CK397"/>
  <c r="CK396"/>
  <c r="CK395"/>
  <c r="CK394"/>
  <c r="CK393"/>
  <c r="CK392"/>
  <c r="CK391"/>
  <c r="CK390"/>
  <c r="CK389"/>
  <c r="CK388"/>
  <c r="CK387"/>
  <c r="CK386"/>
  <c r="CK385"/>
  <c r="CK384"/>
  <c r="CK383"/>
  <c r="CK382"/>
  <c r="CK381"/>
  <c r="CK380"/>
  <c r="CK379"/>
  <c r="CK378"/>
  <c r="CK377"/>
  <c r="CK376"/>
  <c r="CK375"/>
  <c r="CK374"/>
  <c r="CK373"/>
  <c r="CK372"/>
  <c r="CK371"/>
  <c r="CK370"/>
  <c r="CK369"/>
  <c r="CK368"/>
  <c r="CK367"/>
  <c r="CK366"/>
  <c r="CK365"/>
  <c r="CK364"/>
  <c r="CK363"/>
  <c r="CK362"/>
  <c r="CK361"/>
  <c r="CK360"/>
  <c r="CK359"/>
  <c r="CK358"/>
  <c r="CK357"/>
  <c r="CK356"/>
  <c r="CK355"/>
  <c r="CK354"/>
  <c r="CK353"/>
  <c r="CK352"/>
  <c r="CK351"/>
  <c r="CK350"/>
  <c r="CK349"/>
  <c r="CK348"/>
  <c r="CK347"/>
  <c r="CK346"/>
  <c r="CK345"/>
  <c r="CK344"/>
  <c r="CK343"/>
  <c r="CK342"/>
  <c r="CK341"/>
  <c r="CK340"/>
  <c r="CK339"/>
  <c r="CK338"/>
  <c r="CK337"/>
  <c r="CK336"/>
  <c r="CK335"/>
  <c r="CK334"/>
  <c r="CK333"/>
  <c r="CK332"/>
  <c r="CK331"/>
  <c r="CK330"/>
  <c r="CK329"/>
  <c r="CK328"/>
  <c r="CK327"/>
  <c r="CK326"/>
  <c r="CK325"/>
  <c r="CK324"/>
  <c r="CK323"/>
  <c r="CK322"/>
  <c r="CK321"/>
  <c r="CK320"/>
  <c r="CK319"/>
  <c r="CK318"/>
  <c r="CK317"/>
  <c r="CK316"/>
  <c r="CK315"/>
  <c r="CK314"/>
  <c r="CK313"/>
  <c r="CK312"/>
  <c r="CK311"/>
  <c r="CK310"/>
  <c r="CK309"/>
  <c r="CK308"/>
  <c r="CK307"/>
  <c r="CK306"/>
  <c r="CK305"/>
  <c r="CK304"/>
  <c r="CK303"/>
  <c r="CK302"/>
  <c r="CK301"/>
  <c r="CK300"/>
  <c r="CK299"/>
  <c r="CK298"/>
  <c r="CK297"/>
  <c r="CK296"/>
  <c r="CK295"/>
  <c r="CK294"/>
  <c r="CK293"/>
  <c r="CK292"/>
  <c r="CK291"/>
  <c r="CK290"/>
  <c r="CK289"/>
  <c r="CK288"/>
  <c r="CK287"/>
  <c r="CK286"/>
  <c r="CK285"/>
  <c r="CK284"/>
  <c r="CK283"/>
  <c r="CK282"/>
  <c r="CK281"/>
  <c r="CK280"/>
  <c r="CK279"/>
  <c r="CK278"/>
  <c r="CK277"/>
  <c r="CK276"/>
  <c r="CK275"/>
  <c r="CK274"/>
  <c r="CK273"/>
  <c r="CK272"/>
  <c r="CK271"/>
  <c r="CK270"/>
  <c r="CK269"/>
  <c r="CK268"/>
  <c r="CK267"/>
  <c r="CK266"/>
  <c r="CK265"/>
  <c r="CK264"/>
  <c r="CK263"/>
  <c r="CK262"/>
  <c r="CK261"/>
  <c r="CK260"/>
  <c r="CK259"/>
  <c r="CK258"/>
  <c r="CK257"/>
  <c r="CK256"/>
  <c r="CK255"/>
  <c r="CK254"/>
  <c r="CK253"/>
  <c r="CK252"/>
  <c r="CK251"/>
  <c r="CK250"/>
  <c r="CK249"/>
  <c r="CK248"/>
  <c r="CK247"/>
  <c r="CK246"/>
  <c r="CK245"/>
  <c r="CK244"/>
  <c r="CK243"/>
  <c r="CK242"/>
  <c r="CK241"/>
  <c r="CK240"/>
  <c r="CK239"/>
  <c r="CK238"/>
  <c r="CK237"/>
  <c r="CK236"/>
  <c r="CK235"/>
  <c r="CK234"/>
  <c r="CK233"/>
  <c r="CK232"/>
  <c r="CK231"/>
  <c r="CK230"/>
  <c r="CK229"/>
  <c r="CK228"/>
  <c r="CK227"/>
  <c r="CK226"/>
  <c r="CK225"/>
  <c r="CK224"/>
  <c r="CK223"/>
  <c r="CK222"/>
  <c r="CK221"/>
  <c r="CK220"/>
  <c r="CK219"/>
  <c r="CK218"/>
  <c r="CK217"/>
  <c r="CK216"/>
  <c r="CK215"/>
  <c r="CK214"/>
  <c r="CK213"/>
  <c r="CK212"/>
  <c r="CK211"/>
  <c r="CK210"/>
  <c r="CK209"/>
  <c r="CK208"/>
  <c r="CK207"/>
  <c r="CK206"/>
  <c r="CK205"/>
  <c r="CK204"/>
  <c r="CK203"/>
  <c r="CK202"/>
  <c r="CK201"/>
  <c r="CK200"/>
  <c r="CK199"/>
  <c r="CK198"/>
  <c r="CK197"/>
  <c r="CK196"/>
  <c r="CK195"/>
  <c r="CK194"/>
  <c r="CK193"/>
  <c r="CK192"/>
  <c r="CK191"/>
  <c r="CK190"/>
  <c r="CK189"/>
  <c r="CK188"/>
  <c r="CK187"/>
  <c r="CK186"/>
  <c r="CK185"/>
  <c r="CK184"/>
  <c r="CK183"/>
  <c r="CK182"/>
  <c r="CK181"/>
  <c r="CK180"/>
  <c r="CK179"/>
  <c r="CK178"/>
  <c r="CK177"/>
  <c r="CK176"/>
  <c r="CK175"/>
  <c r="CK174"/>
  <c r="CK173"/>
  <c r="CK172"/>
  <c r="CK171"/>
  <c r="CK170"/>
  <c r="CK169"/>
  <c r="CK168"/>
  <c r="CK167"/>
  <c r="CK166"/>
  <c r="CK165"/>
  <c r="CK164"/>
  <c r="CK163"/>
  <c r="CK162"/>
  <c r="CK161"/>
  <c r="CK160"/>
  <c r="CK159"/>
  <c r="CK158"/>
  <c r="CK157"/>
  <c r="CK156"/>
  <c r="CK155"/>
  <c r="CK154"/>
  <c r="CK153"/>
  <c r="CK152"/>
  <c r="CK151"/>
  <c r="CK150"/>
  <c r="CK149"/>
  <c r="CK148"/>
  <c r="CK147"/>
  <c r="CK146"/>
  <c r="CK145"/>
  <c r="CK144"/>
  <c r="CK143"/>
  <c r="CK142"/>
  <c r="CK141"/>
  <c r="CK140"/>
  <c r="CK139"/>
  <c r="CK138"/>
  <c r="CK137"/>
  <c r="CK136"/>
  <c r="CK135"/>
  <c r="CK134"/>
  <c r="CK133"/>
  <c r="CK132"/>
  <c r="CK131"/>
  <c r="CK130"/>
  <c r="CK129"/>
  <c r="CK128"/>
  <c r="CK127"/>
  <c r="CK126"/>
  <c r="CK125"/>
  <c r="CK124"/>
  <c r="CK123"/>
  <c r="CK122"/>
  <c r="CK121"/>
  <c r="CK120"/>
  <c r="CK119"/>
  <c r="CK118"/>
  <c r="CK117"/>
  <c r="CK116"/>
  <c r="CK115"/>
  <c r="CK114"/>
  <c r="CK113"/>
  <c r="CK112"/>
  <c r="CK111"/>
  <c r="CK110"/>
  <c r="CK109"/>
  <c r="CK108"/>
  <c r="CK107"/>
  <c r="CK106"/>
  <c r="CK105"/>
  <c r="CK104"/>
  <c r="CK103"/>
  <c r="CK102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BZ406"/>
  <c r="BZ405"/>
  <c r="BZ404"/>
  <c r="BZ403"/>
  <c r="BZ402"/>
  <c r="BZ401"/>
  <c r="BZ400"/>
  <c r="BZ399"/>
  <c r="BZ398"/>
  <c r="BZ397"/>
  <c r="BZ396"/>
  <c r="BZ395"/>
  <c r="BZ394"/>
  <c r="BZ393"/>
  <c r="BZ392"/>
  <c r="BZ391"/>
  <c r="BZ390"/>
  <c r="BZ389"/>
  <c r="BZ388"/>
  <c r="BZ387"/>
  <c r="BZ386"/>
  <c r="BZ385"/>
  <c r="BZ384"/>
  <c r="BZ383"/>
  <c r="BZ382"/>
  <c r="BZ381"/>
  <c r="BZ380"/>
  <c r="BZ379"/>
  <c r="BZ378"/>
  <c r="BZ377"/>
  <c r="BZ376"/>
  <c r="BZ375"/>
  <c r="BZ374"/>
  <c r="BZ373"/>
  <c r="BZ372"/>
  <c r="BZ371"/>
  <c r="BZ370"/>
  <c r="BZ369"/>
  <c r="BZ368"/>
  <c r="BZ367"/>
  <c r="BZ366"/>
  <c r="BZ365"/>
  <c r="BZ364"/>
  <c r="BZ363"/>
  <c r="BZ362"/>
  <c r="BZ361"/>
  <c r="BZ360"/>
  <c r="BZ359"/>
  <c r="BZ358"/>
  <c r="BZ357"/>
  <c r="BZ356"/>
  <c r="BZ355"/>
  <c r="BZ354"/>
  <c r="BZ353"/>
  <c r="BZ352"/>
  <c r="BZ351"/>
  <c r="BZ350"/>
  <c r="BZ349"/>
  <c r="BZ348"/>
  <c r="BZ347"/>
  <c r="BZ346"/>
  <c r="BZ345"/>
  <c r="BZ344"/>
  <c r="BZ343"/>
  <c r="BZ342"/>
  <c r="BZ341"/>
  <c r="BZ340"/>
  <c r="BZ339"/>
  <c r="BZ338"/>
  <c r="BZ337"/>
  <c r="BZ336"/>
  <c r="BZ335"/>
  <c r="BZ334"/>
  <c r="BZ333"/>
  <c r="BZ332"/>
  <c r="BZ331"/>
  <c r="BZ330"/>
  <c r="BZ329"/>
  <c r="BZ328"/>
  <c r="BZ327"/>
  <c r="BZ326"/>
  <c r="BZ325"/>
  <c r="BZ324"/>
  <c r="BZ323"/>
  <c r="BZ322"/>
  <c r="BZ321"/>
  <c r="BZ320"/>
  <c r="BZ319"/>
  <c r="BZ318"/>
  <c r="BZ317"/>
  <c r="BZ316"/>
  <c r="BZ315"/>
  <c r="BZ314"/>
  <c r="BZ313"/>
  <c r="BZ312"/>
  <c r="BZ311"/>
  <c r="BZ310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S406"/>
  <c r="K406"/>
  <c r="S405"/>
  <c r="K405"/>
  <c r="S404"/>
  <c r="K404"/>
  <c r="S403"/>
  <c r="K403"/>
  <c r="S402"/>
  <c r="K402"/>
  <c r="S401"/>
  <c r="K401"/>
  <c r="S400"/>
  <c r="K400"/>
  <c r="S399"/>
  <c r="K399"/>
  <c r="S398"/>
  <c r="K398"/>
  <c r="S397"/>
  <c r="K397"/>
  <c r="S396"/>
  <c r="K396"/>
  <c r="S395"/>
  <c r="K395"/>
  <c r="S394"/>
  <c r="K394"/>
  <c r="S393"/>
  <c r="K393"/>
  <c r="S392"/>
  <c r="K392"/>
  <c r="S391"/>
  <c r="K391"/>
  <c r="S390"/>
  <c r="K390"/>
  <c r="S389"/>
  <c r="K389"/>
  <c r="S388"/>
  <c r="K388"/>
  <c r="S387"/>
  <c r="K387"/>
  <c r="S386"/>
  <c r="K386"/>
  <c r="S385"/>
  <c r="K385"/>
  <c r="S384"/>
  <c r="K384"/>
  <c r="S383"/>
  <c r="K383"/>
  <c r="S382"/>
  <c r="K382"/>
  <c r="S381"/>
  <c r="K381"/>
  <c r="S380"/>
  <c r="K380"/>
  <c r="S379"/>
  <c r="K379"/>
  <c r="S378"/>
  <c r="K378"/>
  <c r="S377"/>
  <c r="K377"/>
  <c r="S376"/>
  <c r="K376"/>
  <c r="S375"/>
  <c r="K375"/>
  <c r="S374"/>
  <c r="K374"/>
  <c r="S373"/>
  <c r="K373"/>
  <c r="S372"/>
  <c r="K372"/>
  <c r="S371"/>
  <c r="K371"/>
  <c r="S370"/>
  <c r="K370"/>
  <c r="S369"/>
  <c r="K369"/>
  <c r="S368"/>
  <c r="K368"/>
  <c r="S367"/>
  <c r="K367"/>
  <c r="S366"/>
  <c r="K366"/>
  <c r="S365"/>
  <c r="K365"/>
  <c r="S364"/>
  <c r="K364"/>
  <c r="S363"/>
  <c r="K363"/>
  <c r="S362"/>
  <c r="K362"/>
  <c r="S361"/>
  <c r="K361"/>
  <c r="S360"/>
  <c r="K360"/>
  <c r="S359"/>
  <c r="K359"/>
  <c r="S358"/>
  <c r="K358"/>
  <c r="S357"/>
  <c r="K357"/>
  <c r="S356"/>
  <c r="K356"/>
  <c r="S355"/>
  <c r="K355"/>
  <c r="S354"/>
  <c r="K354"/>
  <c r="S353"/>
  <c r="K353"/>
  <c r="S352"/>
  <c r="K352"/>
  <c r="S351"/>
  <c r="K351"/>
  <c r="S350"/>
  <c r="K350"/>
  <c r="S349"/>
  <c r="K349"/>
  <c r="S348"/>
  <c r="K348"/>
  <c r="S347"/>
  <c r="K347"/>
  <c r="S346"/>
  <c r="K346"/>
  <c r="S345"/>
  <c r="K345"/>
  <c r="S344"/>
  <c r="K344"/>
  <c r="S343"/>
  <c r="K343"/>
  <c r="S342"/>
  <c r="K342"/>
  <c r="S341"/>
  <c r="K341"/>
  <c r="S340"/>
  <c r="K340"/>
  <c r="S339"/>
  <c r="K339"/>
  <c r="S338"/>
  <c r="K338"/>
  <c r="S337"/>
  <c r="K337"/>
  <c r="S336"/>
  <c r="K336"/>
  <c r="S335"/>
  <c r="K335"/>
  <c r="S334"/>
  <c r="K334"/>
  <c r="S333"/>
  <c r="K333"/>
  <c r="S332"/>
  <c r="K332"/>
  <c r="S331"/>
  <c r="K331"/>
  <c r="S330"/>
  <c r="K330"/>
  <c r="S329"/>
  <c r="K329"/>
  <c r="S328"/>
  <c r="K328"/>
  <c r="S327"/>
  <c r="K327"/>
  <c r="S326"/>
  <c r="K326"/>
  <c r="S325"/>
  <c r="K325"/>
  <c r="S324"/>
  <c r="K324"/>
  <c r="S323"/>
  <c r="K323"/>
  <c r="S322"/>
  <c r="K322"/>
  <c r="S321"/>
  <c r="K321"/>
  <c r="S320"/>
  <c r="K320"/>
  <c r="S319"/>
  <c r="K319"/>
  <c r="S318"/>
  <c r="K318"/>
  <c r="S317"/>
  <c r="K317"/>
  <c r="S316"/>
  <c r="K316"/>
  <c r="S315"/>
  <c r="K315"/>
  <c r="S314"/>
  <c r="K314"/>
  <c r="S313"/>
  <c r="K313"/>
  <c r="S312"/>
  <c r="K312"/>
  <c r="S311"/>
  <c r="K311"/>
  <c r="S310"/>
  <c r="K310"/>
  <c r="S309"/>
  <c r="K309"/>
  <c r="S308"/>
  <c r="K308"/>
  <c r="S307"/>
  <c r="K307"/>
  <c r="S306"/>
  <c r="K306"/>
  <c r="S305"/>
  <c r="K305"/>
  <c r="S304"/>
  <c r="K304"/>
  <c r="S303"/>
  <c r="K303"/>
  <c r="S302"/>
  <c r="K302"/>
  <c r="S301"/>
  <c r="K301"/>
  <c r="S300"/>
  <c r="K300"/>
  <c r="S299"/>
  <c r="K299"/>
  <c r="S298"/>
  <c r="K298"/>
  <c r="S297"/>
  <c r="K297"/>
  <c r="S296"/>
  <c r="K296"/>
  <c r="S295"/>
  <c r="K295"/>
  <c r="S294"/>
  <c r="K294"/>
  <c r="S293"/>
  <c r="K293"/>
  <c r="S292"/>
  <c r="K292"/>
  <c r="S291"/>
  <c r="K291"/>
  <c r="S290"/>
  <c r="K290"/>
  <c r="S289"/>
  <c r="K289"/>
  <c r="S288"/>
  <c r="K288"/>
  <c r="S287"/>
  <c r="K287"/>
  <c r="S286"/>
  <c r="K286"/>
  <c r="S285"/>
  <c r="K285"/>
  <c r="S284"/>
  <c r="K284"/>
  <c r="S283"/>
  <c r="K283"/>
  <c r="S282"/>
  <c r="K282"/>
  <c r="S281"/>
  <c r="K281"/>
  <c r="S280"/>
  <c r="K280"/>
  <c r="S279"/>
  <c r="K279"/>
  <c r="S278"/>
  <c r="K278"/>
  <c r="S277"/>
  <c r="K277"/>
  <c r="S276"/>
  <c r="K276"/>
  <c r="S275"/>
  <c r="K275"/>
  <c r="S274"/>
  <c r="K274"/>
  <c r="S273"/>
  <c r="K273"/>
  <c r="S272"/>
  <c r="K272"/>
  <c r="S271"/>
  <c r="K271"/>
  <c r="S270"/>
  <c r="K270"/>
  <c r="S269"/>
  <c r="K269"/>
  <c r="S268"/>
  <c r="K268"/>
  <c r="S267"/>
  <c r="K267"/>
  <c r="S266"/>
  <c r="K266"/>
  <c r="S265"/>
  <c r="K265"/>
  <c r="S264"/>
  <c r="K264"/>
  <c r="S263"/>
  <c r="K263"/>
  <c r="S262"/>
  <c r="K262"/>
  <c r="S261"/>
  <c r="K261"/>
  <c r="S260"/>
  <c r="K260"/>
  <c r="S259"/>
  <c r="K259"/>
  <c r="S258"/>
  <c r="K258"/>
  <c r="S257"/>
  <c r="K257"/>
  <c r="S256"/>
  <c r="K256"/>
  <c r="S255"/>
  <c r="K255"/>
  <c r="S254"/>
  <c r="K254"/>
  <c r="S253"/>
  <c r="K253"/>
  <c r="S252"/>
  <c r="K252"/>
  <c r="S251"/>
  <c r="K251"/>
  <c r="S250"/>
  <c r="K250"/>
  <c r="S249"/>
  <c r="K249"/>
  <c r="S248"/>
  <c r="K248"/>
  <c r="S247"/>
  <c r="K247"/>
  <c r="S246"/>
  <c r="K246"/>
  <c r="S245"/>
  <c r="K245"/>
  <c r="S244"/>
  <c r="K244"/>
  <c r="S243"/>
  <c r="K243"/>
  <c r="S242"/>
  <c r="K242"/>
  <c r="S241"/>
  <c r="K241"/>
  <c r="S240"/>
  <c r="K240"/>
  <c r="S239"/>
  <c r="K239"/>
  <c r="S238"/>
  <c r="K238"/>
  <c r="S237"/>
  <c r="K237"/>
  <c r="S236"/>
  <c r="K236"/>
  <c r="S235"/>
  <c r="K235"/>
  <c r="S234"/>
  <c r="K234"/>
  <c r="S233"/>
  <c r="K233"/>
  <c r="S232"/>
  <c r="K232"/>
  <c r="S231"/>
  <c r="K231"/>
  <c r="S230"/>
  <c r="K230"/>
  <c r="S229"/>
  <c r="K229"/>
  <c r="S228"/>
  <c r="K228"/>
  <c r="S227"/>
  <c r="K227"/>
  <c r="S226"/>
  <c r="K226"/>
  <c r="S225"/>
  <c r="K225"/>
  <c r="S224"/>
  <c r="K224"/>
  <c r="S223"/>
  <c r="K223"/>
  <c r="S222"/>
  <c r="K222"/>
  <c r="S221"/>
  <c r="K221"/>
  <c r="S220"/>
  <c r="K220"/>
  <c r="S219"/>
  <c r="K219"/>
  <c r="S218"/>
  <c r="K218"/>
  <c r="S217"/>
  <c r="K217"/>
  <c r="S216"/>
  <c r="K216"/>
  <c r="S215"/>
  <c r="K215"/>
  <c r="S214"/>
  <c r="K214"/>
  <c r="S213"/>
  <c r="K213"/>
  <c r="S212"/>
  <c r="K212"/>
  <c r="S211"/>
  <c r="K211"/>
  <c r="S210"/>
  <c r="K210"/>
  <c r="S209"/>
  <c r="K209"/>
  <c r="S208"/>
  <c r="K208"/>
  <c r="S207"/>
  <c r="K207"/>
  <c r="S206"/>
  <c r="K206"/>
  <c r="S205"/>
  <c r="K205"/>
  <c r="S204"/>
  <c r="K204"/>
  <c r="S203"/>
  <c r="K203"/>
  <c r="S202"/>
  <c r="K202"/>
  <c r="S201"/>
  <c r="K201"/>
  <c r="S200"/>
  <c r="K200"/>
  <c r="S199"/>
  <c r="K199"/>
  <c r="S198"/>
  <c r="K198"/>
  <c r="S197"/>
  <c r="K197"/>
  <c r="S196"/>
  <c r="K196"/>
  <c r="S195"/>
  <c r="K195"/>
  <c r="S194"/>
  <c r="K194"/>
  <c r="S193"/>
  <c r="K193"/>
  <c r="S192"/>
  <c r="K192"/>
  <c r="S191"/>
  <c r="K191"/>
  <c r="S190"/>
  <c r="K190"/>
  <c r="S189"/>
  <c r="K189"/>
  <c r="S188"/>
  <c r="K188"/>
  <c r="S187"/>
  <c r="K187"/>
  <c r="S186"/>
  <c r="K186"/>
  <c r="S185"/>
  <c r="K185"/>
  <c r="S184"/>
  <c r="K184"/>
  <c r="S183"/>
  <c r="K183"/>
  <c r="S182"/>
  <c r="K182"/>
  <c r="S181"/>
  <c r="K181"/>
  <c r="S180"/>
  <c r="K180"/>
  <c r="S179"/>
  <c r="K179"/>
  <c r="S178"/>
  <c r="K178"/>
  <c r="S177"/>
  <c r="K177"/>
  <c r="S176"/>
  <c r="K176"/>
  <c r="S175"/>
  <c r="K175"/>
  <c r="S174"/>
  <c r="K174"/>
  <c r="S173"/>
  <c r="K173"/>
  <c r="S172"/>
  <c r="K172"/>
  <c r="S171"/>
  <c r="K171"/>
  <c r="S170"/>
  <c r="K170"/>
  <c r="S169"/>
  <c r="K169"/>
  <c r="S168"/>
  <c r="K168"/>
  <c r="S167"/>
  <c r="K167"/>
  <c r="S166"/>
  <c r="K166"/>
  <c r="S165"/>
  <c r="K165"/>
  <c r="S164"/>
  <c r="K164"/>
  <c r="S163"/>
  <c r="K163"/>
  <c r="S162"/>
  <c r="K162"/>
  <c r="S161"/>
  <c r="K161"/>
  <c r="S160"/>
  <c r="K160"/>
  <c r="S159"/>
  <c r="K159"/>
  <c r="S158"/>
  <c r="K158"/>
  <c r="S157"/>
  <c r="K157"/>
  <c r="S156"/>
  <c r="K156"/>
  <c r="S155"/>
  <c r="K155"/>
  <c r="S154"/>
  <c r="K154"/>
  <c r="S153"/>
  <c r="K153"/>
  <c r="S152"/>
  <c r="K152"/>
  <c r="S151"/>
  <c r="K151"/>
  <c r="S150"/>
  <c r="K150"/>
  <c r="S149"/>
  <c r="K149"/>
  <c r="S148"/>
  <c r="K148"/>
  <c r="S147"/>
  <c r="K147"/>
  <c r="S146"/>
  <c r="K146"/>
  <c r="S145"/>
  <c r="K145"/>
  <c r="S144"/>
  <c r="K144"/>
  <c r="S143"/>
  <c r="K143"/>
  <c r="S142"/>
  <c r="K142"/>
  <c r="S141"/>
  <c r="K141"/>
  <c r="S140"/>
  <c r="K140"/>
  <c r="S139"/>
  <c r="K139"/>
  <c r="S138"/>
  <c r="K138"/>
  <c r="S137"/>
  <c r="K137"/>
  <c r="S136"/>
  <c r="K136"/>
  <c r="S135"/>
  <c r="K135"/>
  <c r="S134"/>
  <c r="K134"/>
  <c r="S133"/>
  <c r="K133"/>
  <c r="S132"/>
  <c r="K132"/>
  <c r="S131"/>
  <c r="K131"/>
  <c r="S130"/>
  <c r="K130"/>
  <c r="S129"/>
  <c r="K129"/>
  <c r="S128"/>
  <c r="K128"/>
  <c r="S127"/>
  <c r="K127"/>
  <c r="S126"/>
  <c r="K126"/>
  <c r="S125"/>
  <c r="K125"/>
  <c r="S124"/>
  <c r="K124"/>
  <c r="S123"/>
  <c r="K123"/>
  <c r="S122"/>
  <c r="K122"/>
  <c r="S121"/>
  <c r="K121"/>
  <c r="S120"/>
  <c r="K120"/>
  <c r="S119"/>
  <c r="K119"/>
  <c r="S118"/>
  <c r="K118"/>
  <c r="S117"/>
  <c r="K117"/>
  <c r="S116"/>
  <c r="K116"/>
  <c r="S115"/>
  <c r="K115"/>
  <c r="S114"/>
  <c r="K114"/>
  <c r="S113"/>
  <c r="K113"/>
  <c r="S112"/>
  <c r="K112"/>
  <c r="S111"/>
  <c r="K111"/>
  <c r="S110"/>
  <c r="K110"/>
  <c r="S109"/>
  <c r="K109"/>
  <c r="S108"/>
  <c r="K108"/>
  <c r="S107"/>
  <c r="K107"/>
  <c r="S106"/>
  <c r="K106"/>
  <c r="S105"/>
  <c r="K105"/>
  <c r="S104"/>
  <c r="K104"/>
  <c r="S103"/>
  <c r="K103"/>
  <c r="S102"/>
  <c r="K102"/>
  <c r="S101"/>
  <c r="K101"/>
  <c r="S100"/>
  <c r="K100"/>
  <c r="S99"/>
  <c r="K99"/>
  <c r="S98"/>
  <c r="K98"/>
  <c r="S97"/>
  <c r="K97"/>
  <c r="S96"/>
  <c r="K96"/>
  <c r="S95"/>
  <c r="K95"/>
  <c r="S94"/>
  <c r="K94"/>
  <c r="S93"/>
  <c r="K93"/>
  <c r="S92"/>
  <c r="K92"/>
  <c r="S91"/>
  <c r="K91"/>
  <c r="S90"/>
  <c r="K90"/>
  <c r="S89"/>
  <c r="K89"/>
  <c r="S88"/>
  <c r="K88"/>
  <c r="S87"/>
  <c r="K87"/>
  <c r="S86"/>
  <c r="K86"/>
  <c r="S85"/>
  <c r="K85"/>
  <c r="S84"/>
  <c r="K84"/>
  <c r="S83"/>
  <c r="K83"/>
  <c r="S82"/>
  <c r="K82"/>
  <c r="S81"/>
  <c r="K81"/>
  <c r="S80"/>
  <c r="K80"/>
  <c r="S79"/>
  <c r="K79"/>
  <c r="S78"/>
  <c r="K78"/>
  <c r="S77"/>
  <c r="K77"/>
  <c r="S76"/>
  <c r="K76"/>
  <c r="S75"/>
  <c r="K75"/>
  <c r="S74"/>
  <c r="K74"/>
  <c r="S73"/>
  <c r="K73"/>
  <c r="S72"/>
  <c r="K72"/>
  <c r="S71"/>
  <c r="K71"/>
  <c r="S70"/>
  <c r="K70"/>
  <c r="S69"/>
  <c r="K69"/>
  <c r="S68"/>
  <c r="K68"/>
  <c r="S67"/>
  <c r="K67"/>
  <c r="S66"/>
  <c r="K66"/>
  <c r="S65"/>
  <c r="K65"/>
  <c r="S64"/>
  <c r="K64"/>
  <c r="S63"/>
  <c r="K63"/>
  <c r="S62"/>
  <c r="K62"/>
  <c r="S61"/>
  <c r="K61"/>
  <c r="S60"/>
  <c r="K60"/>
  <c r="S59"/>
  <c r="K59"/>
  <c r="S58"/>
  <c r="K58"/>
  <c r="S57"/>
  <c r="K57"/>
  <c r="S56"/>
  <c r="K56"/>
  <c r="S55"/>
  <c r="K55"/>
  <c r="S54"/>
  <c r="K54"/>
  <c r="S53"/>
  <c r="K53"/>
  <c r="S52"/>
  <c r="K52"/>
  <c r="S51"/>
  <c r="K51"/>
  <c r="S50"/>
  <c r="K50"/>
  <c r="S49"/>
  <c r="K49"/>
  <c r="S48"/>
  <c r="K48"/>
  <c r="S47"/>
  <c r="K47"/>
  <c r="S46"/>
  <c r="K46"/>
  <c r="S45"/>
  <c r="K45"/>
  <c r="S44"/>
  <c r="K44"/>
  <c r="S43"/>
  <c r="K43"/>
  <c r="S42"/>
  <c r="K42"/>
  <c r="S41"/>
  <c r="K41"/>
  <c r="S40"/>
  <c r="K40"/>
  <c r="S39"/>
  <c r="K39"/>
  <c r="S38"/>
  <c r="K38"/>
  <c r="S37"/>
  <c r="K37"/>
  <c r="S36"/>
  <c r="K36"/>
  <c r="S35"/>
  <c r="K35"/>
  <c r="S34"/>
  <c r="K34"/>
  <c r="S33"/>
  <c r="K33"/>
  <c r="S32"/>
  <c r="K32"/>
  <c r="S31"/>
  <c r="K31"/>
  <c r="S30"/>
  <c r="K30"/>
  <c r="S29"/>
  <c r="K29"/>
  <c r="S28"/>
  <c r="K28"/>
  <c r="S27"/>
  <c r="K27"/>
  <c r="S26"/>
  <c r="K26"/>
  <c r="S25"/>
  <c r="K25"/>
  <c r="S24"/>
  <c r="K24"/>
  <c r="S23"/>
  <c r="K23"/>
  <c r="S22"/>
  <c r="K22"/>
  <c r="S21"/>
  <c r="K21"/>
  <c r="S20"/>
  <c r="K20"/>
  <c r="S19"/>
  <c r="K19"/>
  <c r="S18"/>
  <c r="K18"/>
  <c r="S17"/>
  <c r="K17"/>
  <c r="S16"/>
  <c r="K16"/>
  <c r="S15"/>
  <c r="K15"/>
  <c r="S14"/>
  <c r="K14"/>
  <c r="S13"/>
  <c r="K13"/>
  <c r="S12"/>
  <c r="K12"/>
  <c r="S11"/>
  <c r="K11"/>
  <c r="S10"/>
  <c r="K10"/>
  <c r="S9"/>
  <c r="K9"/>
  <c r="S8"/>
  <c r="K8"/>
  <c r="S7"/>
  <c r="K7"/>
  <c r="S6"/>
  <c r="O6"/>
  <c r="O7" s="1"/>
  <c r="O8" s="1"/>
  <c r="K6"/>
  <c r="X19" i="11" l="1"/>
  <c r="Y19" s="1"/>
  <c r="AA19" s="1"/>
  <c r="B19"/>
  <c r="A19"/>
  <c r="D19" s="1"/>
  <c r="X18"/>
  <c r="Y18" s="1"/>
  <c r="AA18" s="1"/>
  <c r="Q48" i="4"/>
  <c r="S47"/>
  <c r="T47" s="1"/>
  <c r="S77"/>
  <c r="T77" s="1"/>
  <c r="Q78"/>
  <c r="C11" i="5"/>
  <c r="N10"/>
  <c r="AK3"/>
  <c r="BG66"/>
  <c r="J9" i="6"/>
  <c r="K9" s="1"/>
  <c r="C10"/>
  <c r="O9" i="5"/>
  <c r="S78" i="4" l="1"/>
  <c r="T78" s="1"/>
  <c r="Q79"/>
  <c r="S48"/>
  <c r="T48" s="1"/>
  <c r="Q49"/>
  <c r="E11" i="5"/>
  <c r="N11" s="1"/>
  <c r="C12"/>
  <c r="C11" i="6"/>
  <c r="J10"/>
  <c r="K10" s="1"/>
  <c r="O10" i="5"/>
  <c r="Q80" i="4" l="1"/>
  <c r="S79"/>
  <c r="T79" s="1"/>
  <c r="S49"/>
  <c r="T49" s="1"/>
  <c r="Q50"/>
  <c r="C13" i="5"/>
  <c r="E12"/>
  <c r="N12" s="1"/>
  <c r="J11" i="6"/>
  <c r="K11" s="1"/>
  <c r="C12"/>
  <c r="O11" i="5"/>
  <c r="S80" i="4" l="1"/>
  <c r="T80" s="1"/>
  <c r="Q81"/>
  <c r="S50"/>
  <c r="T50" s="1"/>
  <c r="Q51"/>
  <c r="E13" i="5"/>
  <c r="N13" s="1"/>
  <c r="C14"/>
  <c r="J12" i="6"/>
  <c r="K12" s="1"/>
  <c r="C13"/>
  <c r="O12" i="5"/>
  <c r="S81" i="4" l="1"/>
  <c r="T81" s="1"/>
  <c r="Q82"/>
  <c r="Q52"/>
  <c r="S51"/>
  <c r="T51" s="1"/>
  <c r="E14" i="5"/>
  <c r="N14" s="1"/>
  <c r="C15"/>
  <c r="J13" i="6"/>
  <c r="K13" s="1"/>
  <c r="C14"/>
  <c r="O13" i="5"/>
  <c r="Q83" i="4" l="1"/>
  <c r="S82"/>
  <c r="T82" s="1"/>
  <c r="S52"/>
  <c r="T52" s="1"/>
  <c r="Q53"/>
  <c r="E15" i="5"/>
  <c r="N15" s="1"/>
  <c r="C16"/>
  <c r="J14" i="6"/>
  <c r="K14" s="1"/>
  <c r="C15"/>
  <c r="O14" i="5"/>
  <c r="S83" i="4" l="1"/>
  <c r="T83" s="1"/>
  <c r="Q84"/>
  <c r="S53"/>
  <c r="T53" s="1"/>
  <c r="Q54"/>
  <c r="E16" i="5"/>
  <c r="N16" s="1"/>
  <c r="C17"/>
  <c r="J15" i="6"/>
  <c r="K15" s="1"/>
  <c r="C16"/>
  <c r="O15" i="5"/>
  <c r="S84" i="4" l="1"/>
  <c r="T84" s="1"/>
  <c r="Q85"/>
  <c r="Q55"/>
  <c r="S54"/>
  <c r="T54" s="1"/>
  <c r="E17" i="5"/>
  <c r="N17" s="1"/>
  <c r="C18"/>
  <c r="J16" i="6"/>
  <c r="K16" s="1"/>
  <c r="C17"/>
  <c r="O16" i="5"/>
  <c r="S85" i="4" l="1"/>
  <c r="T85" s="1"/>
  <c r="Q86"/>
  <c r="S55"/>
  <c r="T55" s="1"/>
  <c r="Q56"/>
  <c r="E18" i="5"/>
  <c r="N18" s="1"/>
  <c r="C19"/>
  <c r="J17" i="6"/>
  <c r="K17" s="1"/>
  <c r="C18"/>
  <c r="O17" i="5"/>
  <c r="S86" i="4" l="1"/>
  <c r="T86" s="1"/>
  <c r="Q87"/>
  <c r="Q57"/>
  <c r="S56"/>
  <c r="T56" s="1"/>
  <c r="E19" i="5"/>
  <c r="N19" s="1"/>
  <c r="C20"/>
  <c r="C19" i="6"/>
  <c r="J18"/>
  <c r="K18" s="1"/>
  <c r="O18" i="5"/>
  <c r="Q88" i="4" l="1"/>
  <c r="S87"/>
  <c r="T87" s="1"/>
  <c r="Q58"/>
  <c r="S57"/>
  <c r="T57" s="1"/>
  <c r="C21" i="5"/>
  <c r="E20"/>
  <c r="N20" s="1"/>
  <c r="J19" i="6"/>
  <c r="K19" s="1"/>
  <c r="C20"/>
  <c r="O19" i="5"/>
  <c r="S58" i="4" l="1"/>
  <c r="T58" s="1"/>
  <c r="Q59"/>
  <c r="S88"/>
  <c r="T88" s="1"/>
  <c r="Q89"/>
  <c r="E21" i="5"/>
  <c r="N21" s="1"/>
  <c r="C22"/>
  <c r="J20" i="6"/>
  <c r="K20" s="1"/>
  <c r="C21"/>
  <c r="O20" i="5"/>
  <c r="S59" i="4" l="1"/>
  <c r="T59" s="1"/>
  <c r="Q60"/>
  <c r="Q90"/>
  <c r="S89"/>
  <c r="T89" s="1"/>
  <c r="E22" i="5"/>
  <c r="N22" s="1"/>
  <c r="C23"/>
  <c r="J21" i="6"/>
  <c r="K21" s="1"/>
  <c r="C22"/>
  <c r="O21" i="5"/>
  <c r="S60" i="4" l="1"/>
  <c r="T60" s="1"/>
  <c r="Q61"/>
  <c r="Q91"/>
  <c r="S90"/>
  <c r="T90" s="1"/>
  <c r="C24" i="5"/>
  <c r="E23"/>
  <c r="N23" s="1"/>
  <c r="J22" i="6"/>
  <c r="K22" s="1"/>
  <c r="C23"/>
  <c r="O22" i="5"/>
  <c r="Q92" i="4" l="1"/>
  <c r="S91"/>
  <c r="T91" s="1"/>
  <c r="S61"/>
  <c r="T61" s="1"/>
  <c r="Q62"/>
  <c r="E24" i="5"/>
  <c r="N24" s="1"/>
  <c r="C25"/>
  <c r="J23" i="6"/>
  <c r="K23" s="1"/>
  <c r="C24"/>
  <c r="O23" i="5"/>
  <c r="Q93" i="4" l="1"/>
  <c r="S92"/>
  <c r="T92" s="1"/>
  <c r="S62"/>
  <c r="T62" s="1"/>
  <c r="Q63"/>
  <c r="S63" s="1"/>
  <c r="T63" s="1"/>
  <c r="E25" i="5"/>
  <c r="N25" s="1"/>
  <c r="C26"/>
  <c r="J24" i="6"/>
  <c r="K24" s="1"/>
  <c r="C25"/>
  <c r="O24" i="5"/>
  <c r="S93" i="4" l="1"/>
  <c r="T93" s="1"/>
  <c r="Q94"/>
  <c r="C27" i="5"/>
  <c r="E26"/>
  <c r="N26" s="1"/>
  <c r="J25" i="6"/>
  <c r="K25" s="1"/>
  <c r="C26"/>
  <c r="O25" i="5"/>
  <c r="S94" i="4" l="1"/>
  <c r="T94" s="1"/>
  <c r="Q95"/>
  <c r="C28" i="5"/>
  <c r="E27"/>
  <c r="N27" s="1"/>
  <c r="J26" i="6"/>
  <c r="K26" s="1"/>
  <c r="C27"/>
  <c r="O26" i="5"/>
  <c r="S95" i="4" l="1"/>
  <c r="T95" s="1"/>
  <c r="Q96"/>
  <c r="E28" i="5"/>
  <c r="N28" s="1"/>
  <c r="C29"/>
  <c r="C28" i="6"/>
  <c r="J27"/>
  <c r="K27" s="1"/>
  <c r="O27" i="5"/>
  <c r="S96" i="4" l="1"/>
  <c r="T96" s="1"/>
  <c r="Q97"/>
  <c r="E29" i="5"/>
  <c r="N29" s="1"/>
  <c r="C30"/>
  <c r="J28" i="6"/>
  <c r="K28" s="1"/>
  <c r="C29"/>
  <c r="O28" i="5"/>
  <c r="S97" i="4" l="1"/>
  <c r="T97" s="1"/>
  <c r="Q98"/>
  <c r="C31" i="5"/>
  <c r="E30"/>
  <c r="N30" s="1"/>
  <c r="J29" i="6"/>
  <c r="K29" s="1"/>
  <c r="C30"/>
  <c r="O29" i="5"/>
  <c r="Q99" i="4" l="1"/>
  <c r="S98"/>
  <c r="T98" s="1"/>
  <c r="E31" i="5"/>
  <c r="N31" s="1"/>
  <c r="C32"/>
  <c r="J30" i="6"/>
  <c r="K30" s="1"/>
  <c r="C31"/>
  <c r="O30" i="5"/>
  <c r="Q100" i="4" l="1"/>
  <c r="S99"/>
  <c r="T99" s="1"/>
  <c r="E32" i="5"/>
  <c r="N32" s="1"/>
  <c r="C33"/>
  <c r="J31" i="6"/>
  <c r="K31" s="1"/>
  <c r="C32"/>
  <c r="O31" i="5"/>
  <c r="Q101" i="4" l="1"/>
  <c r="S100"/>
  <c r="T100" s="1"/>
  <c r="E33" i="5"/>
  <c r="N33" s="1"/>
  <c r="C34"/>
  <c r="J32" i="6"/>
  <c r="K32" s="1"/>
  <c r="C33"/>
  <c r="O32" i="5"/>
  <c r="S101" i="4" l="1"/>
  <c r="T101" s="1"/>
  <c r="Q102"/>
  <c r="E34" i="5"/>
  <c r="N34" s="1"/>
  <c r="C35"/>
  <c r="J33" i="6"/>
  <c r="K33" s="1"/>
  <c r="C34"/>
  <c r="O33" i="5"/>
  <c r="S102" i="4" l="1"/>
  <c r="T102" s="1"/>
  <c r="Q103"/>
  <c r="E35" i="5"/>
  <c r="N35" s="1"/>
  <c r="C36"/>
  <c r="J34" i="6"/>
  <c r="K34" s="1"/>
  <c r="C35"/>
  <c r="O34" i="5"/>
  <c r="S103" i="4" l="1"/>
  <c r="T103" s="1"/>
  <c r="Q104"/>
  <c r="E36" i="5"/>
  <c r="N36" s="1"/>
  <c r="C37"/>
  <c r="C36" i="6"/>
  <c r="J35"/>
  <c r="K35" s="1"/>
  <c r="O35" i="5"/>
  <c r="S104" i="4" l="1"/>
  <c r="T104" s="1"/>
  <c r="Q105"/>
  <c r="E37" i="5"/>
  <c r="N37" s="1"/>
  <c r="C38"/>
  <c r="J36" i="6"/>
  <c r="K36" s="1"/>
  <c r="C37"/>
  <c r="O36" i="5"/>
  <c r="Q106" i="4" l="1"/>
  <c r="S105"/>
  <c r="T105" s="1"/>
  <c r="E38" i="5"/>
  <c r="N38" s="1"/>
  <c r="C39"/>
  <c r="J37" i="6"/>
  <c r="K37" s="1"/>
  <c r="C38"/>
  <c r="O37" i="5"/>
  <c r="Q107" i="4" l="1"/>
  <c r="S106"/>
  <c r="T106" s="1"/>
  <c r="C40" i="5"/>
  <c r="E39"/>
  <c r="N39" s="1"/>
  <c r="J38" i="6"/>
  <c r="K38" s="1"/>
  <c r="C39"/>
  <c r="O38" i="5"/>
  <c r="Q108" i="4" l="1"/>
  <c r="S108" s="1"/>
  <c r="T108" s="1"/>
  <c r="S107"/>
  <c r="T107" s="1"/>
  <c r="E40" i="5"/>
  <c r="N40" s="1"/>
  <c r="C41"/>
  <c r="C40" i="6"/>
  <c r="J39"/>
  <c r="K39" s="1"/>
  <c r="O39" i="5"/>
  <c r="E41" l="1"/>
  <c r="N41" s="1"/>
  <c r="C42"/>
  <c r="J40" i="6"/>
  <c r="K40" s="1"/>
  <c r="C41"/>
  <c r="O40" i="5"/>
  <c r="C43" l="1"/>
  <c r="E42"/>
  <c r="N42" s="1"/>
  <c r="J41" i="6"/>
  <c r="K41" s="1"/>
  <c r="C42"/>
  <c r="O41" i="5"/>
  <c r="E43" l="1"/>
  <c r="N43" s="1"/>
  <c r="C44"/>
  <c r="J42" i="6"/>
  <c r="K42" s="1"/>
  <c r="C43"/>
  <c r="O42" i="5"/>
  <c r="C45" l="1"/>
  <c r="E44"/>
  <c r="N44" s="1"/>
  <c r="C44" i="6"/>
  <c r="J43"/>
  <c r="K43" s="1"/>
  <c r="O43" i="5"/>
  <c r="E45" l="1"/>
  <c r="N45" s="1"/>
  <c r="C46"/>
  <c r="J44" i="6"/>
  <c r="K44" s="1"/>
  <c r="C45"/>
  <c r="O44" i="5"/>
  <c r="E46" l="1"/>
  <c r="N46" s="1"/>
  <c r="C47"/>
  <c r="C46" i="6"/>
  <c r="J45"/>
  <c r="K45" s="1"/>
  <c r="O45" i="5"/>
  <c r="E47" l="1"/>
  <c r="N47" s="1"/>
  <c r="C48"/>
  <c r="J46" i="6"/>
  <c r="K46" s="1"/>
  <c r="C47"/>
  <c r="O46" i="5"/>
  <c r="E48" l="1"/>
  <c r="N48" s="1"/>
  <c r="C49"/>
  <c r="J47" i="6"/>
  <c r="K47" s="1"/>
  <c r="C48"/>
  <c r="O47" i="5"/>
  <c r="E49" l="1"/>
  <c r="N49" s="1"/>
  <c r="C50"/>
  <c r="C49" i="6"/>
  <c r="J48"/>
  <c r="K48" s="1"/>
  <c r="O48" i="5"/>
  <c r="E50" l="1"/>
  <c r="N50" s="1"/>
  <c r="C51"/>
  <c r="J49" i="6"/>
  <c r="K49" s="1"/>
  <c r="C50"/>
  <c r="O49" i="5"/>
  <c r="E51" l="1"/>
  <c r="N51" s="1"/>
  <c r="C52"/>
  <c r="J50" i="6"/>
  <c r="K50" s="1"/>
  <c r="C51"/>
  <c r="O50" i="5"/>
  <c r="E52" l="1"/>
  <c r="N52" s="1"/>
  <c r="C53"/>
  <c r="C52" i="6"/>
  <c r="J51"/>
  <c r="K51" s="1"/>
  <c r="O51" i="5"/>
  <c r="E53" l="1"/>
  <c r="N53" s="1"/>
  <c r="C54"/>
  <c r="J52" i="6"/>
  <c r="K52" s="1"/>
  <c r="C53"/>
  <c r="O52" i="5"/>
  <c r="E54" l="1"/>
  <c r="N54" s="1"/>
  <c r="C55"/>
  <c r="J53" i="6"/>
  <c r="K53" s="1"/>
  <c r="C54"/>
  <c r="O53" i="5"/>
  <c r="E55" l="1"/>
  <c r="N55" s="1"/>
  <c r="C56"/>
  <c r="J54" i="6"/>
  <c r="K54" s="1"/>
  <c r="C55"/>
  <c r="O54" i="5"/>
  <c r="E56" l="1"/>
  <c r="N56" s="1"/>
  <c r="C57"/>
  <c r="J55" i="6"/>
  <c r="K55" s="1"/>
  <c r="C56"/>
  <c r="O55" i="5"/>
  <c r="E57" l="1"/>
  <c r="N57" s="1"/>
  <c r="C58"/>
  <c r="C57" i="6"/>
  <c r="J56"/>
  <c r="K56" s="1"/>
  <c r="O56" i="5"/>
  <c r="E58" l="1"/>
  <c r="N58" s="1"/>
  <c r="C59"/>
  <c r="J57" i="6"/>
  <c r="K57" s="1"/>
  <c r="C58"/>
  <c r="O57" i="5"/>
  <c r="E59" l="1"/>
  <c r="N59" s="1"/>
  <c r="C60"/>
  <c r="J58" i="6"/>
  <c r="K58" s="1"/>
  <c r="C59"/>
  <c r="O58" i="5"/>
  <c r="E60" l="1"/>
  <c r="N60" s="1"/>
  <c r="C61"/>
  <c r="C60" i="6"/>
  <c r="J59"/>
  <c r="K59" s="1"/>
  <c r="O59" i="5"/>
  <c r="E61" l="1"/>
  <c r="N61" s="1"/>
  <c r="C62"/>
  <c r="J60" i="6"/>
  <c r="K60" s="1"/>
  <c r="C61"/>
  <c r="O60" i="5"/>
  <c r="E62" l="1"/>
  <c r="N62" s="1"/>
  <c r="C63"/>
  <c r="J61" i="6"/>
  <c r="K61" s="1"/>
  <c r="C62"/>
  <c r="O61" i="5"/>
  <c r="E63" l="1"/>
  <c r="N63" s="1"/>
  <c r="C64"/>
  <c r="J62" i="6"/>
  <c r="K62" s="1"/>
  <c r="C63"/>
  <c r="O62" i="5"/>
  <c r="C65" l="1"/>
  <c r="E64"/>
  <c r="N64" s="1"/>
  <c r="J63" i="6"/>
  <c r="K63" s="1"/>
  <c r="C64"/>
  <c r="O63" i="5"/>
  <c r="E65" l="1"/>
  <c r="N65" s="1"/>
  <c r="C66"/>
  <c r="C65" i="6"/>
  <c r="J64"/>
  <c r="K64" s="1"/>
  <c r="O64" i="5"/>
  <c r="C67" l="1"/>
  <c r="E66"/>
  <c r="N66" s="1"/>
  <c r="J65" i="6"/>
  <c r="K65" s="1"/>
  <c r="C66"/>
  <c r="O65" i="5"/>
  <c r="E67" l="1"/>
  <c r="N67" s="1"/>
  <c r="C68"/>
  <c r="C67" i="6"/>
  <c r="J66"/>
  <c r="K66" s="1"/>
  <c r="O66" i="5"/>
  <c r="E68" l="1"/>
  <c r="N68" s="1"/>
  <c r="C69"/>
  <c r="J67" i="6"/>
  <c r="K67" s="1"/>
  <c r="C68"/>
  <c r="O67" i="5"/>
  <c r="E69" l="1"/>
  <c r="N69" s="1"/>
  <c r="C70"/>
  <c r="C69" i="6"/>
  <c r="J68"/>
  <c r="K68" s="1"/>
  <c r="O68" i="5"/>
  <c r="E70" l="1"/>
  <c r="N70" s="1"/>
  <c r="C71"/>
  <c r="C70" i="6"/>
  <c r="J69"/>
  <c r="K69" s="1"/>
  <c r="O69" i="5"/>
  <c r="E71" l="1"/>
  <c r="N71" s="1"/>
  <c r="C72"/>
  <c r="J70" i="6"/>
  <c r="K70" s="1"/>
  <c r="C71"/>
  <c r="O70" i="5"/>
  <c r="C73" l="1"/>
  <c r="E72"/>
  <c r="N72" s="1"/>
  <c r="J71" i="6"/>
  <c r="K71" s="1"/>
  <c r="C72"/>
  <c r="O71" i="5"/>
  <c r="E73" l="1"/>
  <c r="N73" s="1"/>
  <c r="C74"/>
  <c r="J72" i="6"/>
  <c r="K72" s="1"/>
  <c r="C73"/>
  <c r="O72" i="5"/>
  <c r="C75" l="1"/>
  <c r="E74"/>
  <c r="N74" s="1"/>
  <c r="C74" i="6"/>
  <c r="J73"/>
  <c r="K73" s="1"/>
  <c r="O73" i="5"/>
  <c r="E75" l="1"/>
  <c r="N75" s="1"/>
  <c r="C76"/>
  <c r="J74" i="6"/>
  <c r="K74" s="1"/>
  <c r="C75"/>
  <c r="O74" i="5"/>
  <c r="E76" l="1"/>
  <c r="N76" s="1"/>
  <c r="C77"/>
  <c r="J75" i="6"/>
  <c r="K75" s="1"/>
  <c r="C76"/>
  <c r="O75" i="5"/>
  <c r="E77" l="1"/>
  <c r="N77" s="1"/>
  <c r="C78"/>
  <c r="C77" i="6"/>
  <c r="J76"/>
  <c r="K76" s="1"/>
  <c r="O76" i="5"/>
  <c r="E78" l="1"/>
  <c r="N78" s="1"/>
  <c r="C79"/>
  <c r="J77" i="6"/>
  <c r="K77" s="1"/>
  <c r="C78"/>
  <c r="O77" i="5"/>
  <c r="C80" l="1"/>
  <c r="E79"/>
  <c r="N79" s="1"/>
  <c r="J78" i="6"/>
  <c r="K78" s="1"/>
  <c r="C79"/>
  <c r="O78" i="5"/>
  <c r="C81" l="1"/>
  <c r="E80"/>
  <c r="N80" s="1"/>
  <c r="J79" i="6"/>
  <c r="K79" s="1"/>
  <c r="C80"/>
  <c r="O79" i="5"/>
  <c r="E81" l="1"/>
  <c r="N81" s="1"/>
  <c r="C82"/>
  <c r="J80" i="6"/>
  <c r="K80" s="1"/>
  <c r="C81"/>
  <c r="O80" i="5"/>
  <c r="E82" l="1"/>
  <c r="N82" s="1"/>
  <c r="C83"/>
  <c r="C82" i="6"/>
  <c r="J81"/>
  <c r="K81" s="1"/>
  <c r="O81" i="5"/>
  <c r="E83" l="1"/>
  <c r="N83" s="1"/>
  <c r="C84"/>
  <c r="J82" i="6"/>
  <c r="K82" s="1"/>
  <c r="C83"/>
  <c r="O82" i="5"/>
  <c r="E84" l="1"/>
  <c r="N84" s="1"/>
  <c r="C85"/>
  <c r="J83" i="6"/>
  <c r="K83" s="1"/>
  <c r="C84"/>
  <c r="O83" i="5"/>
  <c r="E85" l="1"/>
  <c r="N85" s="1"/>
  <c r="C86"/>
  <c r="C85" i="6"/>
  <c r="J84"/>
  <c r="K84" s="1"/>
  <c r="O84" i="5"/>
  <c r="E86" l="1"/>
  <c r="N86" s="1"/>
  <c r="C87"/>
  <c r="J85" i="6"/>
  <c r="K85" s="1"/>
  <c r="C86"/>
  <c r="O85" i="5"/>
  <c r="E87" l="1"/>
  <c r="N87" s="1"/>
  <c r="C88"/>
  <c r="J86" i="6"/>
  <c r="K86" s="1"/>
  <c r="C87"/>
  <c r="O86" i="5"/>
  <c r="E88" l="1"/>
  <c r="N88" s="1"/>
  <c r="C89"/>
  <c r="J87" i="6"/>
  <c r="K87" s="1"/>
  <c r="C88"/>
  <c r="O87" i="5"/>
  <c r="E89" l="1"/>
  <c r="N89" s="1"/>
  <c r="C90"/>
  <c r="J88" i="6"/>
  <c r="K88" s="1"/>
  <c r="C89"/>
  <c r="O88" i="5"/>
  <c r="E90" l="1"/>
  <c r="N90" s="1"/>
  <c r="C91"/>
  <c r="C90" i="6"/>
  <c r="J89"/>
  <c r="K89" s="1"/>
  <c r="O89" i="5"/>
  <c r="E91" l="1"/>
  <c r="N91" s="1"/>
  <c r="C92"/>
  <c r="J90" i="6"/>
  <c r="K90" s="1"/>
  <c r="C91"/>
  <c r="O90" i="5"/>
  <c r="E92" l="1"/>
  <c r="N92" s="1"/>
  <c r="C93"/>
  <c r="J91" i="6"/>
  <c r="K91" s="1"/>
  <c r="C92"/>
  <c r="O91" i="5"/>
  <c r="E93" l="1"/>
  <c r="N93" s="1"/>
  <c r="C94"/>
  <c r="C93" i="6"/>
  <c r="J92"/>
  <c r="K92" s="1"/>
  <c r="O92" i="5"/>
  <c r="E94" l="1"/>
  <c r="N94" s="1"/>
  <c r="C95"/>
  <c r="J93" i="6"/>
  <c r="K93" s="1"/>
  <c r="C94"/>
  <c r="O93" i="5"/>
  <c r="E95" l="1"/>
  <c r="N95" s="1"/>
  <c r="C96"/>
  <c r="J94" i="6"/>
  <c r="K94" s="1"/>
  <c r="C95"/>
  <c r="O94" i="5"/>
  <c r="E96" l="1"/>
  <c r="N96" s="1"/>
  <c r="C97"/>
  <c r="J95" i="6"/>
  <c r="K95" s="1"/>
  <c r="C96"/>
  <c r="O95" i="5"/>
  <c r="E97" l="1"/>
  <c r="N97" s="1"/>
  <c r="C98"/>
  <c r="J96" i="6"/>
  <c r="K96" s="1"/>
  <c r="C97"/>
  <c r="O96" i="5"/>
  <c r="E98" l="1"/>
  <c r="N98" s="1"/>
  <c r="C99"/>
  <c r="J97" i="6"/>
  <c r="K97" s="1"/>
  <c r="C98"/>
  <c r="O97" i="5"/>
  <c r="E99" l="1"/>
  <c r="N99" s="1"/>
  <c r="C100"/>
  <c r="C99" i="6"/>
  <c r="J98"/>
  <c r="K98" s="1"/>
  <c r="O98" i="5"/>
  <c r="E100" l="1"/>
  <c r="N100" s="1"/>
  <c r="C101"/>
  <c r="J99" i="6"/>
  <c r="K99" s="1"/>
  <c r="C100"/>
  <c r="O99" i="5"/>
  <c r="E101" l="1"/>
  <c r="N101" s="1"/>
  <c r="C102"/>
  <c r="J100" i="6"/>
  <c r="K100" s="1"/>
  <c r="C101"/>
  <c r="O100" i="5"/>
  <c r="E102" l="1"/>
  <c r="N102" s="1"/>
  <c r="C103"/>
  <c r="C102" i="6"/>
  <c r="J101"/>
  <c r="K101" s="1"/>
  <c r="O101" i="5"/>
  <c r="E103" l="1"/>
  <c r="N103" s="1"/>
  <c r="C104"/>
  <c r="J102" i="6"/>
  <c r="K102" s="1"/>
  <c r="C103"/>
  <c r="O102" i="5"/>
  <c r="E104" l="1"/>
  <c r="N104" s="1"/>
  <c r="C105"/>
  <c r="J103" i="6"/>
  <c r="K103" s="1"/>
  <c r="C104"/>
  <c r="O103" i="5"/>
  <c r="E105" l="1"/>
  <c r="N105" s="1"/>
  <c r="C106"/>
  <c r="C105" i="6"/>
  <c r="J104"/>
  <c r="K104" s="1"/>
  <c r="O104" i="5"/>
  <c r="E106" l="1"/>
  <c r="N106" s="1"/>
  <c r="C107"/>
  <c r="J105" i="6"/>
  <c r="K105" s="1"/>
  <c r="C106"/>
  <c r="O105" i="5"/>
  <c r="E107" l="1"/>
  <c r="N107" s="1"/>
  <c r="C108"/>
  <c r="C107" i="6"/>
  <c r="J106"/>
  <c r="K106" s="1"/>
  <c r="O106" i="5"/>
  <c r="E108" l="1"/>
  <c r="N108" s="1"/>
  <c r="C109"/>
  <c r="C108" i="6"/>
  <c r="J107"/>
  <c r="K107" s="1"/>
  <c r="O107" i="5"/>
  <c r="E109" l="1"/>
  <c r="N109" s="1"/>
  <c r="C110"/>
  <c r="J108" i="6"/>
  <c r="K108" s="1"/>
  <c r="C109"/>
  <c r="O108" i="5"/>
  <c r="C111" l="1"/>
  <c r="E110"/>
  <c r="N110" s="1"/>
  <c r="C110" i="6"/>
  <c r="J109"/>
  <c r="K109" s="1"/>
  <c r="O109" i="5"/>
  <c r="E111" l="1"/>
  <c r="N111" s="1"/>
  <c r="C112"/>
  <c r="C111" i="6"/>
  <c r="J110"/>
  <c r="K110" s="1"/>
  <c r="O110" i="5"/>
  <c r="E112" l="1"/>
  <c r="N112" s="1"/>
  <c r="C113"/>
  <c r="J111" i="6"/>
  <c r="K111" s="1"/>
  <c r="C112"/>
  <c r="O111" i="5"/>
  <c r="E113" l="1"/>
  <c r="N113" s="1"/>
  <c r="C114"/>
  <c r="J112" i="6"/>
  <c r="K112" s="1"/>
  <c r="C113"/>
  <c r="O112" i="5"/>
  <c r="C115" l="1"/>
  <c r="E114"/>
  <c r="N114" s="1"/>
  <c r="J113" i="6"/>
  <c r="K113" s="1"/>
  <c r="C114"/>
  <c r="O113" i="5"/>
  <c r="E115" l="1"/>
  <c r="N115" s="1"/>
  <c r="C116"/>
  <c r="C115" i="6"/>
  <c r="J114"/>
  <c r="K114" s="1"/>
  <c r="O114" i="5"/>
  <c r="E116" l="1"/>
  <c r="N116" s="1"/>
  <c r="C117"/>
  <c r="J115" i="6"/>
  <c r="K115" s="1"/>
  <c r="C116"/>
  <c r="O115" i="5"/>
  <c r="E117" l="1"/>
  <c r="N117" s="1"/>
  <c r="C118"/>
  <c r="J116" i="6"/>
  <c r="K116" s="1"/>
  <c r="C117"/>
  <c r="O116" i="5"/>
  <c r="E118" l="1"/>
  <c r="N118" s="1"/>
  <c r="C119"/>
  <c r="C118" i="6"/>
  <c r="J117"/>
  <c r="K117" s="1"/>
  <c r="O117" i="5"/>
  <c r="E119" l="1"/>
  <c r="N119" s="1"/>
  <c r="C120"/>
  <c r="J118" i="6"/>
  <c r="K118" s="1"/>
  <c r="C119"/>
  <c r="O118" i="5"/>
  <c r="E120" l="1"/>
  <c r="N120" s="1"/>
  <c r="C121"/>
  <c r="J119" i="6"/>
  <c r="K119" s="1"/>
  <c r="C120"/>
  <c r="O119" i="5"/>
  <c r="E121" l="1"/>
  <c r="N121" s="1"/>
  <c r="C122"/>
  <c r="J120" i="6"/>
  <c r="K120" s="1"/>
  <c r="C121"/>
  <c r="O120" i="5"/>
  <c r="C123" l="1"/>
  <c r="E122"/>
  <c r="N122" s="1"/>
  <c r="J121" i="6"/>
  <c r="K121" s="1"/>
  <c r="C122"/>
  <c r="O121" i="5"/>
  <c r="E123" l="1"/>
  <c r="N123" s="1"/>
  <c r="C124"/>
  <c r="C123" i="6"/>
  <c r="J122"/>
  <c r="K122" s="1"/>
  <c r="O122" i="5"/>
  <c r="E124" l="1"/>
  <c r="N124" s="1"/>
  <c r="C125"/>
  <c r="J123" i="6"/>
  <c r="K123" s="1"/>
  <c r="C124"/>
  <c r="O123" i="5"/>
  <c r="E125" l="1"/>
  <c r="N125" s="1"/>
  <c r="C126"/>
  <c r="J124" i="6"/>
  <c r="K124" s="1"/>
  <c r="C125"/>
  <c r="O124" i="5"/>
  <c r="E126" l="1"/>
  <c r="N126" s="1"/>
  <c r="C127"/>
  <c r="C126" i="6"/>
  <c r="J125"/>
  <c r="K125" s="1"/>
  <c r="O125" i="5"/>
  <c r="E127" l="1"/>
  <c r="N127" s="1"/>
  <c r="C128"/>
  <c r="J126" i="6"/>
  <c r="K126" s="1"/>
  <c r="C127"/>
  <c r="O126" i="5"/>
  <c r="E128" l="1"/>
  <c r="N128" s="1"/>
  <c r="C129"/>
  <c r="J127" i="6"/>
  <c r="K127" s="1"/>
  <c r="C128"/>
  <c r="O127" i="5"/>
  <c r="E129" l="1"/>
  <c r="N129" s="1"/>
  <c r="C130"/>
  <c r="J128" i="6"/>
  <c r="K128" s="1"/>
  <c r="C129"/>
  <c r="O128" i="5"/>
  <c r="E130" l="1"/>
  <c r="N130" s="1"/>
  <c r="C131"/>
  <c r="J129" i="6"/>
  <c r="K129" s="1"/>
  <c r="C130"/>
  <c r="O129" i="5"/>
  <c r="E131" l="1"/>
  <c r="N131" s="1"/>
  <c r="C132"/>
  <c r="J130" i="6"/>
  <c r="K130" s="1"/>
  <c r="C131"/>
  <c r="O130" i="5"/>
  <c r="E132" l="1"/>
  <c r="N132" s="1"/>
  <c r="C133"/>
  <c r="C132" i="6"/>
  <c r="J131"/>
  <c r="K131" s="1"/>
  <c r="O131" i="5"/>
  <c r="E133" l="1"/>
  <c r="N133" s="1"/>
  <c r="C134"/>
  <c r="J132" i="6"/>
  <c r="K132" s="1"/>
  <c r="C133"/>
  <c r="O132" i="5"/>
  <c r="E134" l="1"/>
  <c r="N134" s="1"/>
  <c r="C135"/>
  <c r="J133" i="6"/>
  <c r="K133" s="1"/>
  <c r="C134"/>
  <c r="O133" i="5"/>
  <c r="E135" l="1"/>
  <c r="N135" s="1"/>
  <c r="C136"/>
  <c r="C135" i="6"/>
  <c r="J134"/>
  <c r="K134" s="1"/>
  <c r="O134" i="5"/>
  <c r="E136" l="1"/>
  <c r="N136" s="1"/>
  <c r="C137"/>
  <c r="J135" i="6"/>
  <c r="K135" s="1"/>
  <c r="C136"/>
  <c r="O135" i="5"/>
  <c r="E137" l="1"/>
  <c r="N137" s="1"/>
  <c r="C138"/>
  <c r="J136" i="6"/>
  <c r="K136" s="1"/>
  <c r="C137"/>
  <c r="O136" i="5"/>
  <c r="E138" l="1"/>
  <c r="N138" s="1"/>
  <c r="C139"/>
  <c r="J137" i="6"/>
  <c r="K137" s="1"/>
  <c r="C138"/>
  <c r="O137" i="5"/>
  <c r="E139" l="1"/>
  <c r="N139" s="1"/>
  <c r="C140"/>
  <c r="J138" i="6"/>
  <c r="K138" s="1"/>
  <c r="C139"/>
  <c r="O138" i="5"/>
  <c r="E140" l="1"/>
  <c r="N140" s="1"/>
  <c r="C141"/>
  <c r="C140" i="6"/>
  <c r="J139"/>
  <c r="K139" s="1"/>
  <c r="O139" i="5"/>
  <c r="E141" l="1"/>
  <c r="N141" s="1"/>
  <c r="C142"/>
  <c r="J140" i="6"/>
  <c r="K140" s="1"/>
  <c r="C141"/>
  <c r="O140" i="5"/>
  <c r="E142" l="1"/>
  <c r="N142" s="1"/>
  <c r="C143"/>
  <c r="J141" i="6"/>
  <c r="K141" s="1"/>
  <c r="C142"/>
  <c r="O141" i="5"/>
  <c r="C144" l="1"/>
  <c r="E143"/>
  <c r="N143" s="1"/>
  <c r="C143" i="6"/>
  <c r="J142"/>
  <c r="K142" s="1"/>
  <c r="O142" i="5"/>
  <c r="E144" l="1"/>
  <c r="N144" s="1"/>
  <c r="C145"/>
  <c r="J143" i="6"/>
  <c r="K143" s="1"/>
  <c r="C144"/>
  <c r="O143" i="5"/>
  <c r="E145" l="1"/>
  <c r="N145" s="1"/>
  <c r="C146"/>
  <c r="J144" i="6"/>
  <c r="K144" s="1"/>
  <c r="C145"/>
  <c r="O144" i="5"/>
  <c r="E146" l="1"/>
  <c r="N146" s="1"/>
  <c r="C147"/>
  <c r="C146" i="6"/>
  <c r="J145"/>
  <c r="K145" s="1"/>
  <c r="O145" i="5"/>
  <c r="E147" l="1"/>
  <c r="N147" s="1"/>
  <c r="C148"/>
  <c r="J146" i="6"/>
  <c r="K146" s="1"/>
  <c r="C147"/>
  <c r="O146" i="5"/>
  <c r="E148" l="1"/>
  <c r="N148" s="1"/>
  <c r="C149"/>
  <c r="C148" i="6"/>
  <c r="J147"/>
  <c r="K147" s="1"/>
  <c r="O147" i="5"/>
  <c r="E149" l="1"/>
  <c r="N149" s="1"/>
  <c r="C150"/>
  <c r="C149" i="6"/>
  <c r="J148"/>
  <c r="K148" s="1"/>
  <c r="O148" i="5"/>
  <c r="E150" l="1"/>
  <c r="N150" s="1"/>
  <c r="C151"/>
  <c r="J149" i="6"/>
  <c r="K149" s="1"/>
  <c r="C150"/>
  <c r="O149" i="5"/>
  <c r="E151" l="1"/>
  <c r="N151" s="1"/>
  <c r="C152"/>
  <c r="C151" i="6"/>
  <c r="J150"/>
  <c r="K150" s="1"/>
  <c r="O150" i="5"/>
  <c r="E152" l="1"/>
  <c r="N152" s="1"/>
  <c r="C153"/>
  <c r="C152" i="6"/>
  <c r="J151"/>
  <c r="K151" s="1"/>
  <c r="O151" i="5"/>
  <c r="E153" l="1"/>
  <c r="N153" s="1"/>
  <c r="C154"/>
  <c r="J152" i="6"/>
  <c r="K152" s="1"/>
  <c r="C153"/>
  <c r="O152" i="5"/>
  <c r="E154" l="1"/>
  <c r="N154" s="1"/>
  <c r="C155"/>
  <c r="J153" i="6"/>
  <c r="K153" s="1"/>
  <c r="C154"/>
  <c r="O153" i="5"/>
  <c r="E155" l="1"/>
  <c r="N155" s="1"/>
  <c r="C156"/>
  <c r="J154" i="6"/>
  <c r="K154" s="1"/>
  <c r="C155"/>
  <c r="O154" i="5"/>
  <c r="E156" l="1"/>
  <c r="N156" s="1"/>
  <c r="C157"/>
  <c r="C156" i="6"/>
  <c r="J155"/>
  <c r="K155" s="1"/>
  <c r="O155" i="5"/>
  <c r="E157" l="1"/>
  <c r="N157" s="1"/>
  <c r="C158"/>
  <c r="J156" i="6"/>
  <c r="K156" s="1"/>
  <c r="C157"/>
  <c r="O156" i="5"/>
  <c r="E158" l="1"/>
  <c r="N158" s="1"/>
  <c r="C159"/>
  <c r="J157" i="6"/>
  <c r="K157" s="1"/>
  <c r="C158"/>
  <c r="O157" i="5"/>
  <c r="E159" l="1"/>
  <c r="N159" s="1"/>
  <c r="C160"/>
  <c r="C159" i="6"/>
  <c r="J158"/>
  <c r="K158" s="1"/>
  <c r="O158" i="5"/>
  <c r="E160" l="1"/>
  <c r="N160" s="1"/>
  <c r="C161"/>
  <c r="J159" i="6"/>
  <c r="K159" s="1"/>
  <c r="C160"/>
  <c r="O159" i="5"/>
  <c r="E161" l="1"/>
  <c r="N161" s="1"/>
  <c r="C162"/>
  <c r="J160" i="6"/>
  <c r="K160" s="1"/>
  <c r="C161"/>
  <c r="O160" i="5"/>
  <c r="E162" l="1"/>
  <c r="N162" s="1"/>
  <c r="C163"/>
  <c r="J161" i="6"/>
  <c r="K161" s="1"/>
  <c r="C162"/>
  <c r="O161" i="5"/>
  <c r="E163" l="1"/>
  <c r="N163" s="1"/>
  <c r="C164"/>
  <c r="J162" i="6"/>
  <c r="K162" s="1"/>
  <c r="C163"/>
  <c r="O162" i="5"/>
  <c r="E164" l="1"/>
  <c r="N164" s="1"/>
  <c r="C165"/>
  <c r="C164" i="6"/>
  <c r="J163"/>
  <c r="K163" s="1"/>
  <c r="O163" i="5"/>
  <c r="E165" l="1"/>
  <c r="N165" s="1"/>
  <c r="C166"/>
  <c r="J164" i="6"/>
  <c r="K164" s="1"/>
  <c r="C165"/>
  <c r="O164" i="5"/>
  <c r="C167" l="1"/>
  <c r="E166"/>
  <c r="N166" s="1"/>
  <c r="J165" i="6"/>
  <c r="K165" s="1"/>
  <c r="C166"/>
  <c r="O165" i="5"/>
  <c r="E167" l="1"/>
  <c r="N167" s="1"/>
  <c r="C168"/>
  <c r="C167" i="6"/>
  <c r="J166"/>
  <c r="K166" s="1"/>
  <c r="O166" i="5"/>
  <c r="E168" l="1"/>
  <c r="N168" s="1"/>
  <c r="C169"/>
  <c r="J167" i="6"/>
  <c r="K167" s="1"/>
  <c r="C168"/>
  <c r="O167" i="5"/>
  <c r="C170" l="1"/>
  <c r="E169"/>
  <c r="N169" s="1"/>
  <c r="J168" i="6"/>
  <c r="K168" s="1"/>
  <c r="C169"/>
  <c r="O168" i="5"/>
  <c r="E170" l="1"/>
  <c r="N170" s="1"/>
  <c r="C171"/>
  <c r="J169" i="6"/>
  <c r="K169" s="1"/>
  <c r="C170"/>
  <c r="O169" i="5"/>
  <c r="E171" l="1"/>
  <c r="N171" s="1"/>
  <c r="C172"/>
  <c r="J170" i="6"/>
  <c r="K170" s="1"/>
  <c r="C171"/>
  <c r="O170" i="5"/>
  <c r="E172" l="1"/>
  <c r="N172" s="1"/>
  <c r="C173"/>
  <c r="J171" i="6"/>
  <c r="K171" s="1"/>
  <c r="C172"/>
  <c r="O171" i="5"/>
  <c r="E173" l="1"/>
  <c r="N173" s="1"/>
  <c r="C174"/>
  <c r="C173" i="6"/>
  <c r="J172"/>
  <c r="K172" s="1"/>
  <c r="O172" i="5"/>
  <c r="E174" l="1"/>
  <c r="N174" s="1"/>
  <c r="C175"/>
  <c r="J173" i="6"/>
  <c r="K173" s="1"/>
  <c r="C174"/>
  <c r="O173" i="5"/>
  <c r="E175" l="1"/>
  <c r="N175" s="1"/>
  <c r="C176"/>
  <c r="J174" i="6"/>
  <c r="K174" s="1"/>
  <c r="C175"/>
  <c r="O174" i="5"/>
  <c r="E176" l="1"/>
  <c r="N176" s="1"/>
  <c r="C177"/>
  <c r="C176" i="6"/>
  <c r="J175"/>
  <c r="K175" s="1"/>
  <c r="O175" i="5"/>
  <c r="E177" l="1"/>
  <c r="N177" s="1"/>
  <c r="C178"/>
  <c r="J176" i="6"/>
  <c r="K176" s="1"/>
  <c r="C177"/>
  <c r="O176" i="5"/>
  <c r="E178" l="1"/>
  <c r="N178" s="1"/>
  <c r="C179"/>
  <c r="J177" i="6"/>
  <c r="K177" s="1"/>
  <c r="C178"/>
  <c r="O177" i="5"/>
  <c r="E179" l="1"/>
  <c r="N179" s="1"/>
  <c r="C180"/>
  <c r="J178" i="6"/>
  <c r="K178" s="1"/>
  <c r="C179"/>
  <c r="O178" i="5"/>
  <c r="E180" l="1"/>
  <c r="N180" s="1"/>
  <c r="C181"/>
  <c r="J179" i="6"/>
  <c r="K179" s="1"/>
  <c r="C180"/>
  <c r="O179" i="5"/>
  <c r="E181" l="1"/>
  <c r="N181" s="1"/>
  <c r="C182"/>
  <c r="C181" i="6"/>
  <c r="J180"/>
  <c r="K180" s="1"/>
  <c r="O180" i="5"/>
  <c r="E182" l="1"/>
  <c r="N182" s="1"/>
  <c r="C183"/>
  <c r="J181" i="6"/>
  <c r="K181" s="1"/>
  <c r="C182"/>
  <c r="O181" i="5"/>
  <c r="C184" l="1"/>
  <c r="E183"/>
  <c r="N183" s="1"/>
  <c r="J182" i="6"/>
  <c r="K182" s="1"/>
  <c r="C183"/>
  <c r="O182" i="5"/>
  <c r="E184" l="1"/>
  <c r="N184" s="1"/>
  <c r="C185"/>
  <c r="C184" i="6"/>
  <c r="J183"/>
  <c r="K183" s="1"/>
  <c r="O183" i="5"/>
  <c r="E185" l="1"/>
  <c r="N185" s="1"/>
  <c r="C186"/>
  <c r="J184" i="6"/>
  <c r="K184" s="1"/>
  <c r="C185"/>
  <c r="O184" i="5"/>
  <c r="E186" l="1"/>
  <c r="N186" s="1"/>
  <c r="C187"/>
  <c r="J185" i="6"/>
  <c r="K185" s="1"/>
  <c r="C186"/>
  <c r="O185" i="5"/>
  <c r="E187" l="1"/>
  <c r="N187" s="1"/>
  <c r="C188"/>
  <c r="C187" i="6"/>
  <c r="J186"/>
  <c r="K186" s="1"/>
  <c r="O186" i="5"/>
  <c r="E188" l="1"/>
  <c r="N188" s="1"/>
  <c r="C189"/>
  <c r="J187" i="6"/>
  <c r="K187" s="1"/>
  <c r="C188"/>
  <c r="O187" i="5"/>
  <c r="E189" l="1"/>
  <c r="N189" s="1"/>
  <c r="C190"/>
  <c r="C189" i="6"/>
  <c r="J188"/>
  <c r="K188" s="1"/>
  <c r="O188" i="5"/>
  <c r="E190" l="1"/>
  <c r="N190" s="1"/>
  <c r="C191"/>
  <c r="C190" i="6"/>
  <c r="J189"/>
  <c r="K189" s="1"/>
  <c r="O189" i="5"/>
  <c r="E191" l="1"/>
  <c r="N191" s="1"/>
  <c r="C192"/>
  <c r="J190" i="6"/>
  <c r="K190" s="1"/>
  <c r="C191"/>
  <c r="O190" i="5"/>
  <c r="E192" l="1"/>
  <c r="N192" s="1"/>
  <c r="C193"/>
  <c r="C192" i="6"/>
  <c r="J191"/>
  <c r="K191" s="1"/>
  <c r="O191" i="5"/>
  <c r="E193" l="1"/>
  <c r="N193" s="1"/>
  <c r="C194"/>
  <c r="C193" i="6"/>
  <c r="J192"/>
  <c r="K192" s="1"/>
  <c r="O192" i="5"/>
  <c r="E194" l="1"/>
  <c r="N194" s="1"/>
  <c r="C195"/>
  <c r="J193" i="6"/>
  <c r="K193" s="1"/>
  <c r="C194"/>
  <c r="O193" i="5"/>
  <c r="E195" l="1"/>
  <c r="N195" s="1"/>
  <c r="C196"/>
  <c r="J194" i="6"/>
  <c r="K194" s="1"/>
  <c r="C195"/>
  <c r="O194" i="5"/>
  <c r="E196" l="1"/>
  <c r="N196" s="1"/>
  <c r="C197"/>
  <c r="J195" i="6"/>
  <c r="K195" s="1"/>
  <c r="C196"/>
  <c r="O195" i="5"/>
  <c r="E197" l="1"/>
  <c r="N197" s="1"/>
  <c r="C198"/>
  <c r="C197" i="6"/>
  <c r="J196"/>
  <c r="K196" s="1"/>
  <c r="O196" i="5"/>
  <c r="C199" l="1"/>
  <c r="E198"/>
  <c r="N198" s="1"/>
  <c r="J197" i="6"/>
  <c r="K197" s="1"/>
  <c r="C198"/>
  <c r="O197" i="5"/>
  <c r="E199" l="1"/>
  <c r="N199" s="1"/>
  <c r="C200"/>
  <c r="J198" i="6"/>
  <c r="K198" s="1"/>
  <c r="C199"/>
  <c r="O198" i="5"/>
  <c r="E200" l="1"/>
  <c r="N200" s="1"/>
  <c r="C201"/>
  <c r="C200" i="6"/>
  <c r="J199"/>
  <c r="K199" s="1"/>
  <c r="O199" i="5"/>
  <c r="E201" l="1"/>
  <c r="N201" s="1"/>
  <c r="C202"/>
  <c r="J200" i="6"/>
  <c r="K200" s="1"/>
  <c r="C201"/>
  <c r="O200" i="5"/>
  <c r="E202" l="1"/>
  <c r="N202" s="1"/>
  <c r="C203"/>
  <c r="J201" i="6"/>
  <c r="K201" s="1"/>
  <c r="C202"/>
  <c r="O201" i="5"/>
  <c r="E203" l="1"/>
  <c r="N203" s="1"/>
  <c r="C204"/>
  <c r="J202" i="6"/>
  <c r="K202" s="1"/>
  <c r="C203"/>
  <c r="O202" i="5"/>
  <c r="E204" l="1"/>
  <c r="N204" s="1"/>
  <c r="C205"/>
  <c r="J203" i="6"/>
  <c r="K203" s="1"/>
  <c r="C204"/>
  <c r="O203" i="5"/>
  <c r="E205" l="1"/>
  <c r="N205" s="1"/>
  <c r="C206"/>
  <c r="C205" i="6"/>
  <c r="J204"/>
  <c r="K204" s="1"/>
  <c r="O204" i="5"/>
  <c r="E206" l="1"/>
  <c r="N206" s="1"/>
  <c r="C207"/>
  <c r="J205" i="6"/>
  <c r="K205" s="1"/>
  <c r="C206"/>
  <c r="O205" i="5"/>
  <c r="E207" l="1"/>
  <c r="N207" s="1"/>
  <c r="C208"/>
  <c r="J206" i="6"/>
  <c r="K206" s="1"/>
  <c r="C207"/>
  <c r="O206" i="5"/>
  <c r="E208" l="1"/>
  <c r="N208" s="1"/>
  <c r="C209"/>
  <c r="C208" i="6"/>
  <c r="J207"/>
  <c r="K207" s="1"/>
  <c r="O207" i="5"/>
  <c r="E209" l="1"/>
  <c r="N209" s="1"/>
  <c r="C210"/>
  <c r="J208" i="6"/>
  <c r="K208" s="1"/>
  <c r="C209"/>
  <c r="O208" i="5"/>
  <c r="E210" l="1"/>
  <c r="N210" s="1"/>
  <c r="C211"/>
  <c r="J209" i="6"/>
  <c r="K209" s="1"/>
  <c r="C210"/>
  <c r="O209" i="5"/>
  <c r="C212" l="1"/>
  <c r="E211"/>
  <c r="N211" s="1"/>
  <c r="J210" i="6"/>
  <c r="K210" s="1"/>
  <c r="C211"/>
  <c r="O210" i="5"/>
  <c r="E212" l="1"/>
  <c r="N212" s="1"/>
  <c r="C213"/>
  <c r="J211" i="6"/>
  <c r="K211" s="1"/>
  <c r="C212"/>
  <c r="O211" i="5"/>
  <c r="E213" l="1"/>
  <c r="N213" s="1"/>
  <c r="C214"/>
  <c r="C213" i="6"/>
  <c r="J212"/>
  <c r="K212" s="1"/>
  <c r="O212" i="5"/>
  <c r="E214" l="1"/>
  <c r="N214" s="1"/>
  <c r="C215"/>
  <c r="J213" i="6"/>
  <c r="K213" s="1"/>
  <c r="C214"/>
  <c r="O213" i="5"/>
  <c r="E215" l="1"/>
  <c r="N215" s="1"/>
  <c r="C216"/>
  <c r="J214" i="6"/>
  <c r="K214" s="1"/>
  <c r="C215"/>
  <c r="O214" i="5"/>
  <c r="E216" l="1"/>
  <c r="N216" s="1"/>
  <c r="C217"/>
  <c r="J215" i="6"/>
  <c r="K215" s="1"/>
  <c r="C216"/>
  <c r="O215" i="5"/>
  <c r="E217" l="1"/>
  <c r="N217" s="1"/>
  <c r="C218"/>
  <c r="C217" i="6"/>
  <c r="J216"/>
  <c r="K216" s="1"/>
  <c r="O216" i="5"/>
  <c r="E218" l="1"/>
  <c r="N218" s="1"/>
  <c r="C219"/>
  <c r="J217" i="6"/>
  <c r="K217" s="1"/>
  <c r="C218"/>
  <c r="O217" i="5"/>
  <c r="E219" l="1"/>
  <c r="N219" s="1"/>
  <c r="C220"/>
  <c r="J218" i="6"/>
  <c r="K218" s="1"/>
  <c r="C219"/>
  <c r="O218" i="5"/>
  <c r="E220" l="1"/>
  <c r="N220" s="1"/>
  <c r="C221"/>
  <c r="J219" i="6"/>
  <c r="K219" s="1"/>
  <c r="C220"/>
  <c r="O219" i="5"/>
  <c r="E221" l="1"/>
  <c r="N221" s="1"/>
  <c r="C222"/>
  <c r="J220" i="6"/>
  <c r="K220" s="1"/>
  <c r="C221"/>
  <c r="O220" i="5"/>
  <c r="E222" l="1"/>
  <c r="N222" s="1"/>
  <c r="C223"/>
  <c r="C222" i="6"/>
  <c r="J221"/>
  <c r="K221" s="1"/>
  <c r="O221" i="5"/>
  <c r="E223" l="1"/>
  <c r="N223" s="1"/>
  <c r="C224"/>
  <c r="J222" i="6"/>
  <c r="K222" s="1"/>
  <c r="C223"/>
  <c r="O222" i="5"/>
  <c r="E224" l="1"/>
  <c r="N224" s="1"/>
  <c r="C225"/>
  <c r="J223" i="6"/>
  <c r="K223" s="1"/>
  <c r="C224"/>
  <c r="O223" i="5"/>
  <c r="E225" l="1"/>
  <c r="N225" s="1"/>
  <c r="C226"/>
  <c r="C225" i="6"/>
  <c r="J224"/>
  <c r="K224" s="1"/>
  <c r="O224" i="5"/>
  <c r="E226" l="1"/>
  <c r="N226" s="1"/>
  <c r="C227"/>
  <c r="J225" i="6"/>
  <c r="K225" s="1"/>
  <c r="C226"/>
  <c r="O225" i="5"/>
  <c r="E227" l="1"/>
  <c r="N227" s="1"/>
  <c r="C228"/>
  <c r="J226" i="6"/>
  <c r="K226" s="1"/>
  <c r="C227"/>
  <c r="O226" i="5"/>
  <c r="E228" l="1"/>
  <c r="N228" s="1"/>
  <c r="C229"/>
  <c r="C228" i="6"/>
  <c r="J227"/>
  <c r="K227" s="1"/>
  <c r="O227" i="5"/>
  <c r="E229" l="1"/>
  <c r="N229" s="1"/>
  <c r="C230"/>
  <c r="C229" i="6"/>
  <c r="J228"/>
  <c r="K228" s="1"/>
  <c r="O228" i="5"/>
  <c r="E230" l="1"/>
  <c r="N230" s="1"/>
  <c r="C231"/>
  <c r="C230" i="6"/>
  <c r="J229"/>
  <c r="K229" s="1"/>
  <c r="O229" i="5"/>
  <c r="E231" l="1"/>
  <c r="N231" s="1"/>
  <c r="C232"/>
  <c r="J230" i="6"/>
  <c r="K230" s="1"/>
  <c r="C231"/>
  <c r="O230" i="5"/>
  <c r="E232" l="1"/>
  <c r="N232" s="1"/>
  <c r="C233"/>
  <c r="J231" i="6"/>
  <c r="K231" s="1"/>
  <c r="C232"/>
  <c r="O231" i="5"/>
  <c r="C234" l="1"/>
  <c r="E233"/>
  <c r="N233" s="1"/>
  <c r="C233" i="6"/>
  <c r="J232"/>
  <c r="K232" s="1"/>
  <c r="O232" i="5"/>
  <c r="E234" l="1"/>
  <c r="N234" s="1"/>
  <c r="C235"/>
  <c r="J233" i="6"/>
  <c r="K233" s="1"/>
  <c r="C234"/>
  <c r="O233" i="5"/>
  <c r="E235" l="1"/>
  <c r="N235" s="1"/>
  <c r="C236"/>
  <c r="J234" i="6"/>
  <c r="K234" s="1"/>
  <c r="C235"/>
  <c r="O234" i="5"/>
  <c r="E236" l="1"/>
  <c r="N236" s="1"/>
  <c r="C237"/>
  <c r="J235" i="6"/>
  <c r="K235" s="1"/>
  <c r="C236"/>
  <c r="O235" i="5"/>
  <c r="E237" l="1"/>
  <c r="N237" s="1"/>
  <c r="C238"/>
  <c r="C237" i="6"/>
  <c r="J236"/>
  <c r="K236" s="1"/>
  <c r="O236" i="5"/>
  <c r="E238" l="1"/>
  <c r="N238" s="1"/>
  <c r="C239"/>
  <c r="C238" i="6"/>
  <c r="J237"/>
  <c r="K237" s="1"/>
  <c r="O237" i="5"/>
  <c r="E239" l="1"/>
  <c r="N239" s="1"/>
  <c r="C240"/>
  <c r="J238" i="6"/>
  <c r="K238" s="1"/>
  <c r="C239"/>
  <c r="O238" i="5"/>
  <c r="E240" l="1"/>
  <c r="N240" s="1"/>
  <c r="C241"/>
  <c r="J239" i="6"/>
  <c r="K239" s="1"/>
  <c r="C240"/>
  <c r="O239" i="5"/>
  <c r="E241" l="1"/>
  <c r="N241" s="1"/>
  <c r="C242"/>
  <c r="C241" i="6"/>
  <c r="J240"/>
  <c r="K240" s="1"/>
  <c r="O240" i="5"/>
  <c r="C243" l="1"/>
  <c r="E242"/>
  <c r="N242" s="1"/>
  <c r="J241" i="6"/>
  <c r="K241" s="1"/>
  <c r="C242"/>
  <c r="O241" i="5"/>
  <c r="E243" l="1"/>
  <c r="N243" s="1"/>
  <c r="C244"/>
  <c r="J242" i="6"/>
  <c r="K242" s="1"/>
  <c r="C243"/>
  <c r="O242" i="5"/>
  <c r="E244" l="1"/>
  <c r="N244" s="1"/>
  <c r="C245"/>
  <c r="J243" i="6"/>
  <c r="K243" s="1"/>
  <c r="C244"/>
  <c r="O243" i="5"/>
  <c r="E245" l="1"/>
  <c r="N245" s="1"/>
  <c r="C246"/>
  <c r="C245" i="6"/>
  <c r="J244"/>
  <c r="K244" s="1"/>
  <c r="O244" i="5"/>
  <c r="E246" l="1"/>
  <c r="N246" s="1"/>
  <c r="C247"/>
  <c r="C246" i="6"/>
  <c r="J245"/>
  <c r="K245" s="1"/>
  <c r="O245" i="5"/>
  <c r="E247" l="1"/>
  <c r="N247" s="1"/>
  <c r="C248"/>
  <c r="J246" i="6"/>
  <c r="K246" s="1"/>
  <c r="C247"/>
  <c r="O246" i="5"/>
  <c r="E248" l="1"/>
  <c r="N248" s="1"/>
  <c r="C249"/>
  <c r="J247" i="6"/>
  <c r="K247" s="1"/>
  <c r="C248"/>
  <c r="O247" i="5"/>
  <c r="E249" l="1"/>
  <c r="N249" s="1"/>
  <c r="C250"/>
  <c r="C249" i="6"/>
  <c r="J248"/>
  <c r="K248" s="1"/>
  <c r="O248" i="5"/>
  <c r="E250" l="1"/>
  <c r="N250" s="1"/>
  <c r="C251"/>
  <c r="J249" i="6"/>
  <c r="K249" s="1"/>
  <c r="C250"/>
  <c r="O249" i="5"/>
  <c r="E251" l="1"/>
  <c r="N251" s="1"/>
  <c r="C252"/>
  <c r="J250" i="6"/>
  <c r="K250" s="1"/>
  <c r="C251"/>
  <c r="O250" i="5"/>
  <c r="E252" l="1"/>
  <c r="N252" s="1"/>
  <c r="C253"/>
  <c r="J251" i="6"/>
  <c r="K251" s="1"/>
  <c r="C252"/>
  <c r="O251" i="5"/>
  <c r="E253" l="1"/>
  <c r="N253" s="1"/>
  <c r="C254"/>
  <c r="C253" i="6"/>
  <c r="J252"/>
  <c r="K252" s="1"/>
  <c r="O252" i="5"/>
  <c r="E254" l="1"/>
  <c r="N254" s="1"/>
  <c r="C255"/>
  <c r="C254" i="6"/>
  <c r="J253"/>
  <c r="K253" s="1"/>
  <c r="O253" i="5"/>
  <c r="E255" l="1"/>
  <c r="N255" s="1"/>
  <c r="C256"/>
  <c r="J254" i="6"/>
  <c r="K254" s="1"/>
  <c r="C255"/>
  <c r="O254" i="5"/>
  <c r="E256" l="1"/>
  <c r="N256" s="1"/>
  <c r="C257"/>
  <c r="J255" i="6"/>
  <c r="K255" s="1"/>
  <c r="C256"/>
  <c r="O255" i="5"/>
  <c r="E257" l="1"/>
  <c r="N257" s="1"/>
  <c r="C258"/>
  <c r="C257" i="6"/>
  <c r="J256"/>
  <c r="K256" s="1"/>
  <c r="O256" i="5"/>
  <c r="E258" l="1"/>
  <c r="N258" s="1"/>
  <c r="C259"/>
  <c r="J257" i="6"/>
  <c r="K257" s="1"/>
  <c r="C258"/>
  <c r="O257" i="5"/>
  <c r="E259" l="1"/>
  <c r="N259" s="1"/>
  <c r="C260"/>
  <c r="C259" i="6"/>
  <c r="J258"/>
  <c r="K258" s="1"/>
  <c r="O258" i="5"/>
  <c r="E260" l="1"/>
  <c r="N260" s="1"/>
  <c r="C261"/>
  <c r="J259" i="6"/>
  <c r="K259" s="1"/>
  <c r="C260"/>
  <c r="O259" i="5"/>
  <c r="E261" l="1"/>
  <c r="N261" s="1"/>
  <c r="C262"/>
  <c r="C261" i="6"/>
  <c r="J260"/>
  <c r="K260" s="1"/>
  <c r="O260" i="5"/>
  <c r="E262" l="1"/>
  <c r="N262" s="1"/>
  <c r="C263"/>
  <c r="C262" i="6"/>
  <c r="J261"/>
  <c r="K261" s="1"/>
  <c r="O261" i="5"/>
  <c r="E263" l="1"/>
  <c r="N263" s="1"/>
  <c r="C264"/>
  <c r="J262" i="6"/>
  <c r="K262" s="1"/>
  <c r="C263"/>
  <c r="O262" i="5"/>
  <c r="E264" l="1"/>
  <c r="N264" s="1"/>
  <c r="C265"/>
  <c r="J263" i="6"/>
  <c r="K263" s="1"/>
  <c r="C264"/>
  <c r="O263" i="5"/>
  <c r="E265" l="1"/>
  <c r="N265" s="1"/>
  <c r="C266"/>
  <c r="C265" i="6"/>
  <c r="J264"/>
  <c r="K264" s="1"/>
  <c r="O264" i="5"/>
  <c r="E266" l="1"/>
  <c r="N266" s="1"/>
  <c r="C267"/>
  <c r="J265" i="6"/>
  <c r="K265" s="1"/>
  <c r="C266"/>
  <c r="O265" i="5"/>
  <c r="E267" l="1"/>
  <c r="N267" s="1"/>
  <c r="C268"/>
  <c r="C267" i="6"/>
  <c r="J266"/>
  <c r="K266" s="1"/>
  <c r="O266" i="5"/>
  <c r="E268" l="1"/>
  <c r="N268" s="1"/>
  <c r="C269"/>
  <c r="J267" i="6"/>
  <c r="K267" s="1"/>
  <c r="C268"/>
  <c r="O267" i="5"/>
  <c r="E269" l="1"/>
  <c r="N269" s="1"/>
  <c r="C270"/>
  <c r="J268" i="6"/>
  <c r="K268" s="1"/>
  <c r="C269"/>
  <c r="O268" i="5"/>
  <c r="E270" l="1"/>
  <c r="N270" s="1"/>
  <c r="C271"/>
  <c r="C270" i="6"/>
  <c r="J269"/>
  <c r="K269" s="1"/>
  <c r="O269" i="5"/>
  <c r="E271" l="1"/>
  <c r="N271" s="1"/>
  <c r="C272"/>
  <c r="C271" i="6"/>
  <c r="J270"/>
  <c r="K270" s="1"/>
  <c r="O270" i="5"/>
  <c r="E272" l="1"/>
  <c r="N272" s="1"/>
  <c r="C273"/>
  <c r="J271" i="6"/>
  <c r="K271" s="1"/>
  <c r="C272"/>
  <c r="O271" i="5"/>
  <c r="E273" l="1"/>
  <c r="N273" s="1"/>
  <c r="C274"/>
  <c r="J272" i="6"/>
  <c r="K272" s="1"/>
  <c r="C273"/>
  <c r="O272" i="5"/>
  <c r="E274" l="1"/>
  <c r="N274" s="1"/>
  <c r="C275"/>
  <c r="J273" i="6"/>
  <c r="K273" s="1"/>
  <c r="C274"/>
  <c r="O273" i="5"/>
  <c r="E275" l="1"/>
  <c r="N275" s="1"/>
  <c r="C276"/>
  <c r="C275" i="6"/>
  <c r="J274"/>
  <c r="K274" s="1"/>
  <c r="O274" i="5"/>
  <c r="E276" l="1"/>
  <c r="N276" s="1"/>
  <c r="C277"/>
  <c r="J275" i="6"/>
  <c r="K275" s="1"/>
  <c r="C276"/>
  <c r="O275" i="5"/>
  <c r="E277" l="1"/>
  <c r="N277" s="1"/>
  <c r="C278"/>
  <c r="J276" i="6"/>
  <c r="K276" s="1"/>
  <c r="C277"/>
  <c r="O276" i="5"/>
  <c r="E278" l="1"/>
  <c r="N278" s="1"/>
  <c r="C279"/>
  <c r="C278" i="6"/>
  <c r="J277"/>
  <c r="K277" s="1"/>
  <c r="O277" i="5"/>
  <c r="E279" l="1"/>
  <c r="N279" s="1"/>
  <c r="C280"/>
  <c r="C279" i="6"/>
  <c r="J278"/>
  <c r="K278" s="1"/>
  <c r="O278" i="5"/>
  <c r="E280" l="1"/>
  <c r="N280" s="1"/>
  <c r="C281"/>
  <c r="J279" i="6"/>
  <c r="K279" s="1"/>
  <c r="C280"/>
  <c r="O279" i="5"/>
  <c r="E281" l="1"/>
  <c r="N281" s="1"/>
  <c r="C282"/>
  <c r="J280" i="6"/>
  <c r="K280" s="1"/>
  <c r="C281"/>
  <c r="O280" i="5"/>
  <c r="E282" l="1"/>
  <c r="N282" s="1"/>
  <c r="C283"/>
  <c r="J281" i="6"/>
  <c r="K281" s="1"/>
  <c r="C282"/>
  <c r="O281" i="5"/>
  <c r="E283" l="1"/>
  <c r="N283" s="1"/>
  <c r="C284"/>
  <c r="C283" i="6"/>
  <c r="J282"/>
  <c r="K282" s="1"/>
  <c r="O282" i="5"/>
  <c r="E284" l="1"/>
  <c r="N284" s="1"/>
  <c r="C285"/>
  <c r="J283" i="6"/>
  <c r="K283" s="1"/>
  <c r="C284"/>
  <c r="O283" i="5"/>
  <c r="E285" l="1"/>
  <c r="N285" s="1"/>
  <c r="C286"/>
  <c r="J284" i="6"/>
  <c r="K284" s="1"/>
  <c r="C285"/>
  <c r="O284" i="5"/>
  <c r="E286" l="1"/>
  <c r="N286" s="1"/>
  <c r="C287"/>
  <c r="C286" i="6"/>
  <c r="J285"/>
  <c r="K285" s="1"/>
  <c r="O285" i="5"/>
  <c r="E287" l="1"/>
  <c r="N287" s="1"/>
  <c r="C288"/>
  <c r="C287" i="6"/>
  <c r="J286"/>
  <c r="K286" s="1"/>
  <c r="O286" i="5"/>
  <c r="E288" l="1"/>
  <c r="N288" s="1"/>
  <c r="C289"/>
  <c r="J287" i="6"/>
  <c r="K287" s="1"/>
  <c r="C288"/>
  <c r="O287" i="5"/>
  <c r="E289" l="1"/>
  <c r="N289" s="1"/>
  <c r="C290"/>
  <c r="J288" i="6"/>
  <c r="K288" s="1"/>
  <c r="C289"/>
  <c r="O288" i="5"/>
  <c r="E290" l="1"/>
  <c r="N290" s="1"/>
  <c r="C291"/>
  <c r="J289" i="6"/>
  <c r="K289" s="1"/>
  <c r="C290"/>
  <c r="O289" i="5"/>
  <c r="C292" l="1"/>
  <c r="E291"/>
  <c r="N291" s="1"/>
  <c r="C291" i="6"/>
  <c r="J290"/>
  <c r="K290" s="1"/>
  <c r="O290" i="5"/>
  <c r="E292" l="1"/>
  <c r="N292" s="1"/>
  <c r="C293"/>
  <c r="J291" i="6"/>
  <c r="K291" s="1"/>
  <c r="C292"/>
  <c r="O291" i="5"/>
  <c r="E293" l="1"/>
  <c r="N293" s="1"/>
  <c r="C294"/>
  <c r="J292" i="6"/>
  <c r="K292" s="1"/>
  <c r="C293"/>
  <c r="O292" i="5"/>
  <c r="E294" l="1"/>
  <c r="N294" s="1"/>
  <c r="C295"/>
  <c r="C294" i="6"/>
  <c r="J293"/>
  <c r="K293" s="1"/>
  <c r="O293" i="5"/>
  <c r="E295" l="1"/>
  <c r="N295" s="1"/>
  <c r="C296"/>
  <c r="J294" i="6"/>
  <c r="K294" s="1"/>
  <c r="C295"/>
  <c r="O294" i="5"/>
  <c r="E296" l="1"/>
  <c r="N296" s="1"/>
  <c r="C297"/>
  <c r="C296" i="6"/>
  <c r="J295"/>
  <c r="K295" s="1"/>
  <c r="O295" i="5"/>
  <c r="E297" l="1"/>
  <c r="N297" s="1"/>
  <c r="C298"/>
  <c r="J296" i="6"/>
  <c r="K296" s="1"/>
  <c r="C297"/>
  <c r="O296" i="5"/>
  <c r="E298" l="1"/>
  <c r="N298" s="1"/>
  <c r="C299"/>
  <c r="J297" i="6"/>
  <c r="K297" s="1"/>
  <c r="C298"/>
  <c r="O297" i="5"/>
  <c r="E299" l="1"/>
  <c r="N299" s="1"/>
  <c r="C300"/>
  <c r="C299" i="6"/>
  <c r="J298"/>
  <c r="K298" s="1"/>
  <c r="O298" i="5"/>
  <c r="E300" l="1"/>
  <c r="N300" s="1"/>
  <c r="C301"/>
  <c r="J299" i="6"/>
  <c r="K299" s="1"/>
  <c r="C300"/>
  <c r="O299" i="5"/>
  <c r="E301" l="1"/>
  <c r="N301" s="1"/>
  <c r="C302"/>
  <c r="J300" i="6"/>
  <c r="K300" s="1"/>
  <c r="C301"/>
  <c r="O300" i="5"/>
  <c r="C303" l="1"/>
  <c r="E302"/>
  <c r="N302" s="1"/>
  <c r="C302" i="6"/>
  <c r="J301"/>
  <c r="K301" s="1"/>
  <c r="O301" i="5"/>
  <c r="E303" l="1"/>
  <c r="N303" s="1"/>
  <c r="C304"/>
  <c r="J302" i="6"/>
  <c r="K302" s="1"/>
  <c r="C303"/>
  <c r="O302" i="5"/>
  <c r="E304" l="1"/>
  <c r="N304" s="1"/>
  <c r="C305"/>
  <c r="C304" i="6"/>
  <c r="J303"/>
  <c r="K303" s="1"/>
  <c r="O303" i="5"/>
  <c r="E305" l="1"/>
  <c r="N305" s="1"/>
  <c r="C306"/>
  <c r="J304" i="6"/>
  <c r="K304" s="1"/>
  <c r="C305"/>
  <c r="O304" i="5"/>
  <c r="E306" l="1"/>
  <c r="N306" s="1"/>
  <c r="C307"/>
  <c r="J305" i="6"/>
  <c r="K305" s="1"/>
  <c r="C306"/>
  <c r="O305" i="5"/>
  <c r="E307" l="1"/>
  <c r="N307" s="1"/>
  <c r="C308"/>
  <c r="J306" i="6"/>
  <c r="K306" s="1"/>
  <c r="C307"/>
  <c r="O306" i="5"/>
  <c r="E308" l="1"/>
  <c r="N308" s="1"/>
  <c r="C309"/>
  <c r="J307" i="6"/>
  <c r="K307" s="1"/>
  <c r="C308"/>
  <c r="O307" i="5"/>
  <c r="E309" l="1"/>
  <c r="N309" s="1"/>
  <c r="C310"/>
  <c r="J308" i="6"/>
  <c r="K308" s="1"/>
  <c r="C309"/>
  <c r="O308" i="5"/>
  <c r="E310" l="1"/>
  <c r="N310" s="1"/>
  <c r="C311"/>
  <c r="C310" i="6"/>
  <c r="J309"/>
  <c r="K309" s="1"/>
  <c r="O309" i="5"/>
  <c r="E311" l="1"/>
  <c r="N311" s="1"/>
  <c r="C312"/>
  <c r="J310" i="6"/>
  <c r="K310" s="1"/>
  <c r="C311"/>
  <c r="O310" i="5"/>
  <c r="E312" l="1"/>
  <c r="N312" s="1"/>
  <c r="C313"/>
  <c r="C312" i="6"/>
  <c r="J311"/>
  <c r="K311" s="1"/>
  <c r="O311" i="5"/>
  <c r="E313" l="1"/>
  <c r="N313" s="1"/>
  <c r="C314"/>
  <c r="J312" i="6"/>
  <c r="K312" s="1"/>
  <c r="C313"/>
  <c r="O312" i="5"/>
  <c r="E314" l="1"/>
  <c r="N314" s="1"/>
  <c r="C315"/>
  <c r="J313" i="6"/>
  <c r="K313" s="1"/>
  <c r="C314"/>
  <c r="O313" i="5"/>
  <c r="E315" l="1"/>
  <c r="N315" s="1"/>
  <c r="C316"/>
  <c r="J314" i="6"/>
  <c r="K314" s="1"/>
  <c r="C315"/>
  <c r="O314" i="5"/>
  <c r="E316" l="1"/>
  <c r="N316" s="1"/>
  <c r="C317"/>
  <c r="J315" i="6"/>
  <c r="K315" s="1"/>
  <c r="C316"/>
  <c r="O315" i="5"/>
  <c r="E317" l="1"/>
  <c r="N317" s="1"/>
  <c r="C318"/>
  <c r="J316" i="6"/>
  <c r="K316" s="1"/>
  <c r="C317"/>
  <c r="O316" i="5"/>
  <c r="E318" l="1"/>
  <c r="N318" s="1"/>
  <c r="C319"/>
  <c r="C318" i="6"/>
  <c r="J317"/>
  <c r="K317" s="1"/>
  <c r="O317" i="5"/>
  <c r="E319" l="1"/>
  <c r="N319" s="1"/>
  <c r="C320"/>
  <c r="J318" i="6"/>
  <c r="K318" s="1"/>
  <c r="C319"/>
  <c r="O318" i="5"/>
  <c r="E320" l="1"/>
  <c r="N320" s="1"/>
  <c r="C321"/>
  <c r="C320" i="6"/>
  <c r="J319"/>
  <c r="K319" s="1"/>
  <c r="O319" i="5"/>
  <c r="E321" l="1"/>
  <c r="N321" s="1"/>
  <c r="C322"/>
  <c r="J320" i="6"/>
  <c r="K320" s="1"/>
  <c r="C321"/>
  <c r="O320" i="5"/>
  <c r="E322" l="1"/>
  <c r="N322" s="1"/>
  <c r="C323"/>
  <c r="J321" i="6"/>
  <c r="K321" s="1"/>
  <c r="C322"/>
  <c r="O321" i="5"/>
  <c r="E323" l="1"/>
  <c r="N323" s="1"/>
  <c r="C324"/>
  <c r="J322" i="6"/>
  <c r="K322" s="1"/>
  <c r="C323"/>
  <c r="O322" i="5"/>
  <c r="E324" l="1"/>
  <c r="N324" s="1"/>
  <c r="C325"/>
  <c r="J323" i="6"/>
  <c r="K323" s="1"/>
  <c r="C324"/>
  <c r="O323" i="5"/>
  <c r="E325" l="1"/>
  <c r="N325" s="1"/>
  <c r="C326"/>
  <c r="J324" i="6"/>
  <c r="K324" s="1"/>
  <c r="C325"/>
  <c r="O324" i="5"/>
  <c r="E326" l="1"/>
  <c r="N326" s="1"/>
  <c r="C327"/>
  <c r="J325" i="6"/>
  <c r="K325" s="1"/>
  <c r="C326"/>
  <c r="O325" i="5"/>
  <c r="E327" l="1"/>
  <c r="N327" s="1"/>
  <c r="C328"/>
  <c r="C327" i="6"/>
  <c r="J326"/>
  <c r="K326" s="1"/>
  <c r="O326" i="5"/>
  <c r="E328" l="1"/>
  <c r="N328" s="1"/>
  <c r="C329"/>
  <c r="J327" i="6"/>
  <c r="K327" s="1"/>
  <c r="C328"/>
  <c r="O327" i="5"/>
  <c r="E329" l="1"/>
  <c r="N329" s="1"/>
  <c r="C330"/>
  <c r="C329" i="6"/>
  <c r="J328"/>
  <c r="K328" s="1"/>
  <c r="O328" i="5"/>
  <c r="E330" l="1"/>
  <c r="N330" s="1"/>
  <c r="C331"/>
  <c r="J329" i="6"/>
  <c r="K329" s="1"/>
  <c r="C330"/>
  <c r="O329" i="5"/>
  <c r="E331" l="1"/>
  <c r="N331" s="1"/>
  <c r="C332"/>
  <c r="J330" i="6"/>
  <c r="K330" s="1"/>
  <c r="C331"/>
  <c r="O330" i="5"/>
  <c r="E332" l="1"/>
  <c r="N332" s="1"/>
  <c r="C333"/>
  <c r="J331" i="6"/>
  <c r="K331" s="1"/>
  <c r="C332"/>
  <c r="O331" i="5"/>
  <c r="E333" l="1"/>
  <c r="N333" s="1"/>
  <c r="C334"/>
  <c r="J332" i="6"/>
  <c r="K332" s="1"/>
  <c r="C333"/>
  <c r="O332" i="5"/>
  <c r="E334" l="1"/>
  <c r="N334" s="1"/>
  <c r="C335"/>
  <c r="J333" i="6"/>
  <c r="K333" s="1"/>
  <c r="C334"/>
  <c r="O333" i="5"/>
  <c r="E335" l="1"/>
  <c r="N335" s="1"/>
  <c r="C336"/>
  <c r="C335" i="6"/>
  <c r="J334"/>
  <c r="K334" s="1"/>
  <c r="O334" i="5"/>
  <c r="E336" l="1"/>
  <c r="N336" s="1"/>
  <c r="C337"/>
  <c r="J335" i="6"/>
  <c r="K335" s="1"/>
  <c r="C336"/>
  <c r="O335" i="5"/>
  <c r="C338" l="1"/>
  <c r="E337"/>
  <c r="N337" s="1"/>
  <c r="C337" i="6"/>
  <c r="J336"/>
  <c r="K336" s="1"/>
  <c r="O336" i="5"/>
  <c r="E338" l="1"/>
  <c r="N338" s="1"/>
  <c r="C339"/>
  <c r="J337" i="6"/>
  <c r="K337" s="1"/>
  <c r="C338"/>
  <c r="O337" i="5"/>
  <c r="E339" l="1"/>
  <c r="N339" s="1"/>
  <c r="C340"/>
  <c r="J338" i="6"/>
  <c r="K338" s="1"/>
  <c r="C339"/>
  <c r="O338" i="5"/>
  <c r="E340" l="1"/>
  <c r="N340" s="1"/>
  <c r="C341"/>
  <c r="J339" i="6"/>
  <c r="K339" s="1"/>
  <c r="C340"/>
  <c r="O339" i="5"/>
  <c r="E341" l="1"/>
  <c r="N341" s="1"/>
  <c r="C342"/>
  <c r="J340" i="6"/>
  <c r="K340" s="1"/>
  <c r="C341"/>
  <c r="O340" i="5"/>
  <c r="E342" l="1"/>
  <c r="N342" s="1"/>
  <c r="C343"/>
  <c r="J341" i="6"/>
  <c r="K341" s="1"/>
  <c r="C342"/>
  <c r="O341" i="5"/>
  <c r="E343" l="1"/>
  <c r="N343" s="1"/>
  <c r="C344"/>
  <c r="C343" i="6"/>
  <c r="J342"/>
  <c r="K342" s="1"/>
  <c r="O342" i="5"/>
  <c r="E344" l="1"/>
  <c r="N344" s="1"/>
  <c r="C345"/>
  <c r="J343" i="6"/>
  <c r="K343" s="1"/>
  <c r="C344"/>
  <c r="O343" i="5"/>
  <c r="E345" l="1"/>
  <c r="N345" s="1"/>
  <c r="C346"/>
  <c r="C345" i="6"/>
  <c r="J344"/>
  <c r="K344" s="1"/>
  <c r="O344" i="5"/>
  <c r="E346" l="1"/>
  <c r="N346" s="1"/>
  <c r="C347"/>
  <c r="J345" i="6"/>
  <c r="K345" s="1"/>
  <c r="C346"/>
  <c r="O345" i="5"/>
  <c r="E347" l="1"/>
  <c r="N347" s="1"/>
  <c r="C348"/>
  <c r="J346" i="6"/>
  <c r="K346" s="1"/>
  <c r="C347"/>
  <c r="O346" i="5"/>
  <c r="E348" l="1"/>
  <c r="N348" s="1"/>
  <c r="C349"/>
  <c r="J347" i="6"/>
  <c r="K347" s="1"/>
  <c r="C348"/>
  <c r="O347" i="5"/>
  <c r="E349" l="1"/>
  <c r="N349" s="1"/>
  <c r="C350"/>
  <c r="J348" i="6"/>
  <c r="K348" s="1"/>
  <c r="C349"/>
  <c r="O348" i="5"/>
  <c r="E350" l="1"/>
  <c r="N350" s="1"/>
  <c r="C351"/>
  <c r="J349" i="6"/>
  <c r="K349" s="1"/>
  <c r="C350"/>
  <c r="O349" i="5"/>
  <c r="C352" l="1"/>
  <c r="E351"/>
  <c r="N351" s="1"/>
  <c r="C351" i="6"/>
  <c r="J350"/>
  <c r="K350" s="1"/>
  <c r="O350" i="5"/>
  <c r="E352" l="1"/>
  <c r="N352" s="1"/>
  <c r="C353"/>
  <c r="J351" i="6"/>
  <c r="K351" s="1"/>
  <c r="C352"/>
  <c r="O351" i="5"/>
  <c r="E353" l="1"/>
  <c r="N353" s="1"/>
  <c r="C354"/>
  <c r="C353" i="6"/>
  <c r="J352"/>
  <c r="K352" s="1"/>
  <c r="O352" i="5"/>
  <c r="E354" l="1"/>
  <c r="N354" s="1"/>
  <c r="C355"/>
  <c r="J353" i="6"/>
  <c r="K353" s="1"/>
  <c r="C354"/>
  <c r="O353" i="5"/>
  <c r="E355" l="1"/>
  <c r="N355" s="1"/>
  <c r="C356"/>
  <c r="J354" i="6"/>
  <c r="K354" s="1"/>
  <c r="C355"/>
  <c r="O354" i="5"/>
  <c r="E356" l="1"/>
  <c r="N356" s="1"/>
  <c r="C357"/>
  <c r="J355" i="6"/>
  <c r="K355" s="1"/>
  <c r="C356"/>
  <c r="O355" i="5"/>
  <c r="E357" l="1"/>
  <c r="N357" s="1"/>
  <c r="C358"/>
  <c r="J356" i="6"/>
  <c r="K356" s="1"/>
  <c r="C357"/>
  <c r="O356" i="5"/>
  <c r="E358" l="1"/>
  <c r="N358" s="1"/>
  <c r="C359"/>
  <c r="J357" i="6"/>
  <c r="K357" s="1"/>
  <c r="C358"/>
  <c r="O357" i="5"/>
  <c r="E359" l="1"/>
  <c r="N359" s="1"/>
  <c r="C360"/>
  <c r="C359" i="6"/>
  <c r="J358"/>
  <c r="K358" s="1"/>
  <c r="O358" i="5"/>
  <c r="E360" l="1"/>
  <c r="N360" s="1"/>
  <c r="C361"/>
  <c r="J359" i="6"/>
  <c r="K359" s="1"/>
  <c r="C360"/>
  <c r="O359" i="5"/>
  <c r="E361" l="1"/>
  <c r="N361" s="1"/>
  <c r="C362"/>
  <c r="C361" i="6"/>
  <c r="J360"/>
  <c r="K360" s="1"/>
  <c r="O360" i="5"/>
  <c r="C363" l="1"/>
  <c r="E362"/>
  <c r="N362" s="1"/>
  <c r="J361" i="6"/>
  <c r="K361" s="1"/>
  <c r="C362"/>
  <c r="O361" i="5"/>
  <c r="E363" l="1"/>
  <c r="N363" s="1"/>
  <c r="C364"/>
  <c r="J362" i="6"/>
  <c r="K362" s="1"/>
  <c r="C363"/>
  <c r="O362" i="5"/>
  <c r="E364" l="1"/>
  <c r="N364" s="1"/>
  <c r="C365"/>
  <c r="J363" i="6"/>
  <c r="K363" s="1"/>
  <c r="C364"/>
  <c r="O363" i="5"/>
  <c r="E365" l="1"/>
  <c r="N365" s="1"/>
  <c r="C366"/>
  <c r="J364" i="6"/>
  <c r="K364" s="1"/>
  <c r="C365"/>
  <c r="O364" i="5"/>
  <c r="E366" l="1"/>
  <c r="N366" s="1"/>
  <c r="C367"/>
  <c r="J365" i="6"/>
  <c r="K365" s="1"/>
  <c r="C366"/>
  <c r="O365" i="5"/>
  <c r="C368" l="1"/>
  <c r="E367"/>
  <c r="N367" s="1"/>
  <c r="C367" i="6"/>
  <c r="J366"/>
  <c r="K366" s="1"/>
  <c r="O366" i="5"/>
  <c r="E368" l="1"/>
  <c r="N368" s="1"/>
  <c r="C369"/>
  <c r="J367" i="6"/>
  <c r="K367" s="1"/>
  <c r="C368"/>
  <c r="O367" i="5"/>
  <c r="E369" l="1"/>
  <c r="N369" s="1"/>
  <c r="C370"/>
  <c r="C369" i="6"/>
  <c r="J368"/>
  <c r="K368" s="1"/>
  <c r="O368" i="5"/>
  <c r="E370" l="1"/>
  <c r="N370" s="1"/>
  <c r="C371"/>
  <c r="J369" i="6"/>
  <c r="K369" s="1"/>
  <c r="C370"/>
  <c r="O369" i="5"/>
  <c r="E371" l="1"/>
  <c r="N371" s="1"/>
  <c r="C372"/>
  <c r="J370" i="6"/>
  <c r="K370" s="1"/>
  <c r="C371"/>
  <c r="O370" i="5"/>
  <c r="E372" l="1"/>
  <c r="N372" s="1"/>
  <c r="C373"/>
  <c r="J371" i="6"/>
  <c r="K371" s="1"/>
  <c r="C372"/>
  <c r="O371" i="5"/>
  <c r="E373" l="1"/>
  <c r="N373" s="1"/>
  <c r="C374"/>
  <c r="J372" i="6"/>
  <c r="K372" s="1"/>
  <c r="C373"/>
  <c r="O372" i="5"/>
  <c r="C375" l="1"/>
  <c r="E374"/>
  <c r="N374" s="1"/>
  <c r="J373" i="6"/>
  <c r="K373" s="1"/>
  <c r="C374"/>
  <c r="O373" i="5"/>
  <c r="E375" l="1"/>
  <c r="N375" s="1"/>
  <c r="C376"/>
  <c r="C375" i="6"/>
  <c r="J374"/>
  <c r="K374" s="1"/>
  <c r="O374" i="5"/>
  <c r="E376" l="1"/>
  <c r="N376" s="1"/>
  <c r="C377"/>
  <c r="J375" i="6"/>
  <c r="K375" s="1"/>
  <c r="C376"/>
  <c r="O375" i="5"/>
  <c r="E377" l="1"/>
  <c r="N377" s="1"/>
  <c r="C378"/>
  <c r="C377" i="6"/>
  <c r="J376"/>
  <c r="K376" s="1"/>
  <c r="O376" i="5"/>
  <c r="C379" l="1"/>
  <c r="E378"/>
  <c r="N378" s="1"/>
  <c r="J377" i="6"/>
  <c r="K377" s="1"/>
  <c r="C378"/>
  <c r="O377" i="5"/>
  <c r="E379" l="1"/>
  <c r="N379" s="1"/>
  <c r="C380"/>
  <c r="J378" i="6"/>
  <c r="K378" s="1"/>
  <c r="C379"/>
  <c r="O378" i="5"/>
  <c r="E380" l="1"/>
  <c r="N380" s="1"/>
  <c r="C381"/>
  <c r="J379" i="6"/>
  <c r="K379" s="1"/>
  <c r="C380"/>
  <c r="O379" i="5"/>
  <c r="C382" l="1"/>
  <c r="E381"/>
  <c r="N381" s="1"/>
  <c r="J380" i="6"/>
  <c r="K380" s="1"/>
  <c r="C381"/>
  <c r="O380" i="5"/>
  <c r="E382" l="1"/>
  <c r="N382" s="1"/>
  <c r="C383"/>
  <c r="J381" i="6"/>
  <c r="K381" s="1"/>
  <c r="C382"/>
  <c r="O381" i="5"/>
  <c r="C384" l="1"/>
  <c r="E383"/>
  <c r="N383" s="1"/>
  <c r="J382" i="6"/>
  <c r="K382" s="1"/>
  <c r="C383"/>
  <c r="O382" i="5"/>
  <c r="E384" l="1"/>
  <c r="N384" s="1"/>
  <c r="C385"/>
  <c r="C384" i="6"/>
  <c r="J383"/>
  <c r="K383" s="1"/>
  <c r="O383" i="5"/>
  <c r="E385" l="1"/>
  <c r="N385" s="1"/>
  <c r="C386"/>
  <c r="J384" i="6"/>
  <c r="K384" s="1"/>
  <c r="C385"/>
  <c r="O384" i="5"/>
  <c r="E386" l="1"/>
  <c r="N386" s="1"/>
  <c r="C387"/>
  <c r="C386" i="6"/>
  <c r="J385"/>
  <c r="K385" s="1"/>
  <c r="O385" i="5"/>
  <c r="E387" l="1"/>
  <c r="N387" s="1"/>
  <c r="C388"/>
  <c r="J386" i="6"/>
  <c r="K386" s="1"/>
  <c r="C387"/>
  <c r="O386" i="5"/>
  <c r="E388" l="1"/>
  <c r="N388" s="1"/>
  <c r="C389"/>
  <c r="J387" i="6"/>
  <c r="K387" s="1"/>
  <c r="C388"/>
  <c r="O387" i="5"/>
  <c r="E389" l="1"/>
  <c r="N389" s="1"/>
  <c r="C390"/>
  <c r="J388" i="6"/>
  <c r="K388" s="1"/>
  <c r="C389"/>
  <c r="O388" i="5"/>
  <c r="E390" l="1"/>
  <c r="N390" s="1"/>
  <c r="C391"/>
  <c r="J389" i="6"/>
  <c r="K389" s="1"/>
  <c r="C390"/>
  <c r="O389" i="5"/>
  <c r="C392" l="1"/>
  <c r="E391"/>
  <c r="N391" s="1"/>
  <c r="J390" i="6"/>
  <c r="K390" s="1"/>
  <c r="C391"/>
  <c r="O390" i="5"/>
  <c r="E392" l="1"/>
  <c r="N392" s="1"/>
  <c r="C393"/>
  <c r="C392" i="6"/>
  <c r="J391"/>
  <c r="K391" s="1"/>
  <c r="O391" i="5"/>
  <c r="C394" l="1"/>
  <c r="E393"/>
  <c r="N393" s="1"/>
  <c r="J392" i="6"/>
  <c r="K392" s="1"/>
  <c r="C393"/>
  <c r="O392" i="5"/>
  <c r="E394" l="1"/>
  <c r="N394" s="1"/>
  <c r="C395"/>
  <c r="C394" i="6"/>
  <c r="J393"/>
  <c r="K393" s="1"/>
  <c r="O393" i="5"/>
  <c r="E395" l="1"/>
  <c r="N395" s="1"/>
  <c r="C396"/>
  <c r="J394" i="6"/>
  <c r="K394" s="1"/>
  <c r="C395"/>
  <c r="O394" i="5"/>
  <c r="E396" l="1"/>
  <c r="N396" s="1"/>
  <c r="C397"/>
  <c r="J395" i="6"/>
  <c r="K395" s="1"/>
  <c r="C396"/>
  <c r="O395" i="5"/>
  <c r="C398" l="1"/>
  <c r="E397"/>
  <c r="N397" s="1"/>
  <c r="J396" i="6"/>
  <c r="K396" s="1"/>
  <c r="C397"/>
  <c r="O396" i="5"/>
  <c r="E398" l="1"/>
  <c r="N398" s="1"/>
  <c r="C399"/>
  <c r="J397" i="6"/>
  <c r="K397" s="1"/>
  <c r="C398"/>
  <c r="O397" i="5"/>
  <c r="E399" l="1"/>
  <c r="N399" s="1"/>
  <c r="C400"/>
  <c r="J398" i="6"/>
  <c r="K398" s="1"/>
  <c r="C399"/>
  <c r="O398" i="5"/>
  <c r="E400" l="1"/>
  <c r="N400" s="1"/>
  <c r="C401"/>
  <c r="C400" i="6"/>
  <c r="J399"/>
  <c r="K399" s="1"/>
  <c r="O399" i="5"/>
  <c r="C402" l="1"/>
  <c r="E401"/>
  <c r="N401" s="1"/>
  <c r="J400" i="6"/>
  <c r="K400" s="1"/>
  <c r="C401"/>
  <c r="O400" i="5"/>
  <c r="C403" l="1"/>
  <c r="E402"/>
  <c r="N402" s="1"/>
  <c r="C402" i="6"/>
  <c r="J401"/>
  <c r="K401" s="1"/>
  <c r="O401" i="5"/>
  <c r="E403" l="1"/>
  <c r="N403" s="1"/>
  <c r="C404"/>
  <c r="J402" i="6"/>
  <c r="K402" s="1"/>
  <c r="C403"/>
  <c r="O402" i="5"/>
  <c r="E404" l="1"/>
  <c r="N404" s="1"/>
  <c r="C405"/>
  <c r="J403" i="6"/>
  <c r="K403" s="1"/>
  <c r="C404"/>
  <c r="O403" i="5"/>
  <c r="E405" l="1"/>
  <c r="N405" s="1"/>
  <c r="C406"/>
  <c r="J404" i="6"/>
  <c r="K404" s="1"/>
  <c r="C405"/>
  <c r="O404" i="5"/>
  <c r="E406" l="1"/>
  <c r="N406" s="1"/>
  <c r="C407"/>
  <c r="J405" i="6"/>
  <c r="K405" s="1"/>
  <c r="C406"/>
  <c r="O405" i="5"/>
  <c r="E407" l="1"/>
  <c r="C408"/>
  <c r="C407" i="6"/>
  <c r="O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P406" i="5"/>
  <c r="AP405"/>
  <c r="AP404"/>
  <c r="AP403"/>
  <c r="AP402"/>
  <c r="AP401"/>
  <c r="AP400"/>
  <c r="AP399"/>
  <c r="AP398"/>
  <c r="AP397"/>
  <c r="AP396"/>
  <c r="AP395"/>
  <c r="AP394"/>
  <c r="AP393"/>
  <c r="AP392"/>
  <c r="AP391"/>
  <c r="AP390"/>
  <c r="AP389"/>
  <c r="AP388"/>
  <c r="AP387"/>
  <c r="AP386"/>
  <c r="AP385"/>
  <c r="AP384"/>
  <c r="AP383"/>
  <c r="AP382"/>
  <c r="AP381"/>
  <c r="AP380"/>
  <c r="AP379"/>
  <c r="AP378"/>
  <c r="AP377"/>
  <c r="AP376"/>
  <c r="AP375"/>
  <c r="AP374"/>
  <c r="AP373"/>
  <c r="AP372"/>
  <c r="AP371"/>
  <c r="AP370"/>
  <c r="AP369"/>
  <c r="AP368"/>
  <c r="AP367"/>
  <c r="AP366"/>
  <c r="AP365"/>
  <c r="AP364"/>
  <c r="AP363"/>
  <c r="AP362"/>
  <c r="AP361"/>
  <c r="AP360"/>
  <c r="AP359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E901" l="1"/>
  <c r="C902"/>
  <c r="J899" i="6"/>
  <c r="K899" s="1"/>
  <c r="C901"/>
  <c r="T4" i="7"/>
  <c r="E902" i="5" l="1"/>
  <c r="C903"/>
  <c r="J900" i="6"/>
  <c r="K900" s="1"/>
  <c r="C902"/>
  <c r="AE406" i="5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L6"/>
  <c r="AL7" s="1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AW6"/>
  <c r="BL406"/>
  <c r="BL405"/>
  <c r="BL404"/>
  <c r="BL403"/>
  <c r="BL402"/>
  <c r="BL401"/>
  <c r="BL400"/>
  <c r="BL399"/>
  <c r="BL398"/>
  <c r="BL397"/>
  <c r="BL396"/>
  <c r="BL395"/>
  <c r="BL394"/>
  <c r="BL393"/>
  <c r="BL392"/>
  <c r="BL391"/>
  <c r="BL390"/>
  <c r="BL389"/>
  <c r="BL388"/>
  <c r="BL387"/>
  <c r="BL386"/>
  <c r="BL385"/>
  <c r="BL384"/>
  <c r="BL383"/>
  <c r="BL382"/>
  <c r="BL381"/>
  <c r="BL380"/>
  <c r="BL379"/>
  <c r="BL378"/>
  <c r="BL377"/>
  <c r="BL376"/>
  <c r="BL375"/>
  <c r="BL374"/>
  <c r="BL373"/>
  <c r="BL372"/>
  <c r="BL371"/>
  <c r="BL370"/>
  <c r="BL369"/>
  <c r="BL368"/>
  <c r="BL367"/>
  <c r="BL366"/>
  <c r="BL365"/>
  <c r="BL364"/>
  <c r="BL363"/>
  <c r="BL362"/>
  <c r="BL361"/>
  <c r="BL360"/>
  <c r="BL359"/>
  <c r="BL358"/>
  <c r="BL357"/>
  <c r="BL356"/>
  <c r="BL355"/>
  <c r="BL354"/>
  <c r="BL353"/>
  <c r="BL352"/>
  <c r="BL351"/>
  <c r="BL350"/>
  <c r="BL349"/>
  <c r="BL348"/>
  <c r="BL347"/>
  <c r="BL346"/>
  <c r="BL345"/>
  <c r="BL344"/>
  <c r="BL343"/>
  <c r="BL342"/>
  <c r="BL341"/>
  <c r="BL340"/>
  <c r="BL339"/>
  <c r="BL338"/>
  <c r="BL337"/>
  <c r="BL336"/>
  <c r="BL335"/>
  <c r="BL334"/>
  <c r="BL333"/>
  <c r="BL332"/>
  <c r="BL331"/>
  <c r="BL330"/>
  <c r="BL329"/>
  <c r="BL328"/>
  <c r="BL327"/>
  <c r="BL326"/>
  <c r="BL325"/>
  <c r="BL324"/>
  <c r="BL323"/>
  <c r="BL322"/>
  <c r="BL321"/>
  <c r="BL320"/>
  <c r="BL319"/>
  <c r="BL318"/>
  <c r="BL317"/>
  <c r="BL316"/>
  <c r="BL315"/>
  <c r="BL314"/>
  <c r="BL313"/>
  <c r="BL312"/>
  <c r="BL311"/>
  <c r="BL310"/>
  <c r="BL309"/>
  <c r="BL308"/>
  <c r="BL307"/>
  <c r="BL306"/>
  <c r="BL305"/>
  <c r="BL304"/>
  <c r="BL303"/>
  <c r="BL302"/>
  <c r="BL301"/>
  <c r="BL300"/>
  <c r="BL299"/>
  <c r="BL298"/>
  <c r="BL297"/>
  <c r="BL296"/>
  <c r="BL295"/>
  <c r="BL294"/>
  <c r="BL293"/>
  <c r="BL292"/>
  <c r="BL291"/>
  <c r="BL290"/>
  <c r="BL289"/>
  <c r="BL288"/>
  <c r="BL287"/>
  <c r="BL286"/>
  <c r="BL285"/>
  <c r="BL284"/>
  <c r="BL283"/>
  <c r="BL282"/>
  <c r="BL281"/>
  <c r="BL280"/>
  <c r="BL279"/>
  <c r="BL278"/>
  <c r="BL277"/>
  <c r="BL276"/>
  <c r="BL275"/>
  <c r="BL274"/>
  <c r="BL273"/>
  <c r="BL272"/>
  <c r="BL271"/>
  <c r="BL270"/>
  <c r="BL269"/>
  <c r="BL268"/>
  <c r="BL267"/>
  <c r="BL266"/>
  <c r="BL265"/>
  <c r="BL264"/>
  <c r="BL263"/>
  <c r="BL262"/>
  <c r="BL261"/>
  <c r="BL260"/>
  <c r="BL259"/>
  <c r="BL258"/>
  <c r="BL257"/>
  <c r="BL256"/>
  <c r="BL255"/>
  <c r="BL254"/>
  <c r="BL253"/>
  <c r="BL252"/>
  <c r="BL251"/>
  <c r="BL250"/>
  <c r="BL249"/>
  <c r="BL248"/>
  <c r="BL247"/>
  <c r="BL246"/>
  <c r="BL245"/>
  <c r="BL244"/>
  <c r="BL243"/>
  <c r="BL242"/>
  <c r="BL241"/>
  <c r="BL240"/>
  <c r="BL239"/>
  <c r="BL238"/>
  <c r="BL237"/>
  <c r="BL236"/>
  <c r="BL235"/>
  <c r="BL234"/>
  <c r="BL233"/>
  <c r="BL232"/>
  <c r="BL231"/>
  <c r="BL230"/>
  <c r="BL229"/>
  <c r="BL228"/>
  <c r="BL227"/>
  <c r="BL226"/>
  <c r="BL225"/>
  <c r="BL224"/>
  <c r="BL223"/>
  <c r="BL222"/>
  <c r="BL221"/>
  <c r="BL220"/>
  <c r="BL219"/>
  <c r="BL218"/>
  <c r="BL217"/>
  <c r="BL216"/>
  <c r="BL215"/>
  <c r="BL214"/>
  <c r="BL213"/>
  <c r="BL212"/>
  <c r="BL211"/>
  <c r="BL210"/>
  <c r="BL209"/>
  <c r="BL208"/>
  <c r="BL207"/>
  <c r="BL206"/>
  <c r="BL205"/>
  <c r="BL204"/>
  <c r="BL203"/>
  <c r="BL202"/>
  <c r="BL201"/>
  <c r="BL200"/>
  <c r="BL199"/>
  <c r="BL198"/>
  <c r="BL197"/>
  <c r="BL196"/>
  <c r="BL195"/>
  <c r="BL194"/>
  <c r="BL193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168"/>
  <c r="BL167"/>
  <c r="BL166"/>
  <c r="BL165"/>
  <c r="BL164"/>
  <c r="BL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H6"/>
  <c r="BW406"/>
  <c r="BW405"/>
  <c r="BW404"/>
  <c r="BW403"/>
  <c r="BW402"/>
  <c r="BW401"/>
  <c r="BW400"/>
  <c r="BW399"/>
  <c r="BW398"/>
  <c r="BW397"/>
  <c r="BW396"/>
  <c r="BW395"/>
  <c r="BW394"/>
  <c r="BW393"/>
  <c r="BW392"/>
  <c r="BW391"/>
  <c r="BW390"/>
  <c r="BW389"/>
  <c r="BW388"/>
  <c r="BW387"/>
  <c r="BW386"/>
  <c r="BW385"/>
  <c r="BW384"/>
  <c r="BW383"/>
  <c r="BW382"/>
  <c r="BW381"/>
  <c r="BW380"/>
  <c r="BW379"/>
  <c r="BW378"/>
  <c r="BW377"/>
  <c r="BW376"/>
  <c r="BW375"/>
  <c r="BW374"/>
  <c r="BW373"/>
  <c r="BW372"/>
  <c r="BW371"/>
  <c r="BW370"/>
  <c r="BW369"/>
  <c r="BW368"/>
  <c r="BW367"/>
  <c r="BW366"/>
  <c r="BW365"/>
  <c r="BW364"/>
  <c r="BW363"/>
  <c r="BW362"/>
  <c r="BW361"/>
  <c r="BW360"/>
  <c r="BW359"/>
  <c r="BW358"/>
  <c r="BW357"/>
  <c r="BW356"/>
  <c r="BW355"/>
  <c r="BW354"/>
  <c r="BW353"/>
  <c r="BW352"/>
  <c r="BW351"/>
  <c r="BW350"/>
  <c r="BW349"/>
  <c r="BW348"/>
  <c r="BW347"/>
  <c r="BW346"/>
  <c r="BW345"/>
  <c r="BW344"/>
  <c r="BW343"/>
  <c r="BW342"/>
  <c r="BW341"/>
  <c r="BW340"/>
  <c r="BW339"/>
  <c r="BW338"/>
  <c r="BW337"/>
  <c r="BW336"/>
  <c r="BW335"/>
  <c r="BW334"/>
  <c r="BW333"/>
  <c r="BW332"/>
  <c r="BW331"/>
  <c r="BW330"/>
  <c r="BW329"/>
  <c r="BW328"/>
  <c r="BW327"/>
  <c r="BW326"/>
  <c r="BW325"/>
  <c r="BW324"/>
  <c r="BW323"/>
  <c r="BW322"/>
  <c r="BW321"/>
  <c r="BW320"/>
  <c r="BW319"/>
  <c r="BW318"/>
  <c r="BW317"/>
  <c r="BW316"/>
  <c r="BW315"/>
  <c r="BW314"/>
  <c r="BW313"/>
  <c r="BW312"/>
  <c r="BW311"/>
  <c r="BW310"/>
  <c r="BW309"/>
  <c r="BW308"/>
  <c r="BW307"/>
  <c r="BW306"/>
  <c r="BW305"/>
  <c r="BW304"/>
  <c r="BW303"/>
  <c r="BW302"/>
  <c r="BW301"/>
  <c r="BW300"/>
  <c r="BW299"/>
  <c r="BW298"/>
  <c r="BW297"/>
  <c r="BW296"/>
  <c r="BW295"/>
  <c r="BW294"/>
  <c r="BW293"/>
  <c r="BW292"/>
  <c r="BW291"/>
  <c r="BW290"/>
  <c r="BW289"/>
  <c r="BW288"/>
  <c r="BW287"/>
  <c r="BW286"/>
  <c r="BW285"/>
  <c r="BW284"/>
  <c r="BW283"/>
  <c r="BW282"/>
  <c r="BW281"/>
  <c r="BW280"/>
  <c r="BW279"/>
  <c r="BW278"/>
  <c r="BW277"/>
  <c r="BW276"/>
  <c r="BW275"/>
  <c r="BW274"/>
  <c r="BW273"/>
  <c r="BW272"/>
  <c r="BW271"/>
  <c r="BW270"/>
  <c r="BW269"/>
  <c r="BW268"/>
  <c r="BW267"/>
  <c r="BW266"/>
  <c r="BW265"/>
  <c r="BW264"/>
  <c r="BW263"/>
  <c r="BW262"/>
  <c r="BW261"/>
  <c r="BW260"/>
  <c r="BW259"/>
  <c r="BW258"/>
  <c r="BW257"/>
  <c r="BW256"/>
  <c r="BW255"/>
  <c r="BW254"/>
  <c r="BW253"/>
  <c r="BW252"/>
  <c r="BW251"/>
  <c r="BW250"/>
  <c r="BW249"/>
  <c r="BW248"/>
  <c r="BW247"/>
  <c r="BW246"/>
  <c r="BW245"/>
  <c r="BW244"/>
  <c r="BW243"/>
  <c r="BW242"/>
  <c r="BW241"/>
  <c r="BW240"/>
  <c r="BW239"/>
  <c r="BW238"/>
  <c r="BW237"/>
  <c r="BW236"/>
  <c r="BW235"/>
  <c r="BW234"/>
  <c r="BW233"/>
  <c r="BW232"/>
  <c r="BW231"/>
  <c r="BW230"/>
  <c r="BW229"/>
  <c r="BW228"/>
  <c r="BW227"/>
  <c r="BW226"/>
  <c r="BW225"/>
  <c r="BW224"/>
  <c r="BW223"/>
  <c r="BW222"/>
  <c r="BW221"/>
  <c r="BW220"/>
  <c r="BW219"/>
  <c r="BW218"/>
  <c r="BW217"/>
  <c r="BW216"/>
  <c r="BW215"/>
  <c r="BW214"/>
  <c r="BW213"/>
  <c r="BW212"/>
  <c r="BW211"/>
  <c r="BW210"/>
  <c r="BW209"/>
  <c r="BW208"/>
  <c r="BW207"/>
  <c r="BW206"/>
  <c r="BW205"/>
  <c r="BW204"/>
  <c r="BW203"/>
  <c r="BW202"/>
  <c r="BW201"/>
  <c r="BW200"/>
  <c r="BW199"/>
  <c r="BW198"/>
  <c r="BW197"/>
  <c r="BW196"/>
  <c r="BW195"/>
  <c r="BW194"/>
  <c r="BW193"/>
  <c r="BW192"/>
  <c r="BW191"/>
  <c r="BW190"/>
  <c r="BW189"/>
  <c r="BW188"/>
  <c r="BW187"/>
  <c r="BW186"/>
  <c r="BW185"/>
  <c r="BW184"/>
  <c r="BW183"/>
  <c r="BW182"/>
  <c r="BW181"/>
  <c r="BW180"/>
  <c r="BW179"/>
  <c r="BW178"/>
  <c r="BW177"/>
  <c r="BW176"/>
  <c r="BW175"/>
  <c r="BW174"/>
  <c r="BW173"/>
  <c r="BW172"/>
  <c r="BW171"/>
  <c r="BW170"/>
  <c r="BW169"/>
  <c r="BW168"/>
  <c r="BW167"/>
  <c r="BW166"/>
  <c r="BW165"/>
  <c r="BW164"/>
  <c r="BW163"/>
  <c r="BW162"/>
  <c r="BW161"/>
  <c r="BW160"/>
  <c r="BW159"/>
  <c r="BW158"/>
  <c r="BW157"/>
  <c r="BW156"/>
  <c r="BW155"/>
  <c r="BW154"/>
  <c r="BW153"/>
  <c r="BW152"/>
  <c r="BW151"/>
  <c r="BW150"/>
  <c r="BW149"/>
  <c r="BW148"/>
  <c r="BW147"/>
  <c r="BW146"/>
  <c r="BW145"/>
  <c r="BW144"/>
  <c r="BW143"/>
  <c r="BW142"/>
  <c r="BW141"/>
  <c r="BW140"/>
  <c r="BW139"/>
  <c r="BW138"/>
  <c r="BW137"/>
  <c r="BW136"/>
  <c r="BW135"/>
  <c r="BW134"/>
  <c r="BW133"/>
  <c r="BW132"/>
  <c r="BW131"/>
  <c r="BW130"/>
  <c r="BW129"/>
  <c r="BW128"/>
  <c r="BW127"/>
  <c r="BW126"/>
  <c r="BW125"/>
  <c r="BW124"/>
  <c r="BW123"/>
  <c r="BW122"/>
  <c r="BW121"/>
  <c r="BW120"/>
  <c r="BW119"/>
  <c r="BW118"/>
  <c r="BW117"/>
  <c r="BW116"/>
  <c r="BW115"/>
  <c r="BW114"/>
  <c r="BW113"/>
  <c r="BW112"/>
  <c r="BW111"/>
  <c r="BW110"/>
  <c r="BW109"/>
  <c r="BW108"/>
  <c r="BW107"/>
  <c r="BW106"/>
  <c r="BW105"/>
  <c r="BW104"/>
  <c r="BW103"/>
  <c r="BW102"/>
  <c r="BW101"/>
  <c r="BW100"/>
  <c r="BW99"/>
  <c r="BW98"/>
  <c r="BW97"/>
  <c r="BW96"/>
  <c r="BW95"/>
  <c r="BW94"/>
  <c r="BW93"/>
  <c r="BW92"/>
  <c r="BW91"/>
  <c r="BW90"/>
  <c r="BW89"/>
  <c r="BW88"/>
  <c r="BW87"/>
  <c r="BW86"/>
  <c r="BW85"/>
  <c r="BW84"/>
  <c r="BW83"/>
  <c r="BW82"/>
  <c r="BW81"/>
  <c r="BW80"/>
  <c r="BW79"/>
  <c r="BW78"/>
  <c r="BW77"/>
  <c r="BW76"/>
  <c r="BW75"/>
  <c r="BW74"/>
  <c r="BW73"/>
  <c r="BW72"/>
  <c r="BW71"/>
  <c r="BW70"/>
  <c r="BW69"/>
  <c r="BW68"/>
  <c r="BW67"/>
  <c r="BW66"/>
  <c r="BW65"/>
  <c r="BW64"/>
  <c r="BW63"/>
  <c r="BW62"/>
  <c r="BW61"/>
  <c r="BW60"/>
  <c r="BW59"/>
  <c r="BW58"/>
  <c r="BW57"/>
  <c r="BW56"/>
  <c r="BW55"/>
  <c r="BW54"/>
  <c r="BW53"/>
  <c r="BW52"/>
  <c r="BW51"/>
  <c r="BW50"/>
  <c r="BW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S6"/>
  <c r="CH406"/>
  <c r="CH405"/>
  <c r="CH404"/>
  <c r="CH403"/>
  <c r="CH402"/>
  <c r="CH401"/>
  <c r="CH400"/>
  <c r="CH399"/>
  <c r="CH398"/>
  <c r="CH397"/>
  <c r="CH396"/>
  <c r="CH395"/>
  <c r="CH394"/>
  <c r="CH393"/>
  <c r="CH392"/>
  <c r="CH391"/>
  <c r="CH390"/>
  <c r="CH389"/>
  <c r="CH388"/>
  <c r="CH387"/>
  <c r="CH386"/>
  <c r="CH385"/>
  <c r="CH384"/>
  <c r="CH383"/>
  <c r="CH382"/>
  <c r="CH381"/>
  <c r="CH380"/>
  <c r="CH379"/>
  <c r="CH378"/>
  <c r="CH377"/>
  <c r="CH376"/>
  <c r="CH375"/>
  <c r="CH374"/>
  <c r="CH373"/>
  <c r="CH372"/>
  <c r="CH371"/>
  <c r="CH370"/>
  <c r="CH369"/>
  <c r="CH368"/>
  <c r="CH367"/>
  <c r="CH366"/>
  <c r="CH365"/>
  <c r="CH364"/>
  <c r="CH363"/>
  <c r="CH362"/>
  <c r="CH361"/>
  <c r="CH360"/>
  <c r="CH359"/>
  <c r="CH358"/>
  <c r="CH357"/>
  <c r="CH356"/>
  <c r="CH355"/>
  <c r="CH354"/>
  <c r="CH353"/>
  <c r="CH352"/>
  <c r="CH351"/>
  <c r="CH350"/>
  <c r="CH349"/>
  <c r="CH348"/>
  <c r="CH347"/>
  <c r="CH346"/>
  <c r="CH345"/>
  <c r="CH344"/>
  <c r="CH343"/>
  <c r="CH342"/>
  <c r="CH341"/>
  <c r="CH340"/>
  <c r="CH339"/>
  <c r="CH338"/>
  <c r="CH337"/>
  <c r="CH336"/>
  <c r="CH335"/>
  <c r="CH334"/>
  <c r="CH333"/>
  <c r="CH332"/>
  <c r="CH331"/>
  <c r="CH330"/>
  <c r="CH329"/>
  <c r="CH328"/>
  <c r="CH327"/>
  <c r="CH326"/>
  <c r="CH325"/>
  <c r="CH324"/>
  <c r="CH323"/>
  <c r="CH322"/>
  <c r="CH321"/>
  <c r="CH320"/>
  <c r="CH319"/>
  <c r="CH318"/>
  <c r="CH317"/>
  <c r="CH316"/>
  <c r="CH315"/>
  <c r="CH314"/>
  <c r="CH313"/>
  <c r="CH312"/>
  <c r="CH311"/>
  <c r="CH310"/>
  <c r="CH309"/>
  <c r="CH308"/>
  <c r="CH307"/>
  <c r="CH306"/>
  <c r="CH305"/>
  <c r="CH304"/>
  <c r="CH303"/>
  <c r="CH302"/>
  <c r="CH301"/>
  <c r="CH300"/>
  <c r="CH299"/>
  <c r="CH298"/>
  <c r="CH297"/>
  <c r="CH296"/>
  <c r="CH295"/>
  <c r="CH294"/>
  <c r="CH293"/>
  <c r="CH292"/>
  <c r="CH291"/>
  <c r="CH290"/>
  <c r="CH289"/>
  <c r="CH288"/>
  <c r="CH287"/>
  <c r="CH286"/>
  <c r="CH285"/>
  <c r="CH284"/>
  <c r="CH283"/>
  <c r="CH282"/>
  <c r="CH281"/>
  <c r="CH280"/>
  <c r="CH279"/>
  <c r="CH278"/>
  <c r="CH277"/>
  <c r="CH276"/>
  <c r="CH275"/>
  <c r="CH274"/>
  <c r="CH273"/>
  <c r="CH272"/>
  <c r="CH271"/>
  <c r="CH270"/>
  <c r="CH269"/>
  <c r="CH268"/>
  <c r="CH267"/>
  <c r="CH266"/>
  <c r="CH265"/>
  <c r="CH264"/>
  <c r="CH263"/>
  <c r="CH262"/>
  <c r="CH261"/>
  <c r="CH260"/>
  <c r="CH259"/>
  <c r="CH258"/>
  <c r="CH257"/>
  <c r="CH256"/>
  <c r="CH255"/>
  <c r="CH254"/>
  <c r="CH253"/>
  <c r="CH252"/>
  <c r="CH251"/>
  <c r="CH250"/>
  <c r="CH249"/>
  <c r="CH248"/>
  <c r="CH247"/>
  <c r="CH246"/>
  <c r="CH245"/>
  <c r="CH244"/>
  <c r="CH243"/>
  <c r="CH242"/>
  <c r="CH241"/>
  <c r="CH240"/>
  <c r="CH239"/>
  <c r="CH238"/>
  <c r="CH237"/>
  <c r="CH236"/>
  <c r="CH235"/>
  <c r="CH234"/>
  <c r="CH233"/>
  <c r="CH232"/>
  <c r="CH231"/>
  <c r="CH230"/>
  <c r="CH229"/>
  <c r="CH228"/>
  <c r="CH227"/>
  <c r="CH226"/>
  <c r="CH225"/>
  <c r="CH224"/>
  <c r="CH223"/>
  <c r="CH222"/>
  <c r="CH221"/>
  <c r="CH220"/>
  <c r="CH219"/>
  <c r="CH218"/>
  <c r="CH217"/>
  <c r="CH216"/>
  <c r="CH215"/>
  <c r="CH214"/>
  <c r="CH213"/>
  <c r="CH212"/>
  <c r="CH211"/>
  <c r="CH210"/>
  <c r="CH209"/>
  <c r="CH208"/>
  <c r="CH207"/>
  <c r="CH206"/>
  <c r="CH205"/>
  <c r="CH204"/>
  <c r="CH203"/>
  <c r="CH202"/>
  <c r="CH201"/>
  <c r="CH200"/>
  <c r="CH199"/>
  <c r="CH198"/>
  <c r="CH197"/>
  <c r="CH196"/>
  <c r="CH195"/>
  <c r="CH194"/>
  <c r="CH193"/>
  <c r="CH192"/>
  <c r="CH191"/>
  <c r="CH190"/>
  <c r="CH189"/>
  <c r="CH188"/>
  <c r="CH187"/>
  <c r="CH186"/>
  <c r="CH185"/>
  <c r="CH184"/>
  <c r="CH183"/>
  <c r="CH182"/>
  <c r="CH181"/>
  <c r="CH180"/>
  <c r="CH179"/>
  <c r="CH178"/>
  <c r="CH177"/>
  <c r="CH176"/>
  <c r="CH175"/>
  <c r="CH174"/>
  <c r="CH173"/>
  <c r="CH172"/>
  <c r="CH171"/>
  <c r="CH170"/>
  <c r="CH169"/>
  <c r="CH168"/>
  <c r="CH167"/>
  <c r="CH166"/>
  <c r="CH165"/>
  <c r="CH164"/>
  <c r="CH163"/>
  <c r="CH162"/>
  <c r="CH161"/>
  <c r="CH160"/>
  <c r="CH159"/>
  <c r="CH158"/>
  <c r="CH157"/>
  <c r="CH156"/>
  <c r="CH155"/>
  <c r="CH154"/>
  <c r="CH153"/>
  <c r="CH152"/>
  <c r="CH151"/>
  <c r="CH150"/>
  <c r="CH149"/>
  <c r="CH148"/>
  <c r="CH147"/>
  <c r="CH146"/>
  <c r="CH145"/>
  <c r="CH144"/>
  <c r="CH143"/>
  <c r="CH142"/>
  <c r="CH141"/>
  <c r="CH140"/>
  <c r="CH139"/>
  <c r="CH138"/>
  <c r="CH137"/>
  <c r="CH136"/>
  <c r="CH135"/>
  <c r="CH134"/>
  <c r="CH133"/>
  <c r="CH132"/>
  <c r="CH131"/>
  <c r="CH130"/>
  <c r="CH129"/>
  <c r="CH128"/>
  <c r="CH127"/>
  <c r="CH126"/>
  <c r="CH125"/>
  <c r="CH124"/>
  <c r="CH123"/>
  <c r="CH122"/>
  <c r="CH121"/>
  <c r="CH120"/>
  <c r="CH119"/>
  <c r="CH118"/>
  <c r="CH117"/>
  <c r="CH116"/>
  <c r="CH115"/>
  <c r="CH114"/>
  <c r="CH113"/>
  <c r="CH112"/>
  <c r="CH111"/>
  <c r="CH110"/>
  <c r="CH109"/>
  <c r="CH108"/>
  <c r="CH107"/>
  <c r="CH106"/>
  <c r="CH105"/>
  <c r="CH104"/>
  <c r="CH103"/>
  <c r="CH102"/>
  <c r="CH101"/>
  <c r="CH100"/>
  <c r="CH99"/>
  <c r="CH98"/>
  <c r="CH97"/>
  <c r="CH96"/>
  <c r="CH95"/>
  <c r="CH94"/>
  <c r="CH93"/>
  <c r="CH92"/>
  <c r="CH91"/>
  <c r="CH90"/>
  <c r="CH89"/>
  <c r="CH88"/>
  <c r="CH87"/>
  <c r="CH86"/>
  <c r="CH85"/>
  <c r="CH84"/>
  <c r="CH83"/>
  <c r="CH82"/>
  <c r="CH81"/>
  <c r="CH80"/>
  <c r="CH79"/>
  <c r="CH78"/>
  <c r="CH77"/>
  <c r="CH76"/>
  <c r="CH75"/>
  <c r="CH74"/>
  <c r="CH73"/>
  <c r="CH72"/>
  <c r="CH71"/>
  <c r="CH70"/>
  <c r="CH69"/>
  <c r="CH68"/>
  <c r="CH67"/>
  <c r="CH66"/>
  <c r="CH65"/>
  <c r="CH64"/>
  <c r="CH63"/>
  <c r="CH62"/>
  <c r="CH61"/>
  <c r="CH60"/>
  <c r="CH59"/>
  <c r="CH58"/>
  <c r="CH57"/>
  <c r="CH56"/>
  <c r="CH55"/>
  <c r="CH54"/>
  <c r="CH53"/>
  <c r="CH52"/>
  <c r="CH51"/>
  <c r="CH50"/>
  <c r="CH49"/>
  <c r="CH48"/>
  <c r="CH47"/>
  <c r="CH46"/>
  <c r="CH45"/>
  <c r="CH44"/>
  <c r="CH43"/>
  <c r="CH42"/>
  <c r="CH41"/>
  <c r="CH40"/>
  <c r="CH39"/>
  <c r="CH38"/>
  <c r="CH37"/>
  <c r="CH36"/>
  <c r="CH35"/>
  <c r="CH34"/>
  <c r="CH33"/>
  <c r="CH32"/>
  <c r="CH31"/>
  <c r="CH30"/>
  <c r="CH29"/>
  <c r="CH28"/>
  <c r="CH27"/>
  <c r="CH26"/>
  <c r="CH25"/>
  <c r="CH24"/>
  <c r="CH23"/>
  <c r="CH22"/>
  <c r="CH21"/>
  <c r="CH20"/>
  <c r="CH19"/>
  <c r="CH18"/>
  <c r="CH17"/>
  <c r="CH16"/>
  <c r="CH15"/>
  <c r="CH14"/>
  <c r="CH13"/>
  <c r="CH12"/>
  <c r="CH11"/>
  <c r="CH10"/>
  <c r="CH9"/>
  <c r="CH8"/>
  <c r="CH7"/>
  <c r="CH6"/>
  <c r="CD6"/>
  <c r="CD7" s="1"/>
  <c r="CD8" s="1"/>
  <c r="CD9" s="1"/>
  <c r="CA1"/>
  <c r="CS406"/>
  <c r="CS405"/>
  <c r="CS404"/>
  <c r="CS403"/>
  <c r="CS402"/>
  <c r="CS401"/>
  <c r="CS400"/>
  <c r="CS399"/>
  <c r="CS398"/>
  <c r="CS397"/>
  <c r="CS396"/>
  <c r="CS395"/>
  <c r="CS394"/>
  <c r="CS393"/>
  <c r="CS392"/>
  <c r="CS391"/>
  <c r="CS390"/>
  <c r="CS389"/>
  <c r="CS388"/>
  <c r="CS387"/>
  <c r="CS386"/>
  <c r="CS385"/>
  <c r="CS384"/>
  <c r="CS383"/>
  <c r="CS382"/>
  <c r="CS381"/>
  <c r="CS380"/>
  <c r="CS379"/>
  <c r="CS378"/>
  <c r="CS377"/>
  <c r="CS376"/>
  <c r="CS375"/>
  <c r="CS374"/>
  <c r="CS373"/>
  <c r="CS372"/>
  <c r="CS371"/>
  <c r="CS370"/>
  <c r="CS369"/>
  <c r="CS368"/>
  <c r="CS367"/>
  <c r="CS366"/>
  <c r="CS365"/>
  <c r="CS364"/>
  <c r="CS363"/>
  <c r="CS362"/>
  <c r="CS361"/>
  <c r="CS360"/>
  <c r="CS359"/>
  <c r="CS358"/>
  <c r="CS357"/>
  <c r="CS356"/>
  <c r="CS355"/>
  <c r="CS354"/>
  <c r="CS353"/>
  <c r="CS352"/>
  <c r="CS351"/>
  <c r="CS350"/>
  <c r="CS349"/>
  <c r="CS348"/>
  <c r="CS347"/>
  <c r="CS346"/>
  <c r="CS345"/>
  <c r="CS344"/>
  <c r="CS343"/>
  <c r="CS342"/>
  <c r="CS341"/>
  <c r="CS340"/>
  <c r="CS339"/>
  <c r="CS338"/>
  <c r="CS337"/>
  <c r="CS336"/>
  <c r="CS335"/>
  <c r="CS334"/>
  <c r="CS333"/>
  <c r="CS332"/>
  <c r="CS331"/>
  <c r="CS330"/>
  <c r="CS329"/>
  <c r="CS328"/>
  <c r="CS327"/>
  <c r="CS326"/>
  <c r="CS325"/>
  <c r="CS324"/>
  <c r="CS323"/>
  <c r="CS322"/>
  <c r="CS321"/>
  <c r="CS320"/>
  <c r="CS319"/>
  <c r="CS318"/>
  <c r="CS317"/>
  <c r="CS316"/>
  <c r="CS315"/>
  <c r="CS314"/>
  <c r="CS313"/>
  <c r="CS312"/>
  <c r="CS311"/>
  <c r="CS310"/>
  <c r="CS309"/>
  <c r="CS308"/>
  <c r="CS307"/>
  <c r="CS306"/>
  <c r="CS305"/>
  <c r="CS304"/>
  <c r="CS303"/>
  <c r="CS302"/>
  <c r="CS301"/>
  <c r="CS300"/>
  <c r="CS299"/>
  <c r="CS298"/>
  <c r="CS297"/>
  <c r="CS296"/>
  <c r="CS295"/>
  <c r="CS294"/>
  <c r="CS293"/>
  <c r="CS292"/>
  <c r="CS291"/>
  <c r="CS290"/>
  <c r="CS289"/>
  <c r="CS288"/>
  <c r="CS287"/>
  <c r="CS286"/>
  <c r="CS285"/>
  <c r="CS284"/>
  <c r="CS283"/>
  <c r="CS282"/>
  <c r="CS281"/>
  <c r="CS280"/>
  <c r="CS279"/>
  <c r="CS278"/>
  <c r="CS277"/>
  <c r="CS276"/>
  <c r="CS275"/>
  <c r="CS274"/>
  <c r="CS273"/>
  <c r="CS272"/>
  <c r="CS271"/>
  <c r="CS270"/>
  <c r="CS269"/>
  <c r="CS268"/>
  <c r="CS267"/>
  <c r="CS266"/>
  <c r="CS265"/>
  <c r="CS264"/>
  <c r="CS263"/>
  <c r="CS262"/>
  <c r="CS261"/>
  <c r="CS260"/>
  <c r="CS259"/>
  <c r="CS258"/>
  <c r="CS257"/>
  <c r="CS256"/>
  <c r="CS255"/>
  <c r="CS254"/>
  <c r="CS253"/>
  <c r="CS252"/>
  <c r="CS251"/>
  <c r="CS250"/>
  <c r="CS249"/>
  <c r="CS248"/>
  <c r="CS247"/>
  <c r="CS246"/>
  <c r="CS245"/>
  <c r="CS244"/>
  <c r="CS243"/>
  <c r="CS242"/>
  <c r="CS241"/>
  <c r="CS240"/>
  <c r="CS239"/>
  <c r="CS238"/>
  <c r="CS237"/>
  <c r="CS236"/>
  <c r="CS235"/>
  <c r="CS234"/>
  <c r="CS233"/>
  <c r="CS232"/>
  <c r="CS231"/>
  <c r="CS230"/>
  <c r="CS229"/>
  <c r="CS228"/>
  <c r="CS227"/>
  <c r="CS226"/>
  <c r="CS225"/>
  <c r="CS224"/>
  <c r="CS223"/>
  <c r="CS222"/>
  <c r="CS221"/>
  <c r="CS220"/>
  <c r="CS219"/>
  <c r="CS218"/>
  <c r="CS217"/>
  <c r="CS216"/>
  <c r="CS215"/>
  <c r="CS214"/>
  <c r="CS213"/>
  <c r="CS212"/>
  <c r="CS211"/>
  <c r="CS210"/>
  <c r="CS209"/>
  <c r="CS208"/>
  <c r="CS207"/>
  <c r="CS206"/>
  <c r="CS205"/>
  <c r="CS204"/>
  <c r="CS203"/>
  <c r="CS202"/>
  <c r="CS201"/>
  <c r="CS200"/>
  <c r="CS199"/>
  <c r="CS198"/>
  <c r="CS197"/>
  <c r="CS196"/>
  <c r="CS195"/>
  <c r="CS194"/>
  <c r="CS193"/>
  <c r="CS192"/>
  <c r="CS191"/>
  <c r="CS190"/>
  <c r="CS189"/>
  <c r="CS188"/>
  <c r="CS187"/>
  <c r="CS186"/>
  <c r="CS185"/>
  <c r="CS184"/>
  <c r="CS183"/>
  <c r="CS182"/>
  <c r="CS181"/>
  <c r="CS180"/>
  <c r="CS179"/>
  <c r="CS178"/>
  <c r="CS177"/>
  <c r="CS176"/>
  <c r="CS175"/>
  <c r="CS174"/>
  <c r="CS173"/>
  <c r="CS172"/>
  <c r="CS171"/>
  <c r="CS170"/>
  <c r="CS169"/>
  <c r="CS168"/>
  <c r="CS167"/>
  <c r="CS166"/>
  <c r="CS165"/>
  <c r="CS164"/>
  <c r="CS163"/>
  <c r="CS162"/>
  <c r="CS161"/>
  <c r="CS160"/>
  <c r="CS159"/>
  <c r="CS158"/>
  <c r="CS157"/>
  <c r="CS156"/>
  <c r="CS155"/>
  <c r="CS154"/>
  <c r="CS153"/>
  <c r="CS152"/>
  <c r="CS151"/>
  <c r="CS150"/>
  <c r="CS149"/>
  <c r="CS148"/>
  <c r="CS147"/>
  <c r="CS146"/>
  <c r="CS145"/>
  <c r="CS144"/>
  <c r="CS143"/>
  <c r="CS142"/>
  <c r="CS141"/>
  <c r="CS140"/>
  <c r="CS139"/>
  <c r="CS138"/>
  <c r="CS137"/>
  <c r="CS136"/>
  <c r="CS135"/>
  <c r="CS134"/>
  <c r="CS133"/>
  <c r="CS132"/>
  <c r="CS131"/>
  <c r="CS130"/>
  <c r="CS129"/>
  <c r="CS128"/>
  <c r="CS127"/>
  <c r="CS126"/>
  <c r="CS125"/>
  <c r="CS124"/>
  <c r="CS123"/>
  <c r="CS122"/>
  <c r="CS121"/>
  <c r="CS120"/>
  <c r="CS119"/>
  <c r="CS118"/>
  <c r="CS117"/>
  <c r="CS116"/>
  <c r="CS115"/>
  <c r="CS114"/>
  <c r="CS113"/>
  <c r="CS112"/>
  <c r="CS111"/>
  <c r="CS110"/>
  <c r="CS109"/>
  <c r="CS108"/>
  <c r="CS107"/>
  <c r="CS106"/>
  <c r="CS105"/>
  <c r="CS104"/>
  <c r="CS103"/>
  <c r="CS102"/>
  <c r="CS101"/>
  <c r="CS100"/>
  <c r="CS99"/>
  <c r="CS98"/>
  <c r="CS97"/>
  <c r="CS96"/>
  <c r="CS95"/>
  <c r="CS94"/>
  <c r="CS93"/>
  <c r="CS92"/>
  <c r="CS91"/>
  <c r="CS90"/>
  <c r="CS89"/>
  <c r="CS88"/>
  <c r="CS87"/>
  <c r="CS86"/>
  <c r="CS85"/>
  <c r="CS84"/>
  <c r="CS83"/>
  <c r="CS82"/>
  <c r="CS81"/>
  <c r="CS80"/>
  <c r="CS79"/>
  <c r="CS78"/>
  <c r="CS77"/>
  <c r="CS76"/>
  <c r="CS75"/>
  <c r="CS74"/>
  <c r="CS73"/>
  <c r="CS72"/>
  <c r="CS71"/>
  <c r="CS70"/>
  <c r="CS69"/>
  <c r="CS68"/>
  <c r="CS67"/>
  <c r="CS66"/>
  <c r="CS65"/>
  <c r="CS64"/>
  <c r="CS63"/>
  <c r="CS62"/>
  <c r="CS61"/>
  <c r="CS60"/>
  <c r="CS59"/>
  <c r="CS58"/>
  <c r="CS57"/>
  <c r="CS56"/>
  <c r="CS55"/>
  <c r="CS54"/>
  <c r="CS53"/>
  <c r="CS52"/>
  <c r="CS51"/>
  <c r="CS50"/>
  <c r="CS49"/>
  <c r="CS48"/>
  <c r="CS47"/>
  <c r="CS46"/>
  <c r="CS45"/>
  <c r="CS44"/>
  <c r="CS43"/>
  <c r="CS42"/>
  <c r="CS41"/>
  <c r="CS40"/>
  <c r="CS39"/>
  <c r="CS38"/>
  <c r="CS37"/>
  <c r="CS36"/>
  <c r="CS35"/>
  <c r="CS34"/>
  <c r="CS33"/>
  <c r="CS32"/>
  <c r="CS31"/>
  <c r="CS30"/>
  <c r="CS29"/>
  <c r="CS28"/>
  <c r="CS27"/>
  <c r="CS26"/>
  <c r="CS25"/>
  <c r="CS24"/>
  <c r="CS23"/>
  <c r="CS22"/>
  <c r="CS21"/>
  <c r="CS20"/>
  <c r="CS19"/>
  <c r="CS18"/>
  <c r="CS17"/>
  <c r="CS16"/>
  <c r="CS15"/>
  <c r="CS14"/>
  <c r="CS13"/>
  <c r="CS12"/>
  <c r="CS11"/>
  <c r="CS10"/>
  <c r="CS9"/>
  <c r="CS8"/>
  <c r="CS7"/>
  <c r="CS6"/>
  <c r="DD406"/>
  <c r="DD405"/>
  <c r="DD404"/>
  <c r="DD403"/>
  <c r="DD402"/>
  <c r="DD401"/>
  <c r="DD400"/>
  <c r="DD399"/>
  <c r="DD398"/>
  <c r="DD397"/>
  <c r="DD396"/>
  <c r="DD395"/>
  <c r="DD394"/>
  <c r="DD393"/>
  <c r="DD392"/>
  <c r="DD391"/>
  <c r="DD390"/>
  <c r="DD389"/>
  <c r="DD388"/>
  <c r="DD387"/>
  <c r="DD386"/>
  <c r="DD385"/>
  <c r="DD384"/>
  <c r="DD383"/>
  <c r="DD382"/>
  <c r="DD381"/>
  <c r="DD380"/>
  <c r="DD379"/>
  <c r="DD378"/>
  <c r="DD377"/>
  <c r="DD376"/>
  <c r="DD375"/>
  <c r="DD374"/>
  <c r="DD373"/>
  <c r="DD372"/>
  <c r="DD371"/>
  <c r="DD370"/>
  <c r="DD369"/>
  <c r="DD368"/>
  <c r="DD367"/>
  <c r="DD366"/>
  <c r="DD365"/>
  <c r="DD364"/>
  <c r="DD363"/>
  <c r="DD362"/>
  <c r="DD361"/>
  <c r="DD360"/>
  <c r="DD359"/>
  <c r="DD358"/>
  <c r="DD357"/>
  <c r="DD356"/>
  <c r="DD355"/>
  <c r="DD354"/>
  <c r="DD353"/>
  <c r="DD352"/>
  <c r="DD351"/>
  <c r="DD350"/>
  <c r="DD349"/>
  <c r="DD348"/>
  <c r="DD347"/>
  <c r="DD346"/>
  <c r="DD345"/>
  <c r="DD344"/>
  <c r="DD343"/>
  <c r="DD342"/>
  <c r="DD341"/>
  <c r="DD340"/>
  <c r="DD339"/>
  <c r="DD338"/>
  <c r="DD337"/>
  <c r="DD336"/>
  <c r="DD335"/>
  <c r="DD334"/>
  <c r="DD333"/>
  <c r="DD332"/>
  <c r="DD331"/>
  <c r="DD330"/>
  <c r="DD329"/>
  <c r="DD328"/>
  <c r="DD327"/>
  <c r="DD326"/>
  <c r="DD325"/>
  <c r="DD324"/>
  <c r="DD323"/>
  <c r="DD322"/>
  <c r="DD321"/>
  <c r="DD320"/>
  <c r="DD319"/>
  <c r="DD318"/>
  <c r="DD317"/>
  <c r="DD316"/>
  <c r="DD315"/>
  <c r="DD314"/>
  <c r="DD313"/>
  <c r="DD312"/>
  <c r="DD311"/>
  <c r="DD310"/>
  <c r="DD309"/>
  <c r="DD308"/>
  <c r="DD307"/>
  <c r="DD306"/>
  <c r="DD305"/>
  <c r="DD304"/>
  <c r="DD303"/>
  <c r="DD302"/>
  <c r="DD301"/>
  <c r="DD300"/>
  <c r="DD299"/>
  <c r="DD298"/>
  <c r="DD297"/>
  <c r="DD296"/>
  <c r="DD295"/>
  <c r="DD294"/>
  <c r="DD293"/>
  <c r="DD292"/>
  <c r="DD291"/>
  <c r="DD290"/>
  <c r="DD289"/>
  <c r="DD288"/>
  <c r="DD287"/>
  <c r="DD286"/>
  <c r="DD285"/>
  <c r="DD284"/>
  <c r="DD283"/>
  <c r="DD282"/>
  <c r="DD281"/>
  <c r="DD280"/>
  <c r="DD279"/>
  <c r="DD278"/>
  <c r="DD277"/>
  <c r="DD276"/>
  <c r="DD275"/>
  <c r="DD274"/>
  <c r="DD273"/>
  <c r="DD272"/>
  <c r="DD271"/>
  <c r="DD270"/>
  <c r="DD269"/>
  <c r="DD268"/>
  <c r="DD267"/>
  <c r="DD266"/>
  <c r="DD265"/>
  <c r="DD264"/>
  <c r="DD263"/>
  <c r="DD262"/>
  <c r="DD261"/>
  <c r="DD260"/>
  <c r="DD259"/>
  <c r="DD258"/>
  <c r="DD257"/>
  <c r="DD256"/>
  <c r="DD255"/>
  <c r="DD254"/>
  <c r="DD253"/>
  <c r="DD252"/>
  <c r="DD251"/>
  <c r="DD250"/>
  <c r="DD249"/>
  <c r="DD248"/>
  <c r="DD247"/>
  <c r="DD246"/>
  <c r="DD245"/>
  <c r="DD244"/>
  <c r="DD243"/>
  <c r="DD242"/>
  <c r="DD241"/>
  <c r="DD240"/>
  <c r="DD239"/>
  <c r="DD238"/>
  <c r="DD237"/>
  <c r="DD236"/>
  <c r="DD235"/>
  <c r="DD234"/>
  <c r="DD233"/>
  <c r="DD232"/>
  <c r="DD231"/>
  <c r="DD230"/>
  <c r="DD229"/>
  <c r="DD228"/>
  <c r="DD227"/>
  <c r="DD226"/>
  <c r="DD225"/>
  <c r="DD224"/>
  <c r="DD223"/>
  <c r="DD222"/>
  <c r="DD221"/>
  <c r="DD220"/>
  <c r="DD219"/>
  <c r="DD218"/>
  <c r="DD217"/>
  <c r="DD216"/>
  <c r="DD215"/>
  <c r="DD214"/>
  <c r="DD213"/>
  <c r="DD212"/>
  <c r="DD211"/>
  <c r="DD210"/>
  <c r="DD209"/>
  <c r="DD208"/>
  <c r="DD207"/>
  <c r="DD206"/>
  <c r="DD205"/>
  <c r="DD204"/>
  <c r="DD203"/>
  <c r="DD202"/>
  <c r="DD201"/>
  <c r="DD200"/>
  <c r="DD199"/>
  <c r="DD198"/>
  <c r="DD197"/>
  <c r="DD196"/>
  <c r="DD195"/>
  <c r="DD194"/>
  <c r="DD193"/>
  <c r="DD192"/>
  <c r="DD191"/>
  <c r="DD190"/>
  <c r="DD189"/>
  <c r="DD188"/>
  <c r="DD187"/>
  <c r="DD186"/>
  <c r="DD185"/>
  <c r="DD184"/>
  <c r="DD183"/>
  <c r="DD182"/>
  <c r="DD181"/>
  <c r="DD180"/>
  <c r="DD179"/>
  <c r="DD178"/>
  <c r="DD177"/>
  <c r="DD176"/>
  <c r="DD175"/>
  <c r="DD174"/>
  <c r="DD173"/>
  <c r="DD172"/>
  <c r="DD171"/>
  <c r="DD170"/>
  <c r="DD169"/>
  <c r="DD168"/>
  <c r="DD167"/>
  <c r="DD166"/>
  <c r="DD165"/>
  <c r="DD164"/>
  <c r="DD163"/>
  <c r="DD162"/>
  <c r="DD161"/>
  <c r="DD160"/>
  <c r="DD159"/>
  <c r="DD158"/>
  <c r="DD157"/>
  <c r="DD156"/>
  <c r="DD155"/>
  <c r="DD154"/>
  <c r="DD153"/>
  <c r="DD152"/>
  <c r="DD151"/>
  <c r="DD150"/>
  <c r="DD149"/>
  <c r="DD148"/>
  <c r="DD147"/>
  <c r="DD146"/>
  <c r="DD145"/>
  <c r="DD144"/>
  <c r="DD143"/>
  <c r="DD142"/>
  <c r="DD141"/>
  <c r="DD140"/>
  <c r="DD139"/>
  <c r="DD138"/>
  <c r="DD137"/>
  <c r="DD136"/>
  <c r="DD135"/>
  <c r="DD134"/>
  <c r="DD133"/>
  <c r="DD132"/>
  <c r="DD131"/>
  <c r="DD130"/>
  <c r="DD129"/>
  <c r="DD128"/>
  <c r="DD127"/>
  <c r="DD126"/>
  <c r="DD125"/>
  <c r="DD124"/>
  <c r="DD123"/>
  <c r="DD122"/>
  <c r="DD121"/>
  <c r="DD120"/>
  <c r="DD119"/>
  <c r="DD118"/>
  <c r="DD117"/>
  <c r="DD116"/>
  <c r="DD115"/>
  <c r="DD114"/>
  <c r="DD113"/>
  <c r="DD112"/>
  <c r="DD111"/>
  <c r="DD110"/>
  <c r="DD109"/>
  <c r="DD108"/>
  <c r="DD107"/>
  <c r="DD106"/>
  <c r="DD105"/>
  <c r="DD104"/>
  <c r="DD103"/>
  <c r="DD102"/>
  <c r="DD101"/>
  <c r="DD100"/>
  <c r="DD99"/>
  <c r="DD98"/>
  <c r="DD97"/>
  <c r="DD96"/>
  <c r="DD95"/>
  <c r="DD94"/>
  <c r="DD93"/>
  <c r="DD92"/>
  <c r="DD91"/>
  <c r="DD90"/>
  <c r="DD89"/>
  <c r="DD88"/>
  <c r="DD87"/>
  <c r="DD86"/>
  <c r="DD85"/>
  <c r="DD84"/>
  <c r="DD83"/>
  <c r="DD82"/>
  <c r="DD81"/>
  <c r="DD80"/>
  <c r="DD79"/>
  <c r="DD78"/>
  <c r="DD77"/>
  <c r="DD76"/>
  <c r="DD75"/>
  <c r="DD74"/>
  <c r="DD73"/>
  <c r="DD72"/>
  <c r="DD71"/>
  <c r="DD70"/>
  <c r="DD69"/>
  <c r="DD68"/>
  <c r="DD67"/>
  <c r="DD66"/>
  <c r="DD65"/>
  <c r="DD64"/>
  <c r="DD63"/>
  <c r="DD62"/>
  <c r="DD61"/>
  <c r="DD60"/>
  <c r="DD59"/>
  <c r="DD58"/>
  <c r="DD57"/>
  <c r="DD56"/>
  <c r="DD55"/>
  <c r="DD54"/>
  <c r="DD53"/>
  <c r="DD52"/>
  <c r="DD51"/>
  <c r="DD50"/>
  <c r="DD49"/>
  <c r="DD48"/>
  <c r="DD47"/>
  <c r="DD46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D12"/>
  <c r="DD11"/>
  <c r="DD10"/>
  <c r="DD9"/>
  <c r="DD8"/>
  <c r="DD7"/>
  <c r="DD6"/>
  <c r="CZ6"/>
  <c r="CW1"/>
  <c r="DH1"/>
  <c r="CL1"/>
  <c r="BP1"/>
  <c r="BE1"/>
  <c r="AT1"/>
  <c r="AI1"/>
  <c r="DK6"/>
  <c r="DK7" s="1"/>
  <c r="CO6"/>
  <c r="CO7" s="1"/>
  <c r="CO8" s="1"/>
  <c r="CO9" s="1"/>
  <c r="CO10" s="1"/>
  <c r="CO11" s="1"/>
  <c r="CZ7" l="1"/>
  <c r="C904"/>
  <c r="E903"/>
  <c r="J901" i="6"/>
  <c r="K901" s="1"/>
  <c r="C903"/>
  <c r="P171" i="5"/>
  <c r="P7"/>
  <c r="P23"/>
  <c r="P39"/>
  <c r="P55"/>
  <c r="P71"/>
  <c r="P87"/>
  <c r="P103"/>
  <c r="P119"/>
  <c r="P135"/>
  <c r="P152"/>
  <c r="P187"/>
  <c r="P10"/>
  <c r="P42"/>
  <c r="P74"/>
  <c r="P106"/>
  <c r="P138"/>
  <c r="P179"/>
  <c r="P232"/>
  <c r="P175"/>
  <c r="P21"/>
  <c r="P37"/>
  <c r="P53"/>
  <c r="P69"/>
  <c r="P85"/>
  <c r="P101"/>
  <c r="P117"/>
  <c r="P145"/>
  <c r="P386"/>
  <c r="P354"/>
  <c r="P322"/>
  <c r="P290"/>
  <c r="P258"/>
  <c r="P226"/>
  <c r="P194"/>
  <c r="P375"/>
  <c r="P343"/>
  <c r="P311"/>
  <c r="P279"/>
  <c r="P247"/>
  <c r="P400"/>
  <c r="P368"/>
  <c r="P336"/>
  <c r="P304"/>
  <c r="P272"/>
  <c r="P377"/>
  <c r="P345"/>
  <c r="P313"/>
  <c r="P281"/>
  <c r="P249"/>
  <c r="P217"/>
  <c r="P185"/>
  <c r="P153"/>
  <c r="P256"/>
  <c r="P211"/>
  <c r="P158"/>
  <c r="P6"/>
  <c r="P186"/>
  <c r="P38"/>
  <c r="P70"/>
  <c r="P102"/>
  <c r="P134"/>
  <c r="P178"/>
  <c r="P224"/>
  <c r="P174"/>
  <c r="P141"/>
  <c r="P390"/>
  <c r="P358"/>
  <c r="P326"/>
  <c r="P294"/>
  <c r="P262"/>
  <c r="P230"/>
  <c r="P198"/>
  <c r="P379"/>
  <c r="P347"/>
  <c r="P315"/>
  <c r="P283"/>
  <c r="P251"/>
  <c r="P404"/>
  <c r="P372"/>
  <c r="P340"/>
  <c r="P308"/>
  <c r="P276"/>
  <c r="P381"/>
  <c r="P349"/>
  <c r="P317"/>
  <c r="P285"/>
  <c r="P253"/>
  <c r="P221"/>
  <c r="P189"/>
  <c r="P157"/>
  <c r="P200"/>
  <c r="P16"/>
  <c r="P32"/>
  <c r="P48"/>
  <c r="P64"/>
  <c r="P80"/>
  <c r="P96"/>
  <c r="P112"/>
  <c r="P128"/>
  <c r="P144"/>
  <c r="P156"/>
  <c r="P192"/>
  <c r="P19"/>
  <c r="P35"/>
  <c r="P51"/>
  <c r="P67"/>
  <c r="P83"/>
  <c r="P99"/>
  <c r="P115"/>
  <c r="P131"/>
  <c r="P147"/>
  <c r="P184"/>
  <c r="P220"/>
  <c r="P183"/>
  <c r="P34"/>
  <c r="P66"/>
  <c r="P98"/>
  <c r="P130"/>
  <c r="P176"/>
  <c r="P215"/>
  <c r="P172"/>
  <c r="P17"/>
  <c r="P33"/>
  <c r="P49"/>
  <c r="P65"/>
  <c r="P81"/>
  <c r="P97"/>
  <c r="P113"/>
  <c r="P137"/>
  <c r="P394"/>
  <c r="P362"/>
  <c r="P330"/>
  <c r="P298"/>
  <c r="P266"/>
  <c r="P234"/>
  <c r="P202"/>
  <c r="P383"/>
  <c r="P351"/>
  <c r="P319"/>
  <c r="P287"/>
  <c r="P255"/>
  <c r="P223"/>
  <c r="P376"/>
  <c r="P344"/>
  <c r="P312"/>
  <c r="P280"/>
  <c r="P385"/>
  <c r="P353"/>
  <c r="P321"/>
  <c r="P289"/>
  <c r="P257"/>
  <c r="P225"/>
  <c r="P193"/>
  <c r="P161"/>
  <c r="P199"/>
  <c r="P163"/>
  <c r="P191"/>
  <c r="P182"/>
  <c r="P30"/>
  <c r="P62"/>
  <c r="P94"/>
  <c r="P126"/>
  <c r="P133"/>
  <c r="P398"/>
  <c r="P366"/>
  <c r="P334"/>
  <c r="P302"/>
  <c r="P270"/>
  <c r="P238"/>
  <c r="P206"/>
  <c r="P387"/>
  <c r="P355"/>
  <c r="P323"/>
  <c r="P291"/>
  <c r="P259"/>
  <c r="P227"/>
  <c r="P380"/>
  <c r="P348"/>
  <c r="P316"/>
  <c r="P284"/>
  <c r="P389"/>
  <c r="P357"/>
  <c r="P325"/>
  <c r="P293"/>
  <c r="P261"/>
  <c r="P229"/>
  <c r="P197"/>
  <c r="P165"/>
  <c r="P12"/>
  <c r="P28"/>
  <c r="P44"/>
  <c r="P60"/>
  <c r="P76"/>
  <c r="P92"/>
  <c r="P108"/>
  <c r="P124"/>
  <c r="P140"/>
  <c r="P162"/>
  <c r="P190"/>
  <c r="P268"/>
  <c r="P15"/>
  <c r="P31"/>
  <c r="P47"/>
  <c r="P63"/>
  <c r="P79"/>
  <c r="P95"/>
  <c r="P111"/>
  <c r="P127"/>
  <c r="P143"/>
  <c r="P180"/>
  <c r="P26"/>
  <c r="P58"/>
  <c r="P90"/>
  <c r="P122"/>
  <c r="P196"/>
  <c r="P260"/>
  <c r="P13"/>
  <c r="P29"/>
  <c r="P45"/>
  <c r="P61"/>
  <c r="P77"/>
  <c r="P93"/>
  <c r="P109"/>
  <c r="P129"/>
  <c r="P402"/>
  <c r="P370"/>
  <c r="P338"/>
  <c r="P306"/>
  <c r="P274"/>
  <c r="P242"/>
  <c r="P210"/>
  <c r="P391"/>
  <c r="P359"/>
  <c r="P327"/>
  <c r="P295"/>
  <c r="P263"/>
  <c r="P231"/>
  <c r="P384"/>
  <c r="P352"/>
  <c r="P320"/>
  <c r="P288"/>
  <c r="P393"/>
  <c r="P361"/>
  <c r="P329"/>
  <c r="P297"/>
  <c r="P265"/>
  <c r="P233"/>
  <c r="P201"/>
  <c r="P169"/>
  <c r="P160"/>
  <c r="P244"/>
  <c r="P188"/>
  <c r="P252"/>
  <c r="P22"/>
  <c r="P54"/>
  <c r="P86"/>
  <c r="P118"/>
  <c r="P150"/>
  <c r="P195"/>
  <c r="P216"/>
  <c r="P125"/>
  <c r="P170"/>
  <c r="P406"/>
  <c r="P374"/>
  <c r="P342"/>
  <c r="P310"/>
  <c r="P278"/>
  <c r="P246"/>
  <c r="P214"/>
  <c r="P395"/>
  <c r="P363"/>
  <c r="P331"/>
  <c r="P299"/>
  <c r="P267"/>
  <c r="P235"/>
  <c r="P388"/>
  <c r="P356"/>
  <c r="P324"/>
  <c r="P292"/>
  <c r="P397"/>
  <c r="P365"/>
  <c r="P333"/>
  <c r="P301"/>
  <c r="P269"/>
  <c r="P237"/>
  <c r="P205"/>
  <c r="P173"/>
  <c r="P167"/>
  <c r="P8"/>
  <c r="P24"/>
  <c r="P40"/>
  <c r="P56"/>
  <c r="P72"/>
  <c r="P88"/>
  <c r="P104"/>
  <c r="P120"/>
  <c r="P136"/>
  <c r="P236"/>
  <c r="P219"/>
  <c r="P11"/>
  <c r="P27"/>
  <c r="P43"/>
  <c r="P59"/>
  <c r="P75"/>
  <c r="P91"/>
  <c r="P107"/>
  <c r="P123"/>
  <c r="P139"/>
  <c r="P155"/>
  <c r="P204"/>
  <c r="P18"/>
  <c r="P50"/>
  <c r="P82"/>
  <c r="P114"/>
  <c r="P146"/>
  <c r="P248"/>
  <c r="P208"/>
  <c r="P9"/>
  <c r="P25"/>
  <c r="P41"/>
  <c r="P57"/>
  <c r="P73"/>
  <c r="P89"/>
  <c r="P105"/>
  <c r="P121"/>
  <c r="P168"/>
  <c r="P378"/>
  <c r="P346"/>
  <c r="P314"/>
  <c r="P282"/>
  <c r="P250"/>
  <c r="P218"/>
  <c r="P399"/>
  <c r="P367"/>
  <c r="P335"/>
  <c r="P303"/>
  <c r="P271"/>
  <c r="P239"/>
  <c r="P392"/>
  <c r="P360"/>
  <c r="P328"/>
  <c r="P296"/>
  <c r="P401"/>
  <c r="P369"/>
  <c r="P337"/>
  <c r="P305"/>
  <c r="P273"/>
  <c r="P241"/>
  <c r="P209"/>
  <c r="P177"/>
  <c r="P166"/>
  <c r="P228"/>
  <c r="P154"/>
  <c r="P203"/>
  <c r="P151"/>
  <c r="P264"/>
  <c r="P14"/>
  <c r="P46"/>
  <c r="P78"/>
  <c r="P110"/>
  <c r="P142"/>
  <c r="P240"/>
  <c r="P207"/>
  <c r="P149"/>
  <c r="P382"/>
  <c r="P350"/>
  <c r="P318"/>
  <c r="P286"/>
  <c r="P254"/>
  <c r="P222"/>
  <c r="P403"/>
  <c r="P371"/>
  <c r="P339"/>
  <c r="P307"/>
  <c r="P275"/>
  <c r="P243"/>
  <c r="P396"/>
  <c r="P364"/>
  <c r="P332"/>
  <c r="P300"/>
  <c r="P405"/>
  <c r="P373"/>
  <c r="P341"/>
  <c r="P309"/>
  <c r="P277"/>
  <c r="P245"/>
  <c r="P213"/>
  <c r="P181"/>
  <c r="P164"/>
  <c r="P20"/>
  <c r="P36"/>
  <c r="P52"/>
  <c r="P68"/>
  <c r="P84"/>
  <c r="P100"/>
  <c r="P116"/>
  <c r="P132"/>
  <c r="P148"/>
  <c r="P212"/>
  <c r="P159"/>
  <c r="AK403"/>
  <c r="AK395"/>
  <c r="AK387"/>
  <c r="AK379"/>
  <c r="AK371"/>
  <c r="AK363"/>
  <c r="AK355"/>
  <c r="AK347"/>
  <c r="AK339"/>
  <c r="AK331"/>
  <c r="AK323"/>
  <c r="AK315"/>
  <c r="AK307"/>
  <c r="AK299"/>
  <c r="AK291"/>
  <c r="AK283"/>
  <c r="AK275"/>
  <c r="AK267"/>
  <c r="AK259"/>
  <c r="AK251"/>
  <c r="AK243"/>
  <c r="AK235"/>
  <c r="AK227"/>
  <c r="AK219"/>
  <c r="AK211"/>
  <c r="AK203"/>
  <c r="AK195"/>
  <c r="AK187"/>
  <c r="AK179"/>
  <c r="AK171"/>
  <c r="AK163"/>
  <c r="AK155"/>
  <c r="AK147"/>
  <c r="AK139"/>
  <c r="AK131"/>
  <c r="AK123"/>
  <c r="AK115"/>
  <c r="AK107"/>
  <c r="AK99"/>
  <c r="AK91"/>
  <c r="AK83"/>
  <c r="AK75"/>
  <c r="AK67"/>
  <c r="AK59"/>
  <c r="AK51"/>
  <c r="AK43"/>
  <c r="AK35"/>
  <c r="AK27"/>
  <c r="AK19"/>
  <c r="AK11"/>
  <c r="AK404"/>
  <c r="AK396"/>
  <c r="AK388"/>
  <c r="AK380"/>
  <c r="AK372"/>
  <c r="AK364"/>
  <c r="AK356"/>
  <c r="AK348"/>
  <c r="AK340"/>
  <c r="AK332"/>
  <c r="AK324"/>
  <c r="AK316"/>
  <c r="AK308"/>
  <c r="AK300"/>
  <c r="AK292"/>
  <c r="AK284"/>
  <c r="AK276"/>
  <c r="AK268"/>
  <c r="AK260"/>
  <c r="AK252"/>
  <c r="AK244"/>
  <c r="AK236"/>
  <c r="AK228"/>
  <c r="AK220"/>
  <c r="AK212"/>
  <c r="AK204"/>
  <c r="AK196"/>
  <c r="AK188"/>
  <c r="AK180"/>
  <c r="AK172"/>
  <c r="AK164"/>
  <c r="AK156"/>
  <c r="AK148"/>
  <c r="AK140"/>
  <c r="AK132"/>
  <c r="AK124"/>
  <c r="AK116"/>
  <c r="AK108"/>
  <c r="AK100"/>
  <c r="AK92"/>
  <c r="AK84"/>
  <c r="AK76"/>
  <c r="AK68"/>
  <c r="AK60"/>
  <c r="AK52"/>
  <c r="AK44"/>
  <c r="AK36"/>
  <c r="AK28"/>
  <c r="AK20"/>
  <c r="AK12"/>
  <c r="AK6"/>
  <c r="AM6" s="1"/>
  <c r="AK405"/>
  <c r="AK397"/>
  <c r="AK389"/>
  <c r="AK381"/>
  <c r="AK373"/>
  <c r="AK365"/>
  <c r="AK357"/>
  <c r="AK349"/>
  <c r="AK341"/>
  <c r="AK333"/>
  <c r="AK325"/>
  <c r="AK317"/>
  <c r="AK309"/>
  <c r="AK301"/>
  <c r="AK293"/>
  <c r="AK285"/>
  <c r="AK277"/>
  <c r="AK269"/>
  <c r="AK261"/>
  <c r="AK253"/>
  <c r="AK245"/>
  <c r="AK237"/>
  <c r="AK229"/>
  <c r="AK221"/>
  <c r="AK213"/>
  <c r="AK205"/>
  <c r="AK197"/>
  <c r="AK189"/>
  <c r="AK181"/>
  <c r="AK173"/>
  <c r="AK165"/>
  <c r="AK157"/>
  <c r="AK149"/>
  <c r="AK141"/>
  <c r="AK133"/>
  <c r="AK125"/>
  <c r="AK117"/>
  <c r="AK109"/>
  <c r="AK101"/>
  <c r="AK93"/>
  <c r="AK85"/>
  <c r="AK77"/>
  <c r="AK69"/>
  <c r="AK61"/>
  <c r="AK53"/>
  <c r="AK45"/>
  <c r="AK37"/>
  <c r="AK29"/>
  <c r="AK21"/>
  <c r="AK13"/>
  <c r="AK406"/>
  <c r="AK398"/>
  <c r="AK390"/>
  <c r="AK382"/>
  <c r="AK374"/>
  <c r="AK366"/>
  <c r="AK358"/>
  <c r="AK350"/>
  <c r="AK342"/>
  <c r="AK334"/>
  <c r="AK326"/>
  <c r="AK318"/>
  <c r="AK310"/>
  <c r="AK302"/>
  <c r="AK294"/>
  <c r="AK286"/>
  <c r="AK278"/>
  <c r="AK270"/>
  <c r="AK262"/>
  <c r="AK254"/>
  <c r="AK246"/>
  <c r="AK238"/>
  <c r="AK230"/>
  <c r="AK222"/>
  <c r="AK214"/>
  <c r="AK206"/>
  <c r="AK198"/>
  <c r="AK190"/>
  <c r="AK182"/>
  <c r="AK174"/>
  <c r="AK166"/>
  <c r="AK158"/>
  <c r="AK150"/>
  <c r="AK142"/>
  <c r="AK134"/>
  <c r="AK126"/>
  <c r="AK118"/>
  <c r="AK110"/>
  <c r="AK102"/>
  <c r="AK94"/>
  <c r="AK86"/>
  <c r="AK78"/>
  <c r="AK70"/>
  <c r="AK62"/>
  <c r="AK54"/>
  <c r="AK46"/>
  <c r="AK38"/>
  <c r="AK30"/>
  <c r="AK22"/>
  <c r="AK14"/>
  <c r="AK7"/>
  <c r="AK399"/>
  <c r="AK391"/>
  <c r="AK383"/>
  <c r="AK375"/>
  <c r="AK367"/>
  <c r="AK359"/>
  <c r="AK351"/>
  <c r="AK343"/>
  <c r="AK335"/>
  <c r="AK327"/>
  <c r="AK319"/>
  <c r="AK311"/>
  <c r="AK303"/>
  <c r="AK295"/>
  <c r="AK287"/>
  <c r="AK279"/>
  <c r="AK271"/>
  <c r="AK263"/>
  <c r="AK255"/>
  <c r="AK247"/>
  <c r="AK239"/>
  <c r="AK231"/>
  <c r="AK223"/>
  <c r="AK215"/>
  <c r="AK207"/>
  <c r="AK199"/>
  <c r="AK191"/>
  <c r="AK183"/>
  <c r="AK175"/>
  <c r="AK167"/>
  <c r="AK159"/>
  <c r="AK151"/>
  <c r="AK143"/>
  <c r="AK135"/>
  <c r="AK127"/>
  <c r="AK119"/>
  <c r="AK111"/>
  <c r="AK103"/>
  <c r="AK95"/>
  <c r="AK87"/>
  <c r="AK79"/>
  <c r="AK71"/>
  <c r="AK63"/>
  <c r="AK55"/>
  <c r="AK47"/>
  <c r="AK39"/>
  <c r="AK31"/>
  <c r="AK23"/>
  <c r="AK15"/>
  <c r="AK400"/>
  <c r="AK392"/>
  <c r="AK384"/>
  <c r="AK376"/>
  <c r="AK368"/>
  <c r="AK360"/>
  <c r="AK352"/>
  <c r="AK344"/>
  <c r="AK336"/>
  <c r="AK328"/>
  <c r="AK320"/>
  <c r="AK312"/>
  <c r="AK304"/>
  <c r="AK296"/>
  <c r="AK288"/>
  <c r="AK280"/>
  <c r="AK272"/>
  <c r="AK264"/>
  <c r="AK256"/>
  <c r="AK248"/>
  <c r="AK240"/>
  <c r="AK232"/>
  <c r="AK224"/>
  <c r="AK216"/>
  <c r="AK208"/>
  <c r="AK200"/>
  <c r="AK192"/>
  <c r="AK184"/>
  <c r="AK176"/>
  <c r="AK168"/>
  <c r="AK160"/>
  <c r="AK152"/>
  <c r="AK144"/>
  <c r="AK136"/>
  <c r="AK128"/>
  <c r="AK120"/>
  <c r="AK112"/>
  <c r="AK104"/>
  <c r="AK96"/>
  <c r="AK88"/>
  <c r="AK80"/>
  <c r="AK72"/>
  <c r="AK64"/>
  <c r="AK56"/>
  <c r="AK48"/>
  <c r="AK40"/>
  <c r="AK32"/>
  <c r="AK24"/>
  <c r="AK16"/>
  <c r="AK8"/>
  <c r="AK401"/>
  <c r="AK393"/>
  <c r="AK385"/>
  <c r="AK377"/>
  <c r="AK369"/>
  <c r="AK361"/>
  <c r="AK353"/>
  <c r="AK345"/>
  <c r="AK337"/>
  <c r="AK329"/>
  <c r="AK321"/>
  <c r="AK313"/>
  <c r="AK305"/>
  <c r="AK297"/>
  <c r="AK289"/>
  <c r="AK281"/>
  <c r="AK273"/>
  <c r="AK265"/>
  <c r="AK257"/>
  <c r="AK249"/>
  <c r="AK241"/>
  <c r="AK233"/>
  <c r="AK225"/>
  <c r="AK217"/>
  <c r="AK209"/>
  <c r="AK201"/>
  <c r="AK193"/>
  <c r="AK185"/>
  <c r="AK177"/>
  <c r="AK169"/>
  <c r="AK161"/>
  <c r="AK153"/>
  <c r="AK145"/>
  <c r="AK137"/>
  <c r="AK129"/>
  <c r="AK121"/>
  <c r="AK113"/>
  <c r="AK105"/>
  <c r="AK97"/>
  <c r="AK89"/>
  <c r="AK81"/>
  <c r="AK73"/>
  <c r="AK65"/>
  <c r="AK57"/>
  <c r="AK49"/>
  <c r="AK41"/>
  <c r="AK33"/>
  <c r="AK25"/>
  <c r="AK17"/>
  <c r="AK9"/>
  <c r="AK402"/>
  <c r="AK394"/>
  <c r="AK386"/>
  <c r="AK378"/>
  <c r="AK370"/>
  <c r="AK362"/>
  <c r="AK354"/>
  <c r="AK346"/>
  <c r="AK338"/>
  <c r="AK330"/>
  <c r="AK322"/>
  <c r="AK314"/>
  <c r="AK306"/>
  <c r="AK298"/>
  <c r="AK290"/>
  <c r="AK282"/>
  <c r="AK274"/>
  <c r="AK266"/>
  <c r="AK258"/>
  <c r="AK250"/>
  <c r="AK242"/>
  <c r="AK234"/>
  <c r="AK226"/>
  <c r="AK218"/>
  <c r="AK210"/>
  <c r="AK202"/>
  <c r="AK194"/>
  <c r="AK186"/>
  <c r="AK178"/>
  <c r="AK170"/>
  <c r="AK162"/>
  <c r="AK154"/>
  <c r="AK146"/>
  <c r="AK138"/>
  <c r="AK130"/>
  <c r="AK122"/>
  <c r="AK114"/>
  <c r="AK106"/>
  <c r="AK98"/>
  <c r="AK90"/>
  <c r="AK82"/>
  <c r="AK74"/>
  <c r="AK66"/>
  <c r="AK58"/>
  <c r="AK50"/>
  <c r="AK42"/>
  <c r="AK34"/>
  <c r="AK26"/>
  <c r="AK18"/>
  <c r="AK10"/>
  <c r="AM7"/>
  <c r="AV6"/>
  <c r="AX6" s="1"/>
  <c r="AV406"/>
  <c r="AV402"/>
  <c r="AV398"/>
  <c r="AV394"/>
  <c r="AV390"/>
  <c r="AV386"/>
  <c r="AV382"/>
  <c r="AV378"/>
  <c r="AV374"/>
  <c r="AV370"/>
  <c r="AV366"/>
  <c r="AV362"/>
  <c r="AV358"/>
  <c r="AV354"/>
  <c r="AV350"/>
  <c r="AV346"/>
  <c r="AV342"/>
  <c r="AV338"/>
  <c r="AV334"/>
  <c r="AV330"/>
  <c r="AV326"/>
  <c r="AV322"/>
  <c r="AV318"/>
  <c r="AV314"/>
  <c r="AV310"/>
  <c r="AV306"/>
  <c r="AV302"/>
  <c r="AV298"/>
  <c r="AV294"/>
  <c r="AV290"/>
  <c r="AV286"/>
  <c r="AV282"/>
  <c r="AV278"/>
  <c r="AV274"/>
  <c r="AV270"/>
  <c r="AV266"/>
  <c r="AV262"/>
  <c r="AV258"/>
  <c r="AV254"/>
  <c r="AV250"/>
  <c r="AV246"/>
  <c r="AV242"/>
  <c r="AV238"/>
  <c r="AV234"/>
  <c r="AV230"/>
  <c r="AV226"/>
  <c r="AV222"/>
  <c r="AV218"/>
  <c r="AV214"/>
  <c r="AV210"/>
  <c r="AV206"/>
  <c r="AV202"/>
  <c r="AV198"/>
  <c r="AV194"/>
  <c r="AV190"/>
  <c r="AV186"/>
  <c r="AV182"/>
  <c r="AV178"/>
  <c r="AV174"/>
  <c r="AV170"/>
  <c r="AV166"/>
  <c r="AV162"/>
  <c r="AV158"/>
  <c r="AV154"/>
  <c r="AV150"/>
  <c r="AV146"/>
  <c r="AV142"/>
  <c r="AV138"/>
  <c r="AV134"/>
  <c r="AV130"/>
  <c r="AV126"/>
  <c r="AV122"/>
  <c r="AV118"/>
  <c r="AV114"/>
  <c r="AV110"/>
  <c r="AV106"/>
  <c r="AV102"/>
  <c r="AV98"/>
  <c r="AV94"/>
  <c r="AV90"/>
  <c r="AV86"/>
  <c r="AV82"/>
  <c r="AV78"/>
  <c r="AV74"/>
  <c r="AV70"/>
  <c r="AV66"/>
  <c r="AV62"/>
  <c r="AV58"/>
  <c r="AV54"/>
  <c r="AV50"/>
  <c r="AV46"/>
  <c r="AV42"/>
  <c r="AV38"/>
  <c r="AV34"/>
  <c r="AV30"/>
  <c r="AV26"/>
  <c r="AV22"/>
  <c r="AV18"/>
  <c r="AV14"/>
  <c r="AV10"/>
  <c r="AV403"/>
  <c r="AV399"/>
  <c r="AV395"/>
  <c r="AV391"/>
  <c r="AV387"/>
  <c r="AV383"/>
  <c r="AV379"/>
  <c r="AV375"/>
  <c r="AV371"/>
  <c r="AV367"/>
  <c r="AV363"/>
  <c r="AV359"/>
  <c r="AV355"/>
  <c r="AV351"/>
  <c r="AV347"/>
  <c r="AV343"/>
  <c r="AV339"/>
  <c r="AV335"/>
  <c r="AV331"/>
  <c r="AV327"/>
  <c r="AV323"/>
  <c r="AV319"/>
  <c r="AV315"/>
  <c r="AV311"/>
  <c r="AV307"/>
  <c r="AV303"/>
  <c r="AV299"/>
  <c r="AV295"/>
  <c r="AV291"/>
  <c r="AV287"/>
  <c r="AV283"/>
  <c r="AV279"/>
  <c r="AV275"/>
  <c r="AV271"/>
  <c r="AV267"/>
  <c r="AV263"/>
  <c r="AV259"/>
  <c r="AV255"/>
  <c r="AV251"/>
  <c r="AV247"/>
  <c r="AV243"/>
  <c r="AV239"/>
  <c r="AV235"/>
  <c r="AV231"/>
  <c r="AV227"/>
  <c r="AV223"/>
  <c r="AV219"/>
  <c r="AV215"/>
  <c r="AV211"/>
  <c r="AV207"/>
  <c r="AV203"/>
  <c r="AV199"/>
  <c r="AV195"/>
  <c r="AV191"/>
  <c r="AV187"/>
  <c r="AV183"/>
  <c r="AV179"/>
  <c r="AV175"/>
  <c r="AV171"/>
  <c r="AV167"/>
  <c r="AV163"/>
  <c r="AV159"/>
  <c r="AV155"/>
  <c r="AV151"/>
  <c r="AV147"/>
  <c r="AV143"/>
  <c r="AV139"/>
  <c r="AV135"/>
  <c r="AV131"/>
  <c r="AV127"/>
  <c r="AV123"/>
  <c r="AV119"/>
  <c r="AV115"/>
  <c r="AV111"/>
  <c r="AV107"/>
  <c r="AV103"/>
  <c r="AV99"/>
  <c r="AV95"/>
  <c r="AV91"/>
  <c r="AV87"/>
  <c r="AV83"/>
  <c r="AV79"/>
  <c r="AV75"/>
  <c r="AV71"/>
  <c r="AV67"/>
  <c r="AV63"/>
  <c r="AV59"/>
  <c r="AV55"/>
  <c r="AV51"/>
  <c r="AV47"/>
  <c r="AV43"/>
  <c r="AV39"/>
  <c r="AV35"/>
  <c r="AV31"/>
  <c r="AV27"/>
  <c r="AV23"/>
  <c r="AV19"/>
  <c r="AV15"/>
  <c r="AV11"/>
  <c r="AV7"/>
  <c r="AV404"/>
  <c r="AV400"/>
  <c r="AV396"/>
  <c r="AV392"/>
  <c r="AV388"/>
  <c r="AV384"/>
  <c r="AV380"/>
  <c r="AV376"/>
  <c r="AV372"/>
  <c r="AV368"/>
  <c r="AV364"/>
  <c r="AV360"/>
  <c r="AV356"/>
  <c r="AV352"/>
  <c r="AV348"/>
  <c r="AV344"/>
  <c r="AV340"/>
  <c r="AV336"/>
  <c r="AV332"/>
  <c r="AV328"/>
  <c r="AV324"/>
  <c r="AV320"/>
  <c r="AV316"/>
  <c r="AV312"/>
  <c r="AV308"/>
  <c r="AV304"/>
  <c r="AV300"/>
  <c r="AV296"/>
  <c r="AV292"/>
  <c r="AV288"/>
  <c r="AV284"/>
  <c r="AV280"/>
  <c r="AV276"/>
  <c r="AV272"/>
  <c r="AV268"/>
  <c r="AV264"/>
  <c r="AV260"/>
  <c r="AV256"/>
  <c r="AV252"/>
  <c r="AV248"/>
  <c r="AV244"/>
  <c r="AV240"/>
  <c r="AV236"/>
  <c r="AV232"/>
  <c r="AV228"/>
  <c r="AV224"/>
  <c r="AV220"/>
  <c r="AV216"/>
  <c r="AV212"/>
  <c r="AV208"/>
  <c r="AV204"/>
  <c r="AV200"/>
  <c r="AV196"/>
  <c r="AV192"/>
  <c r="AV188"/>
  <c r="AV184"/>
  <c r="AV180"/>
  <c r="AV176"/>
  <c r="AV172"/>
  <c r="AV168"/>
  <c r="AV164"/>
  <c r="AV160"/>
  <c r="AV156"/>
  <c r="AV152"/>
  <c r="AV148"/>
  <c r="AV144"/>
  <c r="AV140"/>
  <c r="AV136"/>
  <c r="AV132"/>
  <c r="AV128"/>
  <c r="AV124"/>
  <c r="AV120"/>
  <c r="AV116"/>
  <c r="AV112"/>
  <c r="AV108"/>
  <c r="AV104"/>
  <c r="AV100"/>
  <c r="AV96"/>
  <c r="AV92"/>
  <c r="AV88"/>
  <c r="AV84"/>
  <c r="AV80"/>
  <c r="AV76"/>
  <c r="AV72"/>
  <c r="AV68"/>
  <c r="AV64"/>
  <c r="AV60"/>
  <c r="AV56"/>
  <c r="AV52"/>
  <c r="AV48"/>
  <c r="AV44"/>
  <c r="AV40"/>
  <c r="AV36"/>
  <c r="AV32"/>
  <c r="AV28"/>
  <c r="AV24"/>
  <c r="AV20"/>
  <c r="AV16"/>
  <c r="AV12"/>
  <c r="AV8"/>
  <c r="AV405"/>
  <c r="AV401"/>
  <c r="AV397"/>
  <c r="AV393"/>
  <c r="AV389"/>
  <c r="AV385"/>
  <c r="AV381"/>
  <c r="AV377"/>
  <c r="AV373"/>
  <c r="AV369"/>
  <c r="AV365"/>
  <c r="AV361"/>
  <c r="AV357"/>
  <c r="AV353"/>
  <c r="AV349"/>
  <c r="AV345"/>
  <c r="AV341"/>
  <c r="AV337"/>
  <c r="AV333"/>
  <c r="AV329"/>
  <c r="AV325"/>
  <c r="AV321"/>
  <c r="AV317"/>
  <c r="AV313"/>
  <c r="AV309"/>
  <c r="AV305"/>
  <c r="AV301"/>
  <c r="AV297"/>
  <c r="AV293"/>
  <c r="AV289"/>
  <c r="AV285"/>
  <c r="AV281"/>
  <c r="AV277"/>
  <c r="AV273"/>
  <c r="AV269"/>
  <c r="AV265"/>
  <c r="AV261"/>
  <c r="AV257"/>
  <c r="AV253"/>
  <c r="AV249"/>
  <c r="AV245"/>
  <c r="AV241"/>
  <c r="AV237"/>
  <c r="AV233"/>
  <c r="AV229"/>
  <c r="AV225"/>
  <c r="AV221"/>
  <c r="AV217"/>
  <c r="AV213"/>
  <c r="AV209"/>
  <c r="AV205"/>
  <c r="AV201"/>
  <c r="AV197"/>
  <c r="AV193"/>
  <c r="AV189"/>
  <c r="AV185"/>
  <c r="AV181"/>
  <c r="AV177"/>
  <c r="AV173"/>
  <c r="AV169"/>
  <c r="AV165"/>
  <c r="AV161"/>
  <c r="AV157"/>
  <c r="AV153"/>
  <c r="AV149"/>
  <c r="AV145"/>
  <c r="AV141"/>
  <c r="AV137"/>
  <c r="AV133"/>
  <c r="AV129"/>
  <c r="AV125"/>
  <c r="AV121"/>
  <c r="AV117"/>
  <c r="AV113"/>
  <c r="AV109"/>
  <c r="AV105"/>
  <c r="AV101"/>
  <c r="AV97"/>
  <c r="AV93"/>
  <c r="AV89"/>
  <c r="AV85"/>
  <c r="AV81"/>
  <c r="AV77"/>
  <c r="AV73"/>
  <c r="AV69"/>
  <c r="AV65"/>
  <c r="AV61"/>
  <c r="AV53"/>
  <c r="AV49"/>
  <c r="AV45"/>
  <c r="AV41"/>
  <c r="AV37"/>
  <c r="AV33"/>
  <c r="AV29"/>
  <c r="AV25"/>
  <c r="AV21"/>
  <c r="AV17"/>
  <c r="AV13"/>
  <c r="AV9"/>
  <c r="BG406"/>
  <c r="BG402"/>
  <c r="BG398"/>
  <c r="BG394"/>
  <c r="BG390"/>
  <c r="BG386"/>
  <c r="BG382"/>
  <c r="BG378"/>
  <c r="BG374"/>
  <c r="BG370"/>
  <c r="BG366"/>
  <c r="BG362"/>
  <c r="BG358"/>
  <c r="BG354"/>
  <c r="BG350"/>
  <c r="BG346"/>
  <c r="BG342"/>
  <c r="BG338"/>
  <c r="BG334"/>
  <c r="BG330"/>
  <c r="BG326"/>
  <c r="BG322"/>
  <c r="BG318"/>
  <c r="BG314"/>
  <c r="BG310"/>
  <c r="BG306"/>
  <c r="BG302"/>
  <c r="BG298"/>
  <c r="BG294"/>
  <c r="BG290"/>
  <c r="BG286"/>
  <c r="BG282"/>
  <c r="BG278"/>
  <c r="BG274"/>
  <c r="BG270"/>
  <c r="BG266"/>
  <c r="BG262"/>
  <c r="BG258"/>
  <c r="BG254"/>
  <c r="BG250"/>
  <c r="BG246"/>
  <c r="BG242"/>
  <c r="BG238"/>
  <c r="BG234"/>
  <c r="BG230"/>
  <c r="BG226"/>
  <c r="BG222"/>
  <c r="BG218"/>
  <c r="BG214"/>
  <c r="BG210"/>
  <c r="BG206"/>
  <c r="BG202"/>
  <c r="BG198"/>
  <c r="BG194"/>
  <c r="BG190"/>
  <c r="BG186"/>
  <c r="BG182"/>
  <c r="BG178"/>
  <c r="BG174"/>
  <c r="BG170"/>
  <c r="BG166"/>
  <c r="BG162"/>
  <c r="BG158"/>
  <c r="BG154"/>
  <c r="BG150"/>
  <c r="BG146"/>
  <c r="BG142"/>
  <c r="BG138"/>
  <c r="BG134"/>
  <c r="BG130"/>
  <c r="BG126"/>
  <c r="BG122"/>
  <c r="BG118"/>
  <c r="BG114"/>
  <c r="BG110"/>
  <c r="BG106"/>
  <c r="BG102"/>
  <c r="BG98"/>
  <c r="BG94"/>
  <c r="BG90"/>
  <c r="BG86"/>
  <c r="BG82"/>
  <c r="BG78"/>
  <c r="BG74"/>
  <c r="BG70"/>
  <c r="BG62"/>
  <c r="BG58"/>
  <c r="BG54"/>
  <c r="BG50"/>
  <c r="BG46"/>
  <c r="BG42"/>
  <c r="BG38"/>
  <c r="BG34"/>
  <c r="BG30"/>
  <c r="BG26"/>
  <c r="BG22"/>
  <c r="BG18"/>
  <c r="BG14"/>
  <c r="BG10"/>
  <c r="BG7"/>
  <c r="BG403"/>
  <c r="BG399"/>
  <c r="BG395"/>
  <c r="BG391"/>
  <c r="BG387"/>
  <c r="BG383"/>
  <c r="BG379"/>
  <c r="BG375"/>
  <c r="BG371"/>
  <c r="BG367"/>
  <c r="BG363"/>
  <c r="BG359"/>
  <c r="BG355"/>
  <c r="BG351"/>
  <c r="BG347"/>
  <c r="BG343"/>
  <c r="BG339"/>
  <c r="BG335"/>
  <c r="BG331"/>
  <c r="BG327"/>
  <c r="BG323"/>
  <c r="BG319"/>
  <c r="BG315"/>
  <c r="BG311"/>
  <c r="BG307"/>
  <c r="BG303"/>
  <c r="BG299"/>
  <c r="BG295"/>
  <c r="BG291"/>
  <c r="BG287"/>
  <c r="BG283"/>
  <c r="BG279"/>
  <c r="BG275"/>
  <c r="BG271"/>
  <c r="BG267"/>
  <c r="BG263"/>
  <c r="BG259"/>
  <c r="BG255"/>
  <c r="BG251"/>
  <c r="BG247"/>
  <c r="BG243"/>
  <c r="BG239"/>
  <c r="BG235"/>
  <c r="BG231"/>
  <c r="BG227"/>
  <c r="BG223"/>
  <c r="BG219"/>
  <c r="BG215"/>
  <c r="BG211"/>
  <c r="BG207"/>
  <c r="BG203"/>
  <c r="BG199"/>
  <c r="BG195"/>
  <c r="BG191"/>
  <c r="BG187"/>
  <c r="BG183"/>
  <c r="BG179"/>
  <c r="BG175"/>
  <c r="BG171"/>
  <c r="BG167"/>
  <c r="BG163"/>
  <c r="BG159"/>
  <c r="BG155"/>
  <c r="BG151"/>
  <c r="BG147"/>
  <c r="BG143"/>
  <c r="BG139"/>
  <c r="BG135"/>
  <c r="BG131"/>
  <c r="BG127"/>
  <c r="BG123"/>
  <c r="BG119"/>
  <c r="BG115"/>
  <c r="BG111"/>
  <c r="BG107"/>
  <c r="BG103"/>
  <c r="BG99"/>
  <c r="BG95"/>
  <c r="BG91"/>
  <c r="BG87"/>
  <c r="BG83"/>
  <c r="BG79"/>
  <c r="BG75"/>
  <c r="BG71"/>
  <c r="BG67"/>
  <c r="BG63"/>
  <c r="BG59"/>
  <c r="BG55"/>
  <c r="BG51"/>
  <c r="BG47"/>
  <c r="BG43"/>
  <c r="BG39"/>
  <c r="BG35"/>
  <c r="BG31"/>
  <c r="BG27"/>
  <c r="BG23"/>
  <c r="BG19"/>
  <c r="BG15"/>
  <c r="BG11"/>
  <c r="BG404"/>
  <c r="BG400"/>
  <c r="BG396"/>
  <c r="BG392"/>
  <c r="BG388"/>
  <c r="BG384"/>
  <c r="BG380"/>
  <c r="BG376"/>
  <c r="BG372"/>
  <c r="BG368"/>
  <c r="BG364"/>
  <c r="BG360"/>
  <c r="BG356"/>
  <c r="BG352"/>
  <c r="BG348"/>
  <c r="BG344"/>
  <c r="BG340"/>
  <c r="BG336"/>
  <c r="BG332"/>
  <c r="BG328"/>
  <c r="BG324"/>
  <c r="BG320"/>
  <c r="BG316"/>
  <c r="BG312"/>
  <c r="BG308"/>
  <c r="BG304"/>
  <c r="BG300"/>
  <c r="BG296"/>
  <c r="BG292"/>
  <c r="BG288"/>
  <c r="BG284"/>
  <c r="BG280"/>
  <c r="BG276"/>
  <c r="BG272"/>
  <c r="BG268"/>
  <c r="BG264"/>
  <c r="BG260"/>
  <c r="BG256"/>
  <c r="BG252"/>
  <c r="BG248"/>
  <c r="BG244"/>
  <c r="BG240"/>
  <c r="BG236"/>
  <c r="BG232"/>
  <c r="BG228"/>
  <c r="BG224"/>
  <c r="BG220"/>
  <c r="BG216"/>
  <c r="BG212"/>
  <c r="BG208"/>
  <c r="BG204"/>
  <c r="BG200"/>
  <c r="BG196"/>
  <c r="BG192"/>
  <c r="BG188"/>
  <c r="BG184"/>
  <c r="BG180"/>
  <c r="BG176"/>
  <c r="BG172"/>
  <c r="BG168"/>
  <c r="BG164"/>
  <c r="BG160"/>
  <c r="BG156"/>
  <c r="BG152"/>
  <c r="BG148"/>
  <c r="BG144"/>
  <c r="BG140"/>
  <c r="BG136"/>
  <c r="BG132"/>
  <c r="BG128"/>
  <c r="BG124"/>
  <c r="BG120"/>
  <c r="BG116"/>
  <c r="BG112"/>
  <c r="BG108"/>
  <c r="BG104"/>
  <c r="BG100"/>
  <c r="BG96"/>
  <c r="BG92"/>
  <c r="BG88"/>
  <c r="BG84"/>
  <c r="BG80"/>
  <c r="BG76"/>
  <c r="BG72"/>
  <c r="BG68"/>
  <c r="BG64"/>
  <c r="BG60"/>
  <c r="BG56"/>
  <c r="BG52"/>
  <c r="BG48"/>
  <c r="BG44"/>
  <c r="BG40"/>
  <c r="BG36"/>
  <c r="BG32"/>
  <c r="BG28"/>
  <c r="BG24"/>
  <c r="BG20"/>
  <c r="BG16"/>
  <c r="BG12"/>
  <c r="BG8"/>
  <c r="BG405"/>
  <c r="BG401"/>
  <c r="BG397"/>
  <c r="BG393"/>
  <c r="BG389"/>
  <c r="BG385"/>
  <c r="BG381"/>
  <c r="BG377"/>
  <c r="BG373"/>
  <c r="BG369"/>
  <c r="BG365"/>
  <c r="BG361"/>
  <c r="BG357"/>
  <c r="BG353"/>
  <c r="BG349"/>
  <c r="BG345"/>
  <c r="BG341"/>
  <c r="BG337"/>
  <c r="BG333"/>
  <c r="BG329"/>
  <c r="BG325"/>
  <c r="BG321"/>
  <c r="BG317"/>
  <c r="BG313"/>
  <c r="BG309"/>
  <c r="BG305"/>
  <c r="BG301"/>
  <c r="BG297"/>
  <c r="BG293"/>
  <c r="BG289"/>
  <c r="BG285"/>
  <c r="BG281"/>
  <c r="BG277"/>
  <c r="BG273"/>
  <c r="BG269"/>
  <c r="BG265"/>
  <c r="BG261"/>
  <c r="BG257"/>
  <c r="BG253"/>
  <c r="BG249"/>
  <c r="BG245"/>
  <c r="BG241"/>
  <c r="BG237"/>
  <c r="BG233"/>
  <c r="BG229"/>
  <c r="BG225"/>
  <c r="BG221"/>
  <c r="BG217"/>
  <c r="BG213"/>
  <c r="BG209"/>
  <c r="BG205"/>
  <c r="BG201"/>
  <c r="BG197"/>
  <c r="BG193"/>
  <c r="BG189"/>
  <c r="BG185"/>
  <c r="BG181"/>
  <c r="BG177"/>
  <c r="BG173"/>
  <c r="BG169"/>
  <c r="BG165"/>
  <c r="BG161"/>
  <c r="BG157"/>
  <c r="BG153"/>
  <c r="BG149"/>
  <c r="BG145"/>
  <c r="BG141"/>
  <c r="BG137"/>
  <c r="BG133"/>
  <c r="BG129"/>
  <c r="BG125"/>
  <c r="BG121"/>
  <c r="BG117"/>
  <c r="BG113"/>
  <c r="BG109"/>
  <c r="BG105"/>
  <c r="BG101"/>
  <c r="BG97"/>
  <c r="BG93"/>
  <c r="BG89"/>
  <c r="BG85"/>
  <c r="BG81"/>
  <c r="BG77"/>
  <c r="BG73"/>
  <c r="BG69"/>
  <c r="BG65"/>
  <c r="BG61"/>
  <c r="BG57"/>
  <c r="BG53"/>
  <c r="BG49"/>
  <c r="BG45"/>
  <c r="BG41"/>
  <c r="BG37"/>
  <c r="BG33"/>
  <c r="BG29"/>
  <c r="BG25"/>
  <c r="BG21"/>
  <c r="BG17"/>
  <c r="BG13"/>
  <c r="BG9"/>
  <c r="BG6"/>
  <c r="BI6" s="1"/>
  <c r="BH7"/>
  <c r="BH8" s="1"/>
  <c r="BI8" s="1"/>
  <c r="AL8"/>
  <c r="AW7"/>
  <c r="BS7"/>
  <c r="CD10"/>
  <c r="CZ8"/>
  <c r="BR29"/>
  <c r="BR24"/>
  <c r="BR17"/>
  <c r="BR12"/>
  <c r="BR41"/>
  <c r="BR36"/>
  <c r="BR150"/>
  <c r="BR40"/>
  <c r="BR28"/>
  <c r="BR21"/>
  <c r="BR16"/>
  <c r="BR9"/>
  <c r="BR33"/>
  <c r="BR13"/>
  <c r="BR37"/>
  <c r="BR25"/>
  <c r="BR20"/>
  <c r="BR8"/>
  <c r="BR32"/>
  <c r="CC17"/>
  <c r="CC9"/>
  <c r="CE9" s="1"/>
  <c r="CC7"/>
  <c r="CE7" s="1"/>
  <c r="CC142"/>
  <c r="CC11"/>
  <c r="CC25"/>
  <c r="CC15"/>
  <c r="CC13"/>
  <c r="CC29"/>
  <c r="CC21"/>
  <c r="CC19"/>
  <c r="CC6"/>
  <c r="CE6" s="1"/>
  <c r="CN47"/>
  <c r="CY86"/>
  <c r="DJ6"/>
  <c r="DJ7" s="1"/>
  <c r="DJ8" s="1"/>
  <c r="DJ9" s="1"/>
  <c r="DJ10" s="1"/>
  <c r="DJ11" s="1"/>
  <c r="DJ12" s="1"/>
  <c r="DJ13" s="1"/>
  <c r="DJ14" s="1"/>
  <c r="DJ15" s="1"/>
  <c r="DJ16" s="1"/>
  <c r="DJ17" s="1"/>
  <c r="DJ18" s="1"/>
  <c r="DJ19" s="1"/>
  <c r="DJ20" s="1"/>
  <c r="DJ21" s="1"/>
  <c r="DJ22" s="1"/>
  <c r="DJ23" s="1"/>
  <c r="DJ24" s="1"/>
  <c r="DJ25" s="1"/>
  <c r="DJ26" s="1"/>
  <c r="DJ27" s="1"/>
  <c r="DJ28" s="1"/>
  <c r="DJ29" s="1"/>
  <c r="DJ30" s="1"/>
  <c r="DJ31" s="1"/>
  <c r="DJ32" s="1"/>
  <c r="DJ33" s="1"/>
  <c r="DJ34" s="1"/>
  <c r="DJ35" s="1"/>
  <c r="DJ36" s="1"/>
  <c r="DJ37" s="1"/>
  <c r="DJ38" s="1"/>
  <c r="DJ39" s="1"/>
  <c r="DJ40" s="1"/>
  <c r="DJ41" s="1"/>
  <c r="DJ42" s="1"/>
  <c r="DJ43" s="1"/>
  <c r="DJ44" s="1"/>
  <c r="DJ45" s="1"/>
  <c r="DJ46" s="1"/>
  <c r="DJ47" s="1"/>
  <c r="DJ48" s="1"/>
  <c r="DJ49" s="1"/>
  <c r="DJ50" s="1"/>
  <c r="DJ51" s="1"/>
  <c r="DJ52" s="1"/>
  <c r="DJ53" s="1"/>
  <c r="DJ54" s="1"/>
  <c r="DJ55" s="1"/>
  <c r="DJ56" s="1"/>
  <c r="DJ57" s="1"/>
  <c r="DJ58" s="1"/>
  <c r="DJ59" s="1"/>
  <c r="DJ60" s="1"/>
  <c r="DJ61" s="1"/>
  <c r="DJ62" s="1"/>
  <c r="DJ63" s="1"/>
  <c r="DJ64" s="1"/>
  <c r="DJ65" s="1"/>
  <c r="DJ66" s="1"/>
  <c r="DJ67" s="1"/>
  <c r="DJ68" s="1"/>
  <c r="DJ69" s="1"/>
  <c r="DJ70" s="1"/>
  <c r="DJ71" s="1"/>
  <c r="DJ72" s="1"/>
  <c r="DJ73" s="1"/>
  <c r="DJ74" s="1"/>
  <c r="DJ75" s="1"/>
  <c r="DJ76" s="1"/>
  <c r="DJ77" s="1"/>
  <c r="DJ78" s="1"/>
  <c r="DJ79" s="1"/>
  <c r="DJ80" s="1"/>
  <c r="DJ81" s="1"/>
  <c r="DJ82" s="1"/>
  <c r="DJ83" s="1"/>
  <c r="DJ84" s="1"/>
  <c r="DJ85" s="1"/>
  <c r="DJ86" s="1"/>
  <c r="DJ87" s="1"/>
  <c r="DJ88" s="1"/>
  <c r="DJ89" s="1"/>
  <c r="DJ90" s="1"/>
  <c r="DJ91" s="1"/>
  <c r="DJ92" s="1"/>
  <c r="DJ93" s="1"/>
  <c r="DJ94" s="1"/>
  <c r="DJ95" s="1"/>
  <c r="DJ96" s="1"/>
  <c r="DJ97" s="1"/>
  <c r="DJ98" s="1"/>
  <c r="DJ99" s="1"/>
  <c r="DJ100" s="1"/>
  <c r="DJ101" s="1"/>
  <c r="DJ102" s="1"/>
  <c r="DJ103" s="1"/>
  <c r="DJ104" s="1"/>
  <c r="DJ105" s="1"/>
  <c r="DJ106" s="1"/>
  <c r="DJ107" s="1"/>
  <c r="DJ108" s="1"/>
  <c r="DJ109" s="1"/>
  <c r="DJ110" s="1"/>
  <c r="DJ111" s="1"/>
  <c r="DJ112" s="1"/>
  <c r="DJ113" s="1"/>
  <c r="DJ114" s="1"/>
  <c r="DJ115" s="1"/>
  <c r="DJ116" s="1"/>
  <c r="DJ117" s="1"/>
  <c r="DJ118" s="1"/>
  <c r="DJ119" s="1"/>
  <c r="DJ120" s="1"/>
  <c r="DJ121" s="1"/>
  <c r="DJ122" s="1"/>
  <c r="DJ123" s="1"/>
  <c r="DJ124" s="1"/>
  <c r="DJ125" s="1"/>
  <c r="DJ126" s="1"/>
  <c r="DJ127" s="1"/>
  <c r="DJ128" s="1"/>
  <c r="DJ129" s="1"/>
  <c r="DJ130" s="1"/>
  <c r="DJ131" s="1"/>
  <c r="DJ132" s="1"/>
  <c r="DJ133" s="1"/>
  <c r="DJ134" s="1"/>
  <c r="DJ135" s="1"/>
  <c r="DJ136" s="1"/>
  <c r="DJ137" s="1"/>
  <c r="DJ138" s="1"/>
  <c r="DJ139" s="1"/>
  <c r="DJ140" s="1"/>
  <c r="DJ141" s="1"/>
  <c r="DJ142" s="1"/>
  <c r="DJ143" s="1"/>
  <c r="DJ144" s="1"/>
  <c r="DJ145" s="1"/>
  <c r="DJ146" s="1"/>
  <c r="DJ147" s="1"/>
  <c r="DJ148" s="1"/>
  <c r="DJ149" s="1"/>
  <c r="DJ150" s="1"/>
  <c r="DJ151" s="1"/>
  <c r="DJ152" s="1"/>
  <c r="DJ153" s="1"/>
  <c r="DJ154" s="1"/>
  <c r="DJ155" s="1"/>
  <c r="DJ156" s="1"/>
  <c r="DJ157" s="1"/>
  <c r="DJ158" s="1"/>
  <c r="DJ159" s="1"/>
  <c r="DJ160" s="1"/>
  <c r="DJ161" s="1"/>
  <c r="DJ162" s="1"/>
  <c r="DJ163" s="1"/>
  <c r="DJ164" s="1"/>
  <c r="DJ165" s="1"/>
  <c r="DJ166" s="1"/>
  <c r="DJ167" s="1"/>
  <c r="DJ168" s="1"/>
  <c r="DJ169" s="1"/>
  <c r="DJ170" s="1"/>
  <c r="DJ171" s="1"/>
  <c r="DJ172" s="1"/>
  <c r="DJ173" s="1"/>
  <c r="DJ174" s="1"/>
  <c r="DJ175" s="1"/>
  <c r="DJ176" s="1"/>
  <c r="DJ177" s="1"/>
  <c r="DJ178" s="1"/>
  <c r="DJ179" s="1"/>
  <c r="DJ180" s="1"/>
  <c r="DJ181" s="1"/>
  <c r="DJ182" s="1"/>
  <c r="DJ183" s="1"/>
  <c r="DJ184" s="1"/>
  <c r="DJ185" s="1"/>
  <c r="DJ186" s="1"/>
  <c r="DJ187" s="1"/>
  <c r="DJ188" s="1"/>
  <c r="DJ189" s="1"/>
  <c r="DJ190" s="1"/>
  <c r="DJ191" s="1"/>
  <c r="DJ192" s="1"/>
  <c r="DJ193" s="1"/>
  <c r="DJ194" s="1"/>
  <c r="DJ195" s="1"/>
  <c r="DJ196" s="1"/>
  <c r="DJ197" s="1"/>
  <c r="DJ198" s="1"/>
  <c r="DJ199" s="1"/>
  <c r="DJ200" s="1"/>
  <c r="DJ201" s="1"/>
  <c r="DJ202" s="1"/>
  <c r="DJ203" s="1"/>
  <c r="DJ204" s="1"/>
  <c r="DJ205" s="1"/>
  <c r="DJ206" s="1"/>
  <c r="DJ207" s="1"/>
  <c r="DJ208" s="1"/>
  <c r="DJ209" s="1"/>
  <c r="DJ210" s="1"/>
  <c r="DJ211" s="1"/>
  <c r="DJ212" s="1"/>
  <c r="DJ213" s="1"/>
  <c r="DJ214" s="1"/>
  <c r="DJ215" s="1"/>
  <c r="DJ216" s="1"/>
  <c r="DJ217" s="1"/>
  <c r="DJ218" s="1"/>
  <c r="DJ219" s="1"/>
  <c r="DJ220" s="1"/>
  <c r="DJ221" s="1"/>
  <c r="DJ222" s="1"/>
  <c r="DJ223" s="1"/>
  <c r="DJ224" s="1"/>
  <c r="DJ225" s="1"/>
  <c r="DJ226" s="1"/>
  <c r="DJ227" s="1"/>
  <c r="DJ228" s="1"/>
  <c r="DJ229" s="1"/>
  <c r="DJ230" s="1"/>
  <c r="DJ231" s="1"/>
  <c r="DJ232" s="1"/>
  <c r="DJ233" s="1"/>
  <c r="DJ234" s="1"/>
  <c r="DJ235" s="1"/>
  <c r="DJ236" s="1"/>
  <c r="DJ237" s="1"/>
  <c r="DJ238" s="1"/>
  <c r="DJ239" s="1"/>
  <c r="DJ240" s="1"/>
  <c r="DJ241" s="1"/>
  <c r="DJ242" s="1"/>
  <c r="DJ243" s="1"/>
  <c r="DJ244" s="1"/>
  <c r="DJ245" s="1"/>
  <c r="DJ246" s="1"/>
  <c r="DJ247" s="1"/>
  <c r="DJ248" s="1"/>
  <c r="DJ249" s="1"/>
  <c r="DJ250" s="1"/>
  <c r="DJ251" s="1"/>
  <c r="DJ252" s="1"/>
  <c r="DJ253" s="1"/>
  <c r="DJ254" s="1"/>
  <c r="DJ255" s="1"/>
  <c r="DJ256" s="1"/>
  <c r="DJ257" s="1"/>
  <c r="DJ258" s="1"/>
  <c r="DJ259" s="1"/>
  <c r="DJ260" s="1"/>
  <c r="DJ261" s="1"/>
  <c r="DJ262" s="1"/>
  <c r="DJ263" s="1"/>
  <c r="DJ264" s="1"/>
  <c r="DJ265" s="1"/>
  <c r="DJ266" s="1"/>
  <c r="DJ267" s="1"/>
  <c r="DJ268" s="1"/>
  <c r="DJ269" s="1"/>
  <c r="DJ270" s="1"/>
  <c r="DJ271" s="1"/>
  <c r="DJ272" s="1"/>
  <c r="DJ273" s="1"/>
  <c r="DJ274" s="1"/>
  <c r="DJ275" s="1"/>
  <c r="DJ276" s="1"/>
  <c r="DJ277" s="1"/>
  <c r="DJ278" s="1"/>
  <c r="DJ279" s="1"/>
  <c r="DJ280" s="1"/>
  <c r="DJ281" s="1"/>
  <c r="DJ282" s="1"/>
  <c r="DJ283" s="1"/>
  <c r="DJ284" s="1"/>
  <c r="DJ285" s="1"/>
  <c r="DJ286" s="1"/>
  <c r="DJ287" s="1"/>
  <c r="DJ288" s="1"/>
  <c r="DJ289" s="1"/>
  <c r="DJ290" s="1"/>
  <c r="DJ291" s="1"/>
  <c r="DJ292" s="1"/>
  <c r="DJ293" s="1"/>
  <c r="DJ294" s="1"/>
  <c r="DJ295" s="1"/>
  <c r="DJ296" s="1"/>
  <c r="DJ297" s="1"/>
  <c r="DJ298" s="1"/>
  <c r="DJ299" s="1"/>
  <c r="DJ300" s="1"/>
  <c r="DJ301" s="1"/>
  <c r="DJ302" s="1"/>
  <c r="DJ303" s="1"/>
  <c r="DJ304" s="1"/>
  <c r="DJ305" s="1"/>
  <c r="DJ306" s="1"/>
  <c r="DJ307" s="1"/>
  <c r="DJ308" s="1"/>
  <c r="DJ309" s="1"/>
  <c r="DJ310" s="1"/>
  <c r="DJ311" s="1"/>
  <c r="DJ312" s="1"/>
  <c r="DJ313" s="1"/>
  <c r="DJ314" s="1"/>
  <c r="DJ315" s="1"/>
  <c r="DJ316" s="1"/>
  <c r="DJ317" s="1"/>
  <c r="DJ318" s="1"/>
  <c r="DJ319" s="1"/>
  <c r="DJ320" s="1"/>
  <c r="DJ321" s="1"/>
  <c r="DJ322" s="1"/>
  <c r="DJ323" s="1"/>
  <c r="DJ324" s="1"/>
  <c r="DJ325" s="1"/>
  <c r="DJ326" s="1"/>
  <c r="DJ327" s="1"/>
  <c r="DJ328" s="1"/>
  <c r="DJ329" s="1"/>
  <c r="DJ330" s="1"/>
  <c r="DJ331" s="1"/>
  <c r="DJ332" s="1"/>
  <c r="DJ333" s="1"/>
  <c r="DJ334" s="1"/>
  <c r="DJ335" s="1"/>
  <c r="DJ336" s="1"/>
  <c r="DJ337" s="1"/>
  <c r="DJ338" s="1"/>
  <c r="DJ339" s="1"/>
  <c r="DJ340" s="1"/>
  <c r="DJ341" s="1"/>
  <c r="DJ342" s="1"/>
  <c r="DJ343" s="1"/>
  <c r="DJ344" s="1"/>
  <c r="DJ345" s="1"/>
  <c r="DJ346" s="1"/>
  <c r="DJ347" s="1"/>
  <c r="DJ348" s="1"/>
  <c r="DJ349" s="1"/>
  <c r="DJ350" s="1"/>
  <c r="DJ351" s="1"/>
  <c r="DJ352" s="1"/>
  <c r="DJ353" s="1"/>
  <c r="DJ354" s="1"/>
  <c r="DJ355" s="1"/>
  <c r="DJ356" s="1"/>
  <c r="DJ357" s="1"/>
  <c r="DJ358" s="1"/>
  <c r="DJ359" s="1"/>
  <c r="DJ360" s="1"/>
  <c r="DJ361" s="1"/>
  <c r="DJ362" s="1"/>
  <c r="DJ363" s="1"/>
  <c r="DJ364" s="1"/>
  <c r="DJ365" s="1"/>
  <c r="DJ366" s="1"/>
  <c r="DJ367" s="1"/>
  <c r="DJ368" s="1"/>
  <c r="DJ369" s="1"/>
  <c r="DJ370" s="1"/>
  <c r="DJ371" s="1"/>
  <c r="DJ372" s="1"/>
  <c r="DJ373" s="1"/>
  <c r="DJ374" s="1"/>
  <c r="DJ375" s="1"/>
  <c r="DJ376" s="1"/>
  <c r="DJ377" s="1"/>
  <c r="DJ378" s="1"/>
  <c r="DJ379" s="1"/>
  <c r="DJ380" s="1"/>
  <c r="DJ381" s="1"/>
  <c r="DJ382" s="1"/>
  <c r="DJ383" s="1"/>
  <c r="DJ384" s="1"/>
  <c r="DJ385" s="1"/>
  <c r="DJ386" s="1"/>
  <c r="DJ387" s="1"/>
  <c r="DJ388" s="1"/>
  <c r="DJ389" s="1"/>
  <c r="DJ390" s="1"/>
  <c r="DJ391" s="1"/>
  <c r="DJ392" s="1"/>
  <c r="DJ393" s="1"/>
  <c r="DJ394" s="1"/>
  <c r="DJ395" s="1"/>
  <c r="DJ396" s="1"/>
  <c r="DJ397" s="1"/>
  <c r="DJ398" s="1"/>
  <c r="DJ399" s="1"/>
  <c r="DJ400" s="1"/>
  <c r="DJ401" s="1"/>
  <c r="DJ402" s="1"/>
  <c r="DJ403" s="1"/>
  <c r="DJ404" s="1"/>
  <c r="DJ405" s="1"/>
  <c r="DJ406" s="1"/>
  <c r="DK8"/>
  <c r="DK9" s="1"/>
  <c r="DK10" s="1"/>
  <c r="CY8"/>
  <c r="CY12"/>
  <c r="CY16"/>
  <c r="CY20"/>
  <c r="CY24"/>
  <c r="CY28"/>
  <c r="CY32"/>
  <c r="CY36"/>
  <c r="CY40"/>
  <c r="CY44"/>
  <c r="CY55"/>
  <c r="CY57"/>
  <c r="CY71"/>
  <c r="CY73"/>
  <c r="CY89"/>
  <c r="CY94"/>
  <c r="CY54"/>
  <c r="CY70"/>
  <c r="CY93"/>
  <c r="CY98"/>
  <c r="CY6"/>
  <c r="DA6" s="1"/>
  <c r="CY7"/>
  <c r="CY11"/>
  <c r="CY15"/>
  <c r="CY19"/>
  <c r="CY23"/>
  <c r="CY27"/>
  <c r="CY31"/>
  <c r="CY35"/>
  <c r="CY39"/>
  <c r="CY43"/>
  <c r="CY51"/>
  <c r="CY53"/>
  <c r="CY67"/>
  <c r="CY69"/>
  <c r="CY97"/>
  <c r="CY102"/>
  <c r="CY50"/>
  <c r="CY66"/>
  <c r="CY101"/>
  <c r="CY10"/>
  <c r="CY14"/>
  <c r="CY18"/>
  <c r="CY22"/>
  <c r="CY26"/>
  <c r="CY30"/>
  <c r="CY34"/>
  <c r="CY38"/>
  <c r="CY42"/>
  <c r="CY47"/>
  <c r="CY49"/>
  <c r="CY63"/>
  <c r="CY65"/>
  <c r="CY46"/>
  <c r="CY62"/>
  <c r="CY78"/>
  <c r="CY82"/>
  <c r="CY9"/>
  <c r="CY13"/>
  <c r="CY17"/>
  <c r="CY21"/>
  <c r="CY25"/>
  <c r="CY29"/>
  <c r="CY33"/>
  <c r="CY37"/>
  <c r="CY41"/>
  <c r="CY45"/>
  <c r="CY59"/>
  <c r="CY61"/>
  <c r="CY75"/>
  <c r="CY77"/>
  <c r="CY81"/>
  <c r="CY403"/>
  <c r="CY399"/>
  <c r="CY395"/>
  <c r="CY391"/>
  <c r="CY387"/>
  <c r="CY383"/>
  <c r="CY379"/>
  <c r="CY375"/>
  <c r="CY371"/>
  <c r="CY367"/>
  <c r="CY363"/>
  <c r="CY359"/>
  <c r="CY355"/>
  <c r="CY351"/>
  <c r="CY404"/>
  <c r="CY400"/>
  <c r="CY396"/>
  <c r="CY392"/>
  <c r="CY388"/>
  <c r="CY384"/>
  <c r="CY380"/>
  <c r="CY376"/>
  <c r="CY372"/>
  <c r="CY368"/>
  <c r="CY364"/>
  <c r="CY405"/>
  <c r="CY401"/>
  <c r="CY397"/>
  <c r="CY393"/>
  <c r="CY389"/>
  <c r="CY385"/>
  <c r="CY381"/>
  <c r="CY377"/>
  <c r="CY373"/>
  <c r="CY369"/>
  <c r="CY365"/>
  <c r="CY361"/>
  <c r="CY406"/>
  <c r="CY402"/>
  <c r="CY398"/>
  <c r="CY394"/>
  <c r="CY390"/>
  <c r="CY386"/>
  <c r="CY382"/>
  <c r="CY378"/>
  <c r="CY374"/>
  <c r="CY370"/>
  <c r="CY366"/>
  <c r="CY362"/>
  <c r="CY358"/>
  <c r="CY353"/>
  <c r="CY342"/>
  <c r="CY341"/>
  <c r="CY326"/>
  <c r="CY325"/>
  <c r="CY310"/>
  <c r="CY309"/>
  <c r="CY352"/>
  <c r="CY344"/>
  <c r="CY343"/>
  <c r="CY328"/>
  <c r="CY327"/>
  <c r="CY312"/>
  <c r="CY311"/>
  <c r="CY301"/>
  <c r="CY297"/>
  <c r="CY293"/>
  <c r="CY289"/>
  <c r="CY285"/>
  <c r="CY281"/>
  <c r="CY277"/>
  <c r="CY273"/>
  <c r="CY269"/>
  <c r="CY265"/>
  <c r="CY261"/>
  <c r="CY257"/>
  <c r="CY253"/>
  <c r="CY249"/>
  <c r="CY245"/>
  <c r="CY241"/>
  <c r="CY237"/>
  <c r="CY233"/>
  <c r="CY229"/>
  <c r="CY225"/>
  <c r="CY221"/>
  <c r="CY217"/>
  <c r="CY213"/>
  <c r="CY209"/>
  <c r="CY205"/>
  <c r="CY201"/>
  <c r="CY197"/>
  <c r="CY193"/>
  <c r="CY189"/>
  <c r="CY185"/>
  <c r="CY181"/>
  <c r="CY177"/>
  <c r="CY173"/>
  <c r="CY169"/>
  <c r="CY165"/>
  <c r="CY161"/>
  <c r="CY157"/>
  <c r="CY153"/>
  <c r="CY149"/>
  <c r="CY145"/>
  <c r="CY141"/>
  <c r="CY137"/>
  <c r="CY133"/>
  <c r="CY129"/>
  <c r="CY125"/>
  <c r="CY121"/>
  <c r="CY117"/>
  <c r="CY113"/>
  <c r="CY109"/>
  <c r="CY105"/>
  <c r="CY346"/>
  <c r="CY345"/>
  <c r="CY330"/>
  <c r="CY329"/>
  <c r="CY314"/>
  <c r="CY313"/>
  <c r="CY350"/>
  <c r="CY348"/>
  <c r="CY347"/>
  <c r="CY332"/>
  <c r="CY331"/>
  <c r="CY316"/>
  <c r="CY315"/>
  <c r="CY302"/>
  <c r="CY298"/>
  <c r="CY294"/>
  <c r="CY290"/>
  <c r="CY286"/>
  <c r="CY282"/>
  <c r="CY278"/>
  <c r="CY274"/>
  <c r="CY270"/>
  <c r="CY266"/>
  <c r="CY262"/>
  <c r="CY258"/>
  <c r="CY254"/>
  <c r="CY250"/>
  <c r="CY246"/>
  <c r="CY242"/>
  <c r="CY238"/>
  <c r="CY234"/>
  <c r="CY230"/>
  <c r="CY226"/>
  <c r="CY222"/>
  <c r="CY218"/>
  <c r="CY214"/>
  <c r="CY210"/>
  <c r="CY206"/>
  <c r="CY202"/>
  <c r="CY198"/>
  <c r="CY194"/>
  <c r="CY190"/>
  <c r="CY186"/>
  <c r="CY182"/>
  <c r="CY178"/>
  <c r="CY174"/>
  <c r="CY170"/>
  <c r="CY166"/>
  <c r="CY162"/>
  <c r="CY158"/>
  <c r="CY154"/>
  <c r="CY150"/>
  <c r="CY146"/>
  <c r="CY142"/>
  <c r="CY138"/>
  <c r="CY134"/>
  <c r="CY130"/>
  <c r="CY126"/>
  <c r="CY122"/>
  <c r="CY118"/>
  <c r="CY114"/>
  <c r="CY110"/>
  <c r="CY106"/>
  <c r="CY357"/>
  <c r="CY349"/>
  <c r="CY334"/>
  <c r="CY333"/>
  <c r="CY318"/>
  <c r="CY317"/>
  <c r="CY356"/>
  <c r="CY336"/>
  <c r="CY335"/>
  <c r="CY320"/>
  <c r="CY319"/>
  <c r="CY304"/>
  <c r="CY303"/>
  <c r="CY299"/>
  <c r="CY295"/>
  <c r="CY291"/>
  <c r="CY287"/>
  <c r="CY283"/>
  <c r="CY279"/>
  <c r="CY275"/>
  <c r="CY271"/>
  <c r="CY267"/>
  <c r="CY263"/>
  <c r="CY259"/>
  <c r="CY255"/>
  <c r="CY251"/>
  <c r="CY247"/>
  <c r="CY243"/>
  <c r="CY239"/>
  <c r="CY235"/>
  <c r="CY231"/>
  <c r="CY227"/>
  <c r="CY223"/>
  <c r="CY219"/>
  <c r="CY215"/>
  <c r="CY211"/>
  <c r="CY207"/>
  <c r="CY203"/>
  <c r="CY199"/>
  <c r="CY195"/>
  <c r="CY191"/>
  <c r="CY187"/>
  <c r="CY183"/>
  <c r="CY179"/>
  <c r="CY175"/>
  <c r="CY171"/>
  <c r="CY167"/>
  <c r="CY163"/>
  <c r="CY159"/>
  <c r="CY155"/>
  <c r="CY151"/>
  <c r="CY147"/>
  <c r="CY143"/>
  <c r="CY139"/>
  <c r="CY135"/>
  <c r="CY131"/>
  <c r="CY127"/>
  <c r="CY123"/>
  <c r="CY119"/>
  <c r="CY115"/>
  <c r="CY111"/>
  <c r="CY107"/>
  <c r="CY103"/>
  <c r="CY99"/>
  <c r="CY95"/>
  <c r="CY91"/>
  <c r="CY87"/>
  <c r="CY83"/>
  <c r="CY79"/>
  <c r="CY360"/>
  <c r="CY338"/>
  <c r="CY337"/>
  <c r="CY322"/>
  <c r="CY321"/>
  <c r="CY306"/>
  <c r="CY305"/>
  <c r="CY354"/>
  <c r="CY340"/>
  <c r="CY339"/>
  <c r="CY324"/>
  <c r="CY323"/>
  <c r="CY308"/>
  <c r="CY307"/>
  <c r="CY300"/>
  <c r="CY296"/>
  <c r="CY292"/>
  <c r="CY288"/>
  <c r="CY284"/>
  <c r="CY280"/>
  <c r="CY276"/>
  <c r="CY272"/>
  <c r="CY268"/>
  <c r="CY264"/>
  <c r="CY260"/>
  <c r="CY256"/>
  <c r="CY252"/>
  <c r="CY248"/>
  <c r="CY244"/>
  <c r="CY240"/>
  <c r="CY236"/>
  <c r="CY232"/>
  <c r="CY228"/>
  <c r="CY224"/>
  <c r="CY220"/>
  <c r="CY216"/>
  <c r="CY212"/>
  <c r="CY208"/>
  <c r="CY204"/>
  <c r="CY200"/>
  <c r="CY196"/>
  <c r="CY192"/>
  <c r="CY188"/>
  <c r="CY184"/>
  <c r="CY180"/>
  <c r="CY176"/>
  <c r="CY172"/>
  <c r="CY168"/>
  <c r="CY164"/>
  <c r="CY160"/>
  <c r="CY156"/>
  <c r="CY152"/>
  <c r="CY148"/>
  <c r="CY144"/>
  <c r="CY140"/>
  <c r="CY136"/>
  <c r="CY132"/>
  <c r="CY128"/>
  <c r="CY124"/>
  <c r="CY120"/>
  <c r="CY116"/>
  <c r="CY112"/>
  <c r="CY108"/>
  <c r="CY104"/>
  <c r="CY100"/>
  <c r="CY96"/>
  <c r="CY92"/>
  <c r="CY88"/>
  <c r="CY84"/>
  <c r="CY80"/>
  <c r="CY76"/>
  <c r="CY72"/>
  <c r="CY68"/>
  <c r="CY64"/>
  <c r="CY60"/>
  <c r="CY56"/>
  <c r="CY52"/>
  <c r="CY48"/>
  <c r="CY58"/>
  <c r="CY74"/>
  <c r="CY85"/>
  <c r="CY90"/>
  <c r="CN8"/>
  <c r="CP8" s="1"/>
  <c r="CN9"/>
  <c r="CP9" s="1"/>
  <c r="CN24"/>
  <c r="CN25"/>
  <c r="CN40"/>
  <c r="CN41"/>
  <c r="CN62"/>
  <c r="CN6"/>
  <c r="CP6" s="1"/>
  <c r="CN7"/>
  <c r="CP7" s="1"/>
  <c r="CN22"/>
  <c r="CN23"/>
  <c r="CN38"/>
  <c r="CN39"/>
  <c r="CN54"/>
  <c r="CN56"/>
  <c r="CN20"/>
  <c r="CN21"/>
  <c r="CN36"/>
  <c r="CN37"/>
  <c r="CN52"/>
  <c r="CN53"/>
  <c r="CN55"/>
  <c r="CN58"/>
  <c r="CN18"/>
  <c r="CN19"/>
  <c r="CN34"/>
  <c r="CN35"/>
  <c r="CN50"/>
  <c r="CN51"/>
  <c r="CN16"/>
  <c r="CN17"/>
  <c r="CN32"/>
  <c r="CN33"/>
  <c r="CN48"/>
  <c r="CN49"/>
  <c r="CO12"/>
  <c r="CN14"/>
  <c r="CN15"/>
  <c r="CN30"/>
  <c r="CN31"/>
  <c r="CN46"/>
  <c r="CN403"/>
  <c r="CN399"/>
  <c r="CN395"/>
  <c r="CN391"/>
  <c r="CN387"/>
  <c r="CN383"/>
  <c r="CN379"/>
  <c r="CN375"/>
  <c r="CN371"/>
  <c r="CN367"/>
  <c r="CN363"/>
  <c r="CN359"/>
  <c r="CN355"/>
  <c r="CN351"/>
  <c r="CN404"/>
  <c r="CN400"/>
  <c r="CN396"/>
  <c r="CN392"/>
  <c r="CN388"/>
  <c r="CN384"/>
  <c r="CN380"/>
  <c r="CN376"/>
  <c r="CN372"/>
  <c r="CN368"/>
  <c r="CN364"/>
  <c r="CN360"/>
  <c r="CN405"/>
  <c r="CN401"/>
  <c r="CN397"/>
  <c r="CN393"/>
  <c r="CN389"/>
  <c r="CN385"/>
  <c r="CN381"/>
  <c r="CN377"/>
  <c r="CN373"/>
  <c r="CN369"/>
  <c r="CN365"/>
  <c r="CN361"/>
  <c r="CN406"/>
  <c r="CN402"/>
  <c r="CN398"/>
  <c r="CN394"/>
  <c r="CN390"/>
  <c r="CN386"/>
  <c r="CN382"/>
  <c r="CN378"/>
  <c r="CN374"/>
  <c r="CN370"/>
  <c r="CN366"/>
  <c r="CN362"/>
  <c r="CN358"/>
  <c r="CN354"/>
  <c r="CN350"/>
  <c r="CN357"/>
  <c r="CN356"/>
  <c r="CN349"/>
  <c r="CN348"/>
  <c r="CN347"/>
  <c r="CN332"/>
  <c r="CN331"/>
  <c r="CN316"/>
  <c r="CN315"/>
  <c r="CN302"/>
  <c r="CN298"/>
  <c r="CN294"/>
  <c r="CN290"/>
  <c r="CN286"/>
  <c r="CN282"/>
  <c r="CN278"/>
  <c r="CN274"/>
  <c r="CN270"/>
  <c r="CN266"/>
  <c r="CN262"/>
  <c r="CN258"/>
  <c r="CN254"/>
  <c r="CN250"/>
  <c r="CN246"/>
  <c r="CN242"/>
  <c r="CN238"/>
  <c r="CN234"/>
  <c r="CN230"/>
  <c r="CN226"/>
  <c r="CN222"/>
  <c r="CN218"/>
  <c r="CN214"/>
  <c r="CN210"/>
  <c r="CN206"/>
  <c r="CN202"/>
  <c r="CN198"/>
  <c r="CN194"/>
  <c r="CN190"/>
  <c r="CN186"/>
  <c r="CN182"/>
  <c r="CN178"/>
  <c r="CN174"/>
  <c r="CN170"/>
  <c r="CN166"/>
  <c r="CN162"/>
  <c r="CN158"/>
  <c r="CN154"/>
  <c r="CN150"/>
  <c r="CN146"/>
  <c r="CN142"/>
  <c r="CN138"/>
  <c r="CN134"/>
  <c r="CN130"/>
  <c r="CN126"/>
  <c r="CN122"/>
  <c r="CN118"/>
  <c r="CN114"/>
  <c r="CN110"/>
  <c r="CN106"/>
  <c r="CN102"/>
  <c r="CN98"/>
  <c r="CN94"/>
  <c r="CN90"/>
  <c r="CN86"/>
  <c r="CN82"/>
  <c r="CN78"/>
  <c r="CN74"/>
  <c r="CN70"/>
  <c r="CN66"/>
  <c r="CN334"/>
  <c r="CN333"/>
  <c r="CN318"/>
  <c r="CN317"/>
  <c r="CN336"/>
  <c r="CN335"/>
  <c r="CN320"/>
  <c r="CN319"/>
  <c r="CN304"/>
  <c r="CN303"/>
  <c r="CN299"/>
  <c r="CN295"/>
  <c r="CN291"/>
  <c r="CN287"/>
  <c r="CN283"/>
  <c r="CN279"/>
  <c r="CN275"/>
  <c r="CN271"/>
  <c r="CN267"/>
  <c r="CN263"/>
  <c r="CN259"/>
  <c r="CN255"/>
  <c r="CN251"/>
  <c r="CN247"/>
  <c r="CN243"/>
  <c r="CN239"/>
  <c r="CN235"/>
  <c r="CN231"/>
  <c r="CN227"/>
  <c r="CN223"/>
  <c r="CN219"/>
  <c r="CN215"/>
  <c r="CN211"/>
  <c r="CN207"/>
  <c r="CN203"/>
  <c r="CN199"/>
  <c r="CN195"/>
  <c r="CN191"/>
  <c r="CN187"/>
  <c r="CN183"/>
  <c r="CN179"/>
  <c r="CN175"/>
  <c r="CN171"/>
  <c r="CN167"/>
  <c r="CN163"/>
  <c r="CN159"/>
  <c r="CN155"/>
  <c r="CN151"/>
  <c r="CN147"/>
  <c r="CN143"/>
  <c r="CN139"/>
  <c r="CN135"/>
  <c r="CN131"/>
  <c r="CN127"/>
  <c r="CN123"/>
  <c r="CN119"/>
  <c r="CN115"/>
  <c r="CN111"/>
  <c r="CN107"/>
  <c r="CN103"/>
  <c r="CN99"/>
  <c r="CN95"/>
  <c r="CN91"/>
  <c r="CN87"/>
  <c r="CN83"/>
  <c r="CN79"/>
  <c r="CN75"/>
  <c r="CN71"/>
  <c r="CN67"/>
  <c r="CN63"/>
  <c r="CN59"/>
  <c r="CN338"/>
  <c r="CN337"/>
  <c r="CN322"/>
  <c r="CN321"/>
  <c r="CN306"/>
  <c r="CN305"/>
  <c r="CN353"/>
  <c r="CN352"/>
  <c r="CN340"/>
  <c r="CN339"/>
  <c r="CN324"/>
  <c r="CN323"/>
  <c r="CN308"/>
  <c r="CN307"/>
  <c r="CN300"/>
  <c r="CN296"/>
  <c r="CN292"/>
  <c r="CN288"/>
  <c r="CN284"/>
  <c r="CN280"/>
  <c r="CN276"/>
  <c r="CN272"/>
  <c r="CN268"/>
  <c r="CN264"/>
  <c r="CN260"/>
  <c r="CN256"/>
  <c r="CN252"/>
  <c r="CN248"/>
  <c r="CN244"/>
  <c r="CN240"/>
  <c r="CN236"/>
  <c r="CN232"/>
  <c r="CN228"/>
  <c r="CN224"/>
  <c r="CN220"/>
  <c r="CN216"/>
  <c r="CN212"/>
  <c r="CN208"/>
  <c r="CN204"/>
  <c r="CN200"/>
  <c r="CN196"/>
  <c r="CN192"/>
  <c r="CN188"/>
  <c r="CN184"/>
  <c r="CN180"/>
  <c r="CN176"/>
  <c r="CN172"/>
  <c r="CN168"/>
  <c r="CN164"/>
  <c r="CN160"/>
  <c r="CN156"/>
  <c r="CN152"/>
  <c r="CN148"/>
  <c r="CN144"/>
  <c r="CN140"/>
  <c r="CN136"/>
  <c r="CN132"/>
  <c r="CN128"/>
  <c r="CN124"/>
  <c r="CN120"/>
  <c r="CN116"/>
  <c r="CN112"/>
  <c r="CN108"/>
  <c r="CN104"/>
  <c r="CN100"/>
  <c r="CN96"/>
  <c r="CN92"/>
  <c r="CN88"/>
  <c r="CN84"/>
  <c r="CN80"/>
  <c r="CN76"/>
  <c r="CN72"/>
  <c r="CN68"/>
  <c r="CN64"/>
  <c r="CN60"/>
  <c r="CN342"/>
  <c r="CN341"/>
  <c r="CN326"/>
  <c r="CN325"/>
  <c r="CN310"/>
  <c r="CN309"/>
  <c r="CN344"/>
  <c r="CN343"/>
  <c r="CN328"/>
  <c r="CN327"/>
  <c r="CN312"/>
  <c r="CN311"/>
  <c r="CN301"/>
  <c r="CN297"/>
  <c r="CN293"/>
  <c r="CN289"/>
  <c r="CN285"/>
  <c r="CN281"/>
  <c r="CN277"/>
  <c r="CN273"/>
  <c r="CN269"/>
  <c r="CN265"/>
  <c r="CN261"/>
  <c r="CN257"/>
  <c r="CN253"/>
  <c r="CN249"/>
  <c r="CN245"/>
  <c r="CN241"/>
  <c r="CN237"/>
  <c r="CN233"/>
  <c r="CN229"/>
  <c r="CN225"/>
  <c r="CN221"/>
  <c r="CN217"/>
  <c r="CN213"/>
  <c r="CN209"/>
  <c r="CN205"/>
  <c r="CN201"/>
  <c r="CN197"/>
  <c r="CN193"/>
  <c r="CN189"/>
  <c r="CN185"/>
  <c r="CN181"/>
  <c r="CN177"/>
  <c r="CN173"/>
  <c r="CN169"/>
  <c r="CN165"/>
  <c r="CN161"/>
  <c r="CN157"/>
  <c r="CN153"/>
  <c r="CN149"/>
  <c r="CN145"/>
  <c r="CN141"/>
  <c r="CN137"/>
  <c r="CN133"/>
  <c r="CN129"/>
  <c r="CN125"/>
  <c r="CN121"/>
  <c r="CN117"/>
  <c r="CN113"/>
  <c r="CN109"/>
  <c r="CN105"/>
  <c r="CN101"/>
  <c r="CN97"/>
  <c r="CN93"/>
  <c r="CN89"/>
  <c r="CN85"/>
  <c r="CN81"/>
  <c r="CN77"/>
  <c r="CN73"/>
  <c r="CN69"/>
  <c r="CN65"/>
  <c r="CN61"/>
  <c r="CN57"/>
  <c r="CN346"/>
  <c r="CN345"/>
  <c r="CN330"/>
  <c r="CN329"/>
  <c r="CN314"/>
  <c r="CN313"/>
  <c r="CN12"/>
  <c r="CN13"/>
  <c r="CN28"/>
  <c r="CN29"/>
  <c r="CN44"/>
  <c r="CN45"/>
  <c r="CN10"/>
  <c r="CP10" s="1"/>
  <c r="CN11"/>
  <c r="CP11" s="1"/>
  <c r="CN26"/>
  <c r="CN27"/>
  <c r="CN42"/>
  <c r="CN43"/>
  <c r="CC8"/>
  <c r="CE8" s="1"/>
  <c r="CC12"/>
  <c r="CC16"/>
  <c r="CC20"/>
  <c r="CC24"/>
  <c r="CC28"/>
  <c r="CC32"/>
  <c r="CC36"/>
  <c r="CC40"/>
  <c r="CC44"/>
  <c r="CC48"/>
  <c r="CC52"/>
  <c r="CC56"/>
  <c r="CC60"/>
  <c r="CC64"/>
  <c r="CC68"/>
  <c r="CC74"/>
  <c r="CC90"/>
  <c r="CC106"/>
  <c r="CC122"/>
  <c r="CC138"/>
  <c r="CC161"/>
  <c r="CC169"/>
  <c r="CC177"/>
  <c r="CC185"/>
  <c r="CC193"/>
  <c r="CC201"/>
  <c r="CC73"/>
  <c r="CC87"/>
  <c r="CC89"/>
  <c r="CC103"/>
  <c r="CC105"/>
  <c r="CC119"/>
  <c r="CC121"/>
  <c r="CC135"/>
  <c r="CC137"/>
  <c r="CC151"/>
  <c r="CC153"/>
  <c r="CC155"/>
  <c r="CC163"/>
  <c r="CC171"/>
  <c r="CC179"/>
  <c r="CC187"/>
  <c r="CC195"/>
  <c r="CC203"/>
  <c r="CC23"/>
  <c r="CC27"/>
  <c r="CC31"/>
  <c r="CC35"/>
  <c r="CC39"/>
  <c r="CC43"/>
  <c r="CC47"/>
  <c r="CC51"/>
  <c r="CC55"/>
  <c r="CC59"/>
  <c r="CC63"/>
  <c r="CC67"/>
  <c r="CC71"/>
  <c r="CC86"/>
  <c r="CC102"/>
  <c r="CC118"/>
  <c r="CC134"/>
  <c r="CC150"/>
  <c r="CC83"/>
  <c r="CC85"/>
  <c r="CC99"/>
  <c r="CC101"/>
  <c r="CC115"/>
  <c r="CC117"/>
  <c r="CC131"/>
  <c r="CC133"/>
  <c r="CC147"/>
  <c r="CC149"/>
  <c r="CC10"/>
  <c r="CC14"/>
  <c r="CC18"/>
  <c r="CC22"/>
  <c r="CC26"/>
  <c r="CC30"/>
  <c r="CC34"/>
  <c r="CC38"/>
  <c r="CC42"/>
  <c r="CC46"/>
  <c r="CC50"/>
  <c r="CC54"/>
  <c r="CC58"/>
  <c r="CC62"/>
  <c r="CC66"/>
  <c r="CC70"/>
  <c r="CC82"/>
  <c r="CC98"/>
  <c r="CC114"/>
  <c r="CC130"/>
  <c r="CC146"/>
  <c r="CC157"/>
  <c r="CC165"/>
  <c r="CC173"/>
  <c r="CC181"/>
  <c r="CC189"/>
  <c r="CC197"/>
  <c r="CC79"/>
  <c r="CC81"/>
  <c r="CC95"/>
  <c r="CC97"/>
  <c r="CC111"/>
  <c r="CC113"/>
  <c r="CC127"/>
  <c r="CC129"/>
  <c r="CC143"/>
  <c r="CC145"/>
  <c r="CC159"/>
  <c r="CC167"/>
  <c r="CC175"/>
  <c r="CC183"/>
  <c r="CC191"/>
  <c r="CC199"/>
  <c r="CC33"/>
  <c r="CC37"/>
  <c r="CC41"/>
  <c r="CC45"/>
  <c r="CC49"/>
  <c r="CC53"/>
  <c r="CC57"/>
  <c r="CC61"/>
  <c r="CC65"/>
  <c r="CC69"/>
  <c r="CC78"/>
  <c r="CC94"/>
  <c r="CC110"/>
  <c r="CC126"/>
  <c r="CC403"/>
  <c r="CC399"/>
  <c r="CC395"/>
  <c r="CC391"/>
  <c r="CC387"/>
  <c r="CC383"/>
  <c r="CC379"/>
  <c r="CC375"/>
  <c r="CC404"/>
  <c r="CC405"/>
  <c r="CC401"/>
  <c r="CC397"/>
  <c r="CC393"/>
  <c r="CC406"/>
  <c r="CC402"/>
  <c r="CC398"/>
  <c r="CC394"/>
  <c r="CC390"/>
  <c r="CC386"/>
  <c r="CC382"/>
  <c r="CC378"/>
  <c r="CC374"/>
  <c r="CC392"/>
  <c r="CC371"/>
  <c r="CC356"/>
  <c r="CC355"/>
  <c r="CC340"/>
  <c r="CC339"/>
  <c r="CC324"/>
  <c r="CC323"/>
  <c r="CC308"/>
  <c r="CC307"/>
  <c r="CC358"/>
  <c r="CC357"/>
  <c r="CC342"/>
  <c r="CC341"/>
  <c r="CC326"/>
  <c r="CC325"/>
  <c r="CC310"/>
  <c r="CC309"/>
  <c r="CC301"/>
  <c r="CC297"/>
  <c r="CC293"/>
  <c r="CC289"/>
  <c r="CC285"/>
  <c r="CC281"/>
  <c r="CC277"/>
  <c r="CC273"/>
  <c r="CC269"/>
  <c r="CC265"/>
  <c r="CC261"/>
  <c r="CC257"/>
  <c r="CC253"/>
  <c r="CC249"/>
  <c r="CC245"/>
  <c r="CC241"/>
  <c r="CC237"/>
  <c r="CC233"/>
  <c r="CC229"/>
  <c r="CC225"/>
  <c r="CC221"/>
  <c r="CC217"/>
  <c r="CC213"/>
  <c r="CC209"/>
  <c r="CC205"/>
  <c r="CC360"/>
  <c r="CC359"/>
  <c r="CC344"/>
  <c r="CC343"/>
  <c r="CC328"/>
  <c r="CC327"/>
  <c r="CC312"/>
  <c r="CC311"/>
  <c r="CC385"/>
  <c r="CC384"/>
  <c r="CC377"/>
  <c r="CC376"/>
  <c r="CC362"/>
  <c r="CC361"/>
  <c r="CC346"/>
  <c r="CC345"/>
  <c r="CC330"/>
  <c r="CC329"/>
  <c r="CC314"/>
  <c r="CC313"/>
  <c r="CC302"/>
  <c r="CC298"/>
  <c r="CC294"/>
  <c r="CC290"/>
  <c r="CC286"/>
  <c r="CC282"/>
  <c r="CC278"/>
  <c r="CC274"/>
  <c r="CC270"/>
  <c r="CC266"/>
  <c r="CC262"/>
  <c r="CC258"/>
  <c r="CC254"/>
  <c r="CC250"/>
  <c r="CC246"/>
  <c r="CC242"/>
  <c r="CC238"/>
  <c r="CC234"/>
  <c r="CC230"/>
  <c r="CC226"/>
  <c r="CC222"/>
  <c r="CC218"/>
  <c r="CC214"/>
  <c r="CC210"/>
  <c r="CC206"/>
  <c r="CC202"/>
  <c r="CC198"/>
  <c r="CC194"/>
  <c r="CC190"/>
  <c r="CC186"/>
  <c r="CC182"/>
  <c r="CC178"/>
  <c r="CC174"/>
  <c r="CC170"/>
  <c r="CC166"/>
  <c r="CC162"/>
  <c r="CC158"/>
  <c r="CC154"/>
  <c r="CC400"/>
  <c r="CC364"/>
  <c r="CC363"/>
  <c r="CC348"/>
  <c r="CC347"/>
  <c r="CC332"/>
  <c r="CC331"/>
  <c r="CC316"/>
  <c r="CC315"/>
  <c r="CC366"/>
  <c r="CC365"/>
  <c r="CC350"/>
  <c r="CC349"/>
  <c r="CC334"/>
  <c r="CC333"/>
  <c r="CC318"/>
  <c r="CC317"/>
  <c r="CC303"/>
  <c r="CC299"/>
  <c r="CC295"/>
  <c r="CC291"/>
  <c r="CC287"/>
  <c r="CC283"/>
  <c r="CC279"/>
  <c r="CC275"/>
  <c r="CC271"/>
  <c r="CC267"/>
  <c r="CC263"/>
  <c r="CC259"/>
  <c r="CC255"/>
  <c r="CC251"/>
  <c r="CC247"/>
  <c r="CC243"/>
  <c r="CC239"/>
  <c r="CC235"/>
  <c r="CC231"/>
  <c r="CC227"/>
  <c r="CC223"/>
  <c r="CC219"/>
  <c r="CC215"/>
  <c r="CC211"/>
  <c r="CC207"/>
  <c r="CC396"/>
  <c r="CC368"/>
  <c r="CC367"/>
  <c r="CC352"/>
  <c r="CC351"/>
  <c r="CC336"/>
  <c r="CC335"/>
  <c r="CC320"/>
  <c r="CC319"/>
  <c r="CC304"/>
  <c r="CC389"/>
  <c r="CC388"/>
  <c r="CC381"/>
  <c r="CC380"/>
  <c r="CC373"/>
  <c r="CC372"/>
  <c r="CC370"/>
  <c r="CC369"/>
  <c r="CC354"/>
  <c r="CC353"/>
  <c r="CC338"/>
  <c r="CC337"/>
  <c r="CC322"/>
  <c r="CC321"/>
  <c r="CC306"/>
  <c r="CC305"/>
  <c r="CC300"/>
  <c r="CC296"/>
  <c r="CC292"/>
  <c r="CC288"/>
  <c r="CC284"/>
  <c r="CC280"/>
  <c r="CC276"/>
  <c r="CC272"/>
  <c r="CC268"/>
  <c r="CC264"/>
  <c r="CC260"/>
  <c r="CC256"/>
  <c r="CC252"/>
  <c r="CC248"/>
  <c r="CC244"/>
  <c r="CC240"/>
  <c r="CC236"/>
  <c r="CC232"/>
  <c r="CC228"/>
  <c r="CC224"/>
  <c r="CC220"/>
  <c r="CC216"/>
  <c r="CC212"/>
  <c r="CC208"/>
  <c r="CC204"/>
  <c r="CC200"/>
  <c r="CC196"/>
  <c r="CC192"/>
  <c r="CC188"/>
  <c r="CC184"/>
  <c r="CC180"/>
  <c r="CC176"/>
  <c r="CC172"/>
  <c r="CC168"/>
  <c r="CC164"/>
  <c r="CC160"/>
  <c r="CC156"/>
  <c r="CC152"/>
  <c r="CC148"/>
  <c r="CC144"/>
  <c r="CC140"/>
  <c r="CC136"/>
  <c r="CC132"/>
  <c r="CC128"/>
  <c r="CC124"/>
  <c r="CC120"/>
  <c r="CC116"/>
  <c r="CC112"/>
  <c r="CC108"/>
  <c r="CC104"/>
  <c r="CC100"/>
  <c r="CC96"/>
  <c r="CC92"/>
  <c r="CC88"/>
  <c r="CC84"/>
  <c r="CC80"/>
  <c r="CC76"/>
  <c r="CC72"/>
  <c r="CC75"/>
  <c r="CC77"/>
  <c r="CC91"/>
  <c r="CC93"/>
  <c r="CC107"/>
  <c r="CC109"/>
  <c r="CC123"/>
  <c r="CC125"/>
  <c r="CC139"/>
  <c r="CC141"/>
  <c r="BR10"/>
  <c r="BR14"/>
  <c r="BR18"/>
  <c r="BR22"/>
  <c r="BR26"/>
  <c r="BR30"/>
  <c r="BR34"/>
  <c r="BR38"/>
  <c r="BR42"/>
  <c r="BR46"/>
  <c r="BR50"/>
  <c r="BR54"/>
  <c r="BR58"/>
  <c r="BR62"/>
  <c r="BR66"/>
  <c r="BR71"/>
  <c r="BR73"/>
  <c r="BR74"/>
  <c r="BR87"/>
  <c r="BR89"/>
  <c r="BR90"/>
  <c r="BR103"/>
  <c r="BR105"/>
  <c r="BR106"/>
  <c r="BR119"/>
  <c r="BR121"/>
  <c r="BR122"/>
  <c r="BR135"/>
  <c r="BR137"/>
  <c r="BR138"/>
  <c r="BR151"/>
  <c r="BR153"/>
  <c r="BR154"/>
  <c r="BR45"/>
  <c r="BR49"/>
  <c r="BR53"/>
  <c r="BR57"/>
  <c r="BR61"/>
  <c r="BR65"/>
  <c r="BR69"/>
  <c r="BR70"/>
  <c r="BR83"/>
  <c r="BR85"/>
  <c r="BR86"/>
  <c r="BR99"/>
  <c r="BR101"/>
  <c r="BR102"/>
  <c r="BR115"/>
  <c r="BR117"/>
  <c r="BR118"/>
  <c r="BR131"/>
  <c r="BR133"/>
  <c r="BR134"/>
  <c r="BR147"/>
  <c r="BR149"/>
  <c r="BR403"/>
  <c r="BR399"/>
  <c r="BR395"/>
  <c r="BR391"/>
  <c r="BR387"/>
  <c r="BR383"/>
  <c r="BR379"/>
  <c r="BR375"/>
  <c r="BR371"/>
  <c r="BR404"/>
  <c r="BR400"/>
  <c r="BR396"/>
  <c r="BR392"/>
  <c r="BR388"/>
  <c r="BR384"/>
  <c r="BR380"/>
  <c r="BR405"/>
  <c r="BR401"/>
  <c r="BR397"/>
  <c r="BR393"/>
  <c r="BR389"/>
  <c r="BR385"/>
  <c r="BR381"/>
  <c r="BR406"/>
  <c r="BR402"/>
  <c r="BR398"/>
  <c r="BR394"/>
  <c r="BR390"/>
  <c r="BR386"/>
  <c r="BR382"/>
  <c r="BR378"/>
  <c r="BR374"/>
  <c r="BR360"/>
  <c r="BR359"/>
  <c r="BR344"/>
  <c r="BR343"/>
  <c r="BR328"/>
  <c r="BR327"/>
  <c r="BR312"/>
  <c r="BR311"/>
  <c r="BR301"/>
  <c r="BR297"/>
  <c r="BR293"/>
  <c r="BR289"/>
  <c r="BR285"/>
  <c r="BR281"/>
  <c r="BR277"/>
  <c r="BR273"/>
  <c r="BR269"/>
  <c r="BR265"/>
  <c r="BR261"/>
  <c r="BR257"/>
  <c r="BR253"/>
  <c r="BR249"/>
  <c r="BR245"/>
  <c r="BR241"/>
  <c r="BR237"/>
  <c r="BR233"/>
  <c r="BR229"/>
  <c r="BR225"/>
  <c r="BR221"/>
  <c r="BR217"/>
  <c r="BR213"/>
  <c r="BR209"/>
  <c r="BR205"/>
  <c r="BR201"/>
  <c r="BR197"/>
  <c r="BR193"/>
  <c r="BR189"/>
  <c r="BR185"/>
  <c r="BR181"/>
  <c r="BR177"/>
  <c r="BR173"/>
  <c r="BR169"/>
  <c r="BR165"/>
  <c r="BR161"/>
  <c r="BR362"/>
  <c r="BR361"/>
  <c r="BR346"/>
  <c r="BR345"/>
  <c r="BR330"/>
  <c r="BR329"/>
  <c r="BR314"/>
  <c r="BR313"/>
  <c r="BR364"/>
  <c r="BR363"/>
  <c r="BR348"/>
  <c r="BR347"/>
  <c r="BR332"/>
  <c r="BR331"/>
  <c r="BR316"/>
  <c r="BR315"/>
  <c r="BR302"/>
  <c r="BR298"/>
  <c r="BR294"/>
  <c r="BR290"/>
  <c r="BR286"/>
  <c r="BR282"/>
  <c r="BR278"/>
  <c r="BR274"/>
  <c r="BR270"/>
  <c r="BR266"/>
  <c r="BR262"/>
  <c r="BR258"/>
  <c r="BR254"/>
  <c r="BR250"/>
  <c r="BR246"/>
  <c r="BR242"/>
  <c r="BR238"/>
  <c r="BR234"/>
  <c r="BR230"/>
  <c r="BR226"/>
  <c r="BR222"/>
  <c r="BR218"/>
  <c r="BR214"/>
  <c r="BR210"/>
  <c r="BR206"/>
  <c r="BR202"/>
  <c r="BR198"/>
  <c r="BR194"/>
  <c r="BR190"/>
  <c r="BR186"/>
  <c r="BR182"/>
  <c r="BR178"/>
  <c r="BR174"/>
  <c r="BR170"/>
  <c r="BR166"/>
  <c r="BR162"/>
  <c r="BR373"/>
  <c r="BR372"/>
  <c r="BR366"/>
  <c r="BR365"/>
  <c r="BR350"/>
  <c r="BR349"/>
  <c r="BR334"/>
  <c r="BR333"/>
  <c r="BR318"/>
  <c r="BR317"/>
  <c r="BR368"/>
  <c r="BR367"/>
  <c r="BR352"/>
  <c r="BR351"/>
  <c r="BR336"/>
  <c r="BR335"/>
  <c r="BR320"/>
  <c r="BR319"/>
  <c r="BR304"/>
  <c r="BR303"/>
  <c r="BR299"/>
  <c r="BR295"/>
  <c r="BR291"/>
  <c r="BR287"/>
  <c r="BR283"/>
  <c r="BR279"/>
  <c r="BR275"/>
  <c r="BR271"/>
  <c r="BR267"/>
  <c r="BR263"/>
  <c r="BR259"/>
  <c r="BR255"/>
  <c r="BR251"/>
  <c r="BR247"/>
  <c r="BR243"/>
  <c r="BR239"/>
  <c r="BR235"/>
  <c r="BR231"/>
  <c r="BR227"/>
  <c r="BR223"/>
  <c r="BR219"/>
  <c r="BR215"/>
  <c r="BR211"/>
  <c r="BR207"/>
  <c r="BR203"/>
  <c r="BR199"/>
  <c r="BR195"/>
  <c r="BR191"/>
  <c r="BR187"/>
  <c r="BR183"/>
  <c r="BR179"/>
  <c r="BR175"/>
  <c r="BR171"/>
  <c r="BR167"/>
  <c r="BR163"/>
  <c r="BR370"/>
  <c r="BR369"/>
  <c r="BR354"/>
  <c r="BR353"/>
  <c r="BR338"/>
  <c r="BR337"/>
  <c r="BR322"/>
  <c r="BR321"/>
  <c r="BR306"/>
  <c r="BR305"/>
  <c r="BR356"/>
  <c r="BR355"/>
  <c r="BR340"/>
  <c r="BR339"/>
  <c r="BR324"/>
  <c r="BR323"/>
  <c r="BR308"/>
  <c r="BR307"/>
  <c r="BR300"/>
  <c r="BR296"/>
  <c r="BR292"/>
  <c r="BR288"/>
  <c r="BR284"/>
  <c r="BR280"/>
  <c r="BR276"/>
  <c r="BR272"/>
  <c r="BR268"/>
  <c r="BR264"/>
  <c r="BR260"/>
  <c r="BR256"/>
  <c r="BR252"/>
  <c r="BR248"/>
  <c r="BR244"/>
  <c r="BR240"/>
  <c r="BR236"/>
  <c r="BR232"/>
  <c r="BR228"/>
  <c r="BR224"/>
  <c r="BR220"/>
  <c r="BR216"/>
  <c r="BR212"/>
  <c r="BR208"/>
  <c r="BR204"/>
  <c r="BR200"/>
  <c r="BR196"/>
  <c r="BR192"/>
  <c r="BR188"/>
  <c r="BR184"/>
  <c r="BR180"/>
  <c r="BR176"/>
  <c r="BR172"/>
  <c r="BR168"/>
  <c r="BR164"/>
  <c r="BR160"/>
  <c r="BR156"/>
  <c r="BR152"/>
  <c r="BR148"/>
  <c r="BR144"/>
  <c r="BR140"/>
  <c r="BR136"/>
  <c r="BR132"/>
  <c r="BR128"/>
  <c r="BR124"/>
  <c r="BR120"/>
  <c r="BR116"/>
  <c r="BR112"/>
  <c r="BR108"/>
  <c r="BR104"/>
  <c r="BR100"/>
  <c r="BR96"/>
  <c r="BR92"/>
  <c r="BR88"/>
  <c r="BR84"/>
  <c r="BR80"/>
  <c r="BR76"/>
  <c r="BR72"/>
  <c r="BR377"/>
  <c r="BR376"/>
  <c r="BR358"/>
  <c r="BR357"/>
  <c r="BR342"/>
  <c r="BR341"/>
  <c r="BR326"/>
  <c r="BR325"/>
  <c r="BR310"/>
  <c r="BR309"/>
  <c r="BR44"/>
  <c r="BR48"/>
  <c r="BR52"/>
  <c r="BR56"/>
  <c r="BR60"/>
  <c r="BR64"/>
  <c r="BR68"/>
  <c r="BR79"/>
  <c r="BR81"/>
  <c r="BR82"/>
  <c r="BR95"/>
  <c r="BR97"/>
  <c r="BR98"/>
  <c r="BR111"/>
  <c r="BR113"/>
  <c r="BR114"/>
  <c r="BR127"/>
  <c r="BR129"/>
  <c r="BR130"/>
  <c r="BR143"/>
  <c r="BR145"/>
  <c r="BR146"/>
  <c r="BR6"/>
  <c r="BT6" s="1"/>
  <c r="BR7"/>
  <c r="BR11"/>
  <c r="BR15"/>
  <c r="BR19"/>
  <c r="BR23"/>
  <c r="BR27"/>
  <c r="BR31"/>
  <c r="BR35"/>
  <c r="BR39"/>
  <c r="BR43"/>
  <c r="BR47"/>
  <c r="BR51"/>
  <c r="BR55"/>
  <c r="BR59"/>
  <c r="BR63"/>
  <c r="BR67"/>
  <c r="BR75"/>
  <c r="BR77"/>
  <c r="BR78"/>
  <c r="BR91"/>
  <c r="BR93"/>
  <c r="BR94"/>
  <c r="BR107"/>
  <c r="BR109"/>
  <c r="BR110"/>
  <c r="BR123"/>
  <c r="BR125"/>
  <c r="BR126"/>
  <c r="BR139"/>
  <c r="BR141"/>
  <c r="BR142"/>
  <c r="BR155"/>
  <c r="BR157"/>
  <c r="BR158"/>
  <c r="BR159"/>
  <c r="DA7" l="1"/>
  <c r="DA8"/>
  <c r="E904"/>
  <c r="C905"/>
  <c r="J902" i="6"/>
  <c r="K902" s="1"/>
  <c r="BH9" i="5"/>
  <c r="BH10" s="1"/>
  <c r="C904" i="6"/>
  <c r="CP12" i="5"/>
  <c r="BI7"/>
  <c r="Z406"/>
  <c r="Z402"/>
  <c r="Z398"/>
  <c r="Z394"/>
  <c r="Z390"/>
  <c r="Z386"/>
  <c r="Z382"/>
  <c r="Z378"/>
  <c r="Z374"/>
  <c r="Z370"/>
  <c r="Z366"/>
  <c r="Z362"/>
  <c r="Z358"/>
  <c r="Z354"/>
  <c r="Z350"/>
  <c r="Z346"/>
  <c r="Z342"/>
  <c r="Z338"/>
  <c r="Z334"/>
  <c r="Z330"/>
  <c r="Z326"/>
  <c r="Z322"/>
  <c r="Z318"/>
  <c r="Z314"/>
  <c r="Z310"/>
  <c r="Z306"/>
  <c r="Z302"/>
  <c r="Z298"/>
  <c r="Z294"/>
  <c r="Z290"/>
  <c r="Z286"/>
  <c r="Z282"/>
  <c r="Z278"/>
  <c r="Z274"/>
  <c r="Z270"/>
  <c r="Z266"/>
  <c r="Z262"/>
  <c r="Z258"/>
  <c r="Z254"/>
  <c r="Z250"/>
  <c r="Z246"/>
  <c r="Z242"/>
  <c r="Z238"/>
  <c r="Z234"/>
  <c r="Z230"/>
  <c r="Z226"/>
  <c r="Z222"/>
  <c r="Z218"/>
  <c r="Z214"/>
  <c r="Z210"/>
  <c r="Z206"/>
  <c r="Z202"/>
  <c r="Z198"/>
  <c r="Z194"/>
  <c r="Z190"/>
  <c r="Z186"/>
  <c r="Z182"/>
  <c r="Z178"/>
  <c r="Z174"/>
  <c r="Z170"/>
  <c r="Z166"/>
  <c r="Z162"/>
  <c r="Z158"/>
  <c r="Z154"/>
  <c r="Z150"/>
  <c r="Z146"/>
  <c r="Z142"/>
  <c r="Z138"/>
  <c r="Z134"/>
  <c r="Z130"/>
  <c r="Z126"/>
  <c r="Z122"/>
  <c r="Z118"/>
  <c r="Z114"/>
  <c r="Z110"/>
  <c r="Z106"/>
  <c r="Z102"/>
  <c r="Z98"/>
  <c r="Z94"/>
  <c r="Z90"/>
  <c r="Z86"/>
  <c r="Z82"/>
  <c r="Z78"/>
  <c r="Z74"/>
  <c r="Z70"/>
  <c r="Z66"/>
  <c r="Z62"/>
  <c r="Z58"/>
  <c r="Z54"/>
  <c r="Z50"/>
  <c r="Z46"/>
  <c r="Z42"/>
  <c r="Z38"/>
  <c r="Z34"/>
  <c r="Z30"/>
  <c r="Z26"/>
  <c r="Z22"/>
  <c r="Z18"/>
  <c r="Z14"/>
  <c r="Z403"/>
  <c r="Z399"/>
  <c r="Z395"/>
  <c r="Z391"/>
  <c r="Z387"/>
  <c r="Z383"/>
  <c r="Z379"/>
  <c r="Z375"/>
  <c r="Z371"/>
  <c r="Z367"/>
  <c r="Z363"/>
  <c r="Z359"/>
  <c r="Z355"/>
  <c r="Z351"/>
  <c r="Z347"/>
  <c r="Z343"/>
  <c r="Z339"/>
  <c r="Z335"/>
  <c r="Z331"/>
  <c r="Z327"/>
  <c r="Z323"/>
  <c r="Z319"/>
  <c r="Z315"/>
  <c r="Z311"/>
  <c r="Z307"/>
  <c r="Z303"/>
  <c r="Z299"/>
  <c r="Z295"/>
  <c r="Z291"/>
  <c r="Z287"/>
  <c r="Z283"/>
  <c r="Z279"/>
  <c r="Z275"/>
  <c r="Z271"/>
  <c r="Z267"/>
  <c r="Z263"/>
  <c r="Z259"/>
  <c r="Z255"/>
  <c r="Z251"/>
  <c r="Z247"/>
  <c r="Z243"/>
  <c r="Z239"/>
  <c r="Z235"/>
  <c r="Z231"/>
  <c r="Z227"/>
  <c r="Z223"/>
  <c r="Z219"/>
  <c r="Z215"/>
  <c r="Z211"/>
  <c r="Z207"/>
  <c r="Z203"/>
  <c r="Z199"/>
  <c r="Z195"/>
  <c r="Z191"/>
  <c r="Z187"/>
  <c r="Z183"/>
  <c r="Z179"/>
  <c r="Z175"/>
  <c r="Z171"/>
  <c r="Z167"/>
  <c r="Z163"/>
  <c r="Z159"/>
  <c r="Z155"/>
  <c r="Z151"/>
  <c r="Z147"/>
  <c r="Z143"/>
  <c r="Z139"/>
  <c r="Z135"/>
  <c r="Z131"/>
  <c r="Z127"/>
  <c r="Z123"/>
  <c r="Z119"/>
  <c r="Z115"/>
  <c r="Z111"/>
  <c r="Z107"/>
  <c r="Z103"/>
  <c r="Z99"/>
  <c r="Z95"/>
  <c r="Z91"/>
  <c r="Z87"/>
  <c r="Z83"/>
  <c r="Z79"/>
  <c r="Z75"/>
  <c r="Z71"/>
  <c r="Z67"/>
  <c r="Z63"/>
  <c r="Z59"/>
  <c r="Z55"/>
  <c r="Z51"/>
  <c r="Z47"/>
  <c r="Z43"/>
  <c r="Z39"/>
  <c r="Z35"/>
  <c r="Z31"/>
  <c r="Z27"/>
  <c r="Z23"/>
  <c r="Z19"/>
  <c r="Z15"/>
  <c r="Z11"/>
  <c r="Z404"/>
  <c r="Z400"/>
  <c r="Z396"/>
  <c r="Z392"/>
  <c r="Z388"/>
  <c r="Z384"/>
  <c r="Z380"/>
  <c r="Z376"/>
  <c r="Z372"/>
  <c r="Z368"/>
  <c r="Z364"/>
  <c r="Z360"/>
  <c r="Z356"/>
  <c r="Z352"/>
  <c r="Z348"/>
  <c r="Z344"/>
  <c r="Z340"/>
  <c r="Z336"/>
  <c r="Z332"/>
  <c r="Z328"/>
  <c r="Z324"/>
  <c r="Z320"/>
  <c r="Z316"/>
  <c r="Z312"/>
  <c r="Z308"/>
  <c r="Z304"/>
  <c r="Z300"/>
  <c r="Z296"/>
  <c r="Z292"/>
  <c r="Z288"/>
  <c r="Z284"/>
  <c r="Z280"/>
  <c r="Z276"/>
  <c r="Z272"/>
  <c r="Z268"/>
  <c r="Z264"/>
  <c r="Z260"/>
  <c r="Z256"/>
  <c r="Z252"/>
  <c r="Z248"/>
  <c r="Z244"/>
  <c r="Z240"/>
  <c r="Z236"/>
  <c r="Z232"/>
  <c r="Z228"/>
  <c r="Z224"/>
  <c r="Z220"/>
  <c r="Z216"/>
  <c r="Z212"/>
  <c r="Z208"/>
  <c r="Z204"/>
  <c r="Z200"/>
  <c r="Z196"/>
  <c r="Z192"/>
  <c r="Z188"/>
  <c r="Z184"/>
  <c r="Z180"/>
  <c r="Z176"/>
  <c r="Z172"/>
  <c r="Z168"/>
  <c r="Z164"/>
  <c r="Z160"/>
  <c r="Z156"/>
  <c r="Z152"/>
  <c r="Z148"/>
  <c r="Z144"/>
  <c r="Z140"/>
  <c r="Z136"/>
  <c r="Z132"/>
  <c r="Z128"/>
  <c r="Z124"/>
  <c r="Z120"/>
  <c r="Z116"/>
  <c r="Z112"/>
  <c r="Z108"/>
  <c r="Z104"/>
  <c r="Z100"/>
  <c r="Z96"/>
  <c r="Z92"/>
  <c r="Z88"/>
  <c r="Z84"/>
  <c r="Z80"/>
  <c r="Z76"/>
  <c r="Z72"/>
  <c r="Z68"/>
  <c r="Z64"/>
  <c r="Z60"/>
  <c r="Z56"/>
  <c r="Z52"/>
  <c r="Z48"/>
  <c r="Z44"/>
  <c r="Z40"/>
  <c r="Z36"/>
  <c r="Z32"/>
  <c r="Z28"/>
  <c r="Z24"/>
  <c r="Z20"/>
  <c r="Z16"/>
  <c r="Z12"/>
  <c r="Z405"/>
  <c r="Z401"/>
  <c r="Z397"/>
  <c r="Z393"/>
  <c r="Z389"/>
  <c r="Z385"/>
  <c r="Z381"/>
  <c r="Z377"/>
  <c r="Z373"/>
  <c r="Z369"/>
  <c r="Z365"/>
  <c r="Z361"/>
  <c r="Z357"/>
  <c r="Z353"/>
  <c r="Z349"/>
  <c r="Z345"/>
  <c r="Z341"/>
  <c r="Z337"/>
  <c r="Z333"/>
  <c r="Z329"/>
  <c r="Z325"/>
  <c r="Z321"/>
  <c r="Z317"/>
  <c r="Z313"/>
  <c r="Z309"/>
  <c r="Z305"/>
  <c r="Z301"/>
  <c r="Z297"/>
  <c r="Z293"/>
  <c r="Z289"/>
  <c r="Z285"/>
  <c r="Z281"/>
  <c r="Z277"/>
  <c r="Z273"/>
  <c r="Z269"/>
  <c r="Z265"/>
  <c r="Z261"/>
  <c r="Z257"/>
  <c r="Z253"/>
  <c r="Z249"/>
  <c r="Z245"/>
  <c r="Z241"/>
  <c r="Z237"/>
  <c r="Z233"/>
  <c r="Z229"/>
  <c r="Z225"/>
  <c r="Z221"/>
  <c r="Z217"/>
  <c r="Z213"/>
  <c r="Z209"/>
  <c r="Z205"/>
  <c r="Z201"/>
  <c r="Z197"/>
  <c r="Z193"/>
  <c r="Z189"/>
  <c r="Z185"/>
  <c r="Z181"/>
  <c r="Z177"/>
  <c r="Z173"/>
  <c r="Z169"/>
  <c r="Z165"/>
  <c r="Z161"/>
  <c r="Z157"/>
  <c r="Z153"/>
  <c r="Z149"/>
  <c r="Z145"/>
  <c r="Z141"/>
  <c r="Z137"/>
  <c r="Z133"/>
  <c r="Z129"/>
  <c r="Z125"/>
  <c r="Z121"/>
  <c r="Z117"/>
  <c r="Z113"/>
  <c r="Z109"/>
  <c r="Z105"/>
  <c r="Z101"/>
  <c r="Z97"/>
  <c r="Z93"/>
  <c r="Z89"/>
  <c r="Z85"/>
  <c r="Z81"/>
  <c r="Z77"/>
  <c r="Z73"/>
  <c r="Z69"/>
  <c r="Z65"/>
  <c r="Z61"/>
  <c r="Z57"/>
  <c r="Z53"/>
  <c r="Z49"/>
  <c r="Z45"/>
  <c r="Z41"/>
  <c r="Z37"/>
  <c r="Z33"/>
  <c r="Z29"/>
  <c r="Z25"/>
  <c r="Z21"/>
  <c r="Z17"/>
  <c r="Z13"/>
  <c r="DL7"/>
  <c r="AM8"/>
  <c r="AL9"/>
  <c r="AX7"/>
  <c r="AW8"/>
  <c r="BT7"/>
  <c r="BS8"/>
  <c r="CE10"/>
  <c r="CD11"/>
  <c r="CZ9"/>
  <c r="DA9" s="1"/>
  <c r="DL6"/>
  <c r="DL8"/>
  <c r="DK11"/>
  <c r="DL10"/>
  <c r="DL9"/>
  <c r="CO13"/>
  <c r="CP13" s="1"/>
  <c r="I2"/>
  <c r="X1"/>
  <c r="I1"/>
  <c r="H6" l="1"/>
  <c r="U3"/>
  <c r="E905"/>
  <c r="C906"/>
  <c r="E906" s="1"/>
  <c r="J903" i="6"/>
  <c r="K903" s="1"/>
  <c r="L401" i="5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11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9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7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10"/>
  <c r="L400"/>
  <c r="L392"/>
  <c r="L384"/>
  <c r="L376"/>
  <c r="L368"/>
  <c r="L360"/>
  <c r="L352"/>
  <c r="L344"/>
  <c r="L336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24"/>
  <c r="L16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8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6"/>
  <c r="F7"/>
  <c r="I6"/>
  <c r="BI9"/>
  <c r="C905" i="6"/>
  <c r="AL10" i="5"/>
  <c r="AM9"/>
  <c r="AW9"/>
  <c r="AX8"/>
  <c r="BH11"/>
  <c r="BI10"/>
  <c r="BS9"/>
  <c r="BT8"/>
  <c r="CD12"/>
  <c r="CE11"/>
  <c r="CZ10"/>
  <c r="DA10" s="1"/>
  <c r="DO274"/>
  <c r="DO202"/>
  <c r="DO130"/>
  <c r="DO82"/>
  <c r="DO18"/>
  <c r="DO381"/>
  <c r="DO365"/>
  <c r="DO341"/>
  <c r="DO333"/>
  <c r="DO325"/>
  <c r="DO317"/>
  <c r="DO309"/>
  <c r="DO266"/>
  <c r="DO210"/>
  <c r="DO154"/>
  <c r="DO106"/>
  <c r="DO42"/>
  <c r="DO10"/>
  <c r="DO397"/>
  <c r="DO349"/>
  <c r="DO6"/>
  <c r="DO299"/>
  <c r="DO291"/>
  <c r="DO283"/>
  <c r="DO275"/>
  <c r="DO267"/>
  <c r="DO259"/>
  <c r="DO251"/>
  <c r="DO243"/>
  <c r="DO235"/>
  <c r="DO227"/>
  <c r="DO219"/>
  <c r="DO211"/>
  <c r="DO203"/>
  <c r="DO195"/>
  <c r="DO187"/>
  <c r="DO179"/>
  <c r="DO171"/>
  <c r="DO163"/>
  <c r="DO155"/>
  <c r="DO147"/>
  <c r="DO139"/>
  <c r="DO131"/>
  <c r="DO123"/>
  <c r="DO115"/>
  <c r="DO107"/>
  <c r="DO99"/>
  <c r="DO91"/>
  <c r="DO83"/>
  <c r="DO75"/>
  <c r="DO67"/>
  <c r="DO59"/>
  <c r="DO51"/>
  <c r="DO43"/>
  <c r="DO35"/>
  <c r="DO27"/>
  <c r="DO19"/>
  <c r="DO11"/>
  <c r="DO406"/>
  <c r="DO398"/>
  <c r="DO390"/>
  <c r="DO382"/>
  <c r="DO374"/>
  <c r="DO366"/>
  <c r="DO358"/>
  <c r="DO350"/>
  <c r="DO342"/>
  <c r="DO334"/>
  <c r="DO326"/>
  <c r="DO318"/>
  <c r="DO310"/>
  <c r="DO290"/>
  <c r="DO234"/>
  <c r="DO186"/>
  <c r="DO138"/>
  <c r="DO98"/>
  <c r="DO58"/>
  <c r="DO34"/>
  <c r="DO357"/>
  <c r="DO300"/>
  <c r="DO292"/>
  <c r="DO284"/>
  <c r="DO276"/>
  <c r="DO268"/>
  <c r="DO260"/>
  <c r="DO252"/>
  <c r="DO244"/>
  <c r="DO236"/>
  <c r="DO228"/>
  <c r="DO220"/>
  <c r="DO212"/>
  <c r="DO204"/>
  <c r="DO196"/>
  <c r="DO188"/>
  <c r="DO180"/>
  <c r="DO172"/>
  <c r="DO164"/>
  <c r="DO156"/>
  <c r="DO148"/>
  <c r="DO140"/>
  <c r="DO132"/>
  <c r="DO124"/>
  <c r="DO116"/>
  <c r="DO108"/>
  <c r="DO100"/>
  <c r="DO92"/>
  <c r="DO84"/>
  <c r="DO76"/>
  <c r="DO68"/>
  <c r="DO60"/>
  <c r="DO52"/>
  <c r="DO44"/>
  <c r="DO36"/>
  <c r="DO28"/>
  <c r="DO20"/>
  <c r="DO12"/>
  <c r="DO399"/>
  <c r="DO391"/>
  <c r="DO383"/>
  <c r="DO375"/>
  <c r="DO367"/>
  <c r="DO359"/>
  <c r="DO351"/>
  <c r="DO343"/>
  <c r="DO335"/>
  <c r="DO327"/>
  <c r="DO319"/>
  <c r="DO311"/>
  <c r="DO250"/>
  <c r="DO178"/>
  <c r="DO90"/>
  <c r="DO301"/>
  <c r="DO293"/>
  <c r="DO285"/>
  <c r="DO277"/>
  <c r="DO269"/>
  <c r="DO261"/>
  <c r="DO253"/>
  <c r="DO245"/>
  <c r="DO237"/>
  <c r="DO229"/>
  <c r="DO221"/>
  <c r="DO213"/>
  <c r="DO205"/>
  <c r="DO197"/>
  <c r="DO189"/>
  <c r="DO181"/>
  <c r="DO173"/>
  <c r="DO165"/>
  <c r="DO157"/>
  <c r="DO149"/>
  <c r="DO141"/>
  <c r="DO133"/>
  <c r="DO125"/>
  <c r="DO117"/>
  <c r="DO109"/>
  <c r="DO101"/>
  <c r="DO93"/>
  <c r="DO85"/>
  <c r="DO77"/>
  <c r="DO69"/>
  <c r="DO61"/>
  <c r="DO53"/>
  <c r="DO45"/>
  <c r="DO37"/>
  <c r="DO29"/>
  <c r="DO21"/>
  <c r="DO13"/>
  <c r="DO400"/>
  <c r="DO392"/>
  <c r="DO384"/>
  <c r="DO376"/>
  <c r="DO368"/>
  <c r="DO360"/>
  <c r="DO352"/>
  <c r="DO344"/>
  <c r="DO336"/>
  <c r="DO328"/>
  <c r="DO320"/>
  <c r="DO312"/>
  <c r="DO306"/>
  <c r="DO242"/>
  <c r="DO170"/>
  <c r="DO74"/>
  <c r="DO405"/>
  <c r="DO302"/>
  <c r="DO294"/>
  <c r="DO286"/>
  <c r="DO278"/>
  <c r="DO270"/>
  <c r="DO262"/>
  <c r="DO254"/>
  <c r="DO246"/>
  <c r="DO238"/>
  <c r="DO230"/>
  <c r="DO222"/>
  <c r="DO214"/>
  <c r="DO206"/>
  <c r="DO198"/>
  <c r="DO190"/>
  <c r="DO182"/>
  <c r="DO174"/>
  <c r="DO166"/>
  <c r="DO158"/>
  <c r="DO150"/>
  <c r="DO142"/>
  <c r="DO134"/>
  <c r="DO126"/>
  <c r="DO118"/>
  <c r="DO110"/>
  <c r="DO102"/>
  <c r="DO94"/>
  <c r="DO86"/>
  <c r="DO78"/>
  <c r="DO70"/>
  <c r="DO62"/>
  <c r="DO54"/>
  <c r="DO46"/>
  <c r="DO38"/>
  <c r="DO30"/>
  <c r="DO22"/>
  <c r="DO14"/>
  <c r="DO401"/>
  <c r="DO393"/>
  <c r="DO385"/>
  <c r="DO377"/>
  <c r="DO369"/>
  <c r="DO361"/>
  <c r="DO353"/>
  <c r="DO345"/>
  <c r="DO337"/>
  <c r="DO329"/>
  <c r="DO321"/>
  <c r="DO313"/>
  <c r="DO258"/>
  <c r="DO218"/>
  <c r="DO162"/>
  <c r="DO122"/>
  <c r="DO66"/>
  <c r="DO26"/>
  <c r="DO373"/>
  <c r="DO303"/>
  <c r="DO295"/>
  <c r="DO287"/>
  <c r="DO279"/>
  <c r="DO271"/>
  <c r="DO263"/>
  <c r="DO255"/>
  <c r="DO247"/>
  <c r="DO239"/>
  <c r="DO231"/>
  <c r="DO223"/>
  <c r="DO215"/>
  <c r="DO207"/>
  <c r="DO199"/>
  <c r="DO191"/>
  <c r="DO183"/>
  <c r="DO175"/>
  <c r="DO167"/>
  <c r="DO159"/>
  <c r="DO151"/>
  <c r="DO143"/>
  <c r="DO135"/>
  <c r="DO127"/>
  <c r="DO119"/>
  <c r="DO111"/>
  <c r="DO103"/>
  <c r="DO95"/>
  <c r="DO87"/>
  <c r="DO79"/>
  <c r="DO71"/>
  <c r="DO63"/>
  <c r="DO55"/>
  <c r="DO47"/>
  <c r="DO39"/>
  <c r="DO31"/>
  <c r="DO23"/>
  <c r="DO15"/>
  <c r="DO7"/>
  <c r="DO402"/>
  <c r="DO394"/>
  <c r="DO386"/>
  <c r="DO378"/>
  <c r="DO370"/>
  <c r="DO362"/>
  <c r="DO354"/>
  <c r="DO346"/>
  <c r="DO338"/>
  <c r="DO330"/>
  <c r="DO322"/>
  <c r="DO314"/>
  <c r="DO282"/>
  <c r="DO194"/>
  <c r="DO114"/>
  <c r="DO304"/>
  <c r="DO296"/>
  <c r="DO288"/>
  <c r="DO280"/>
  <c r="DO272"/>
  <c r="DO264"/>
  <c r="DO256"/>
  <c r="DO248"/>
  <c r="DO240"/>
  <c r="DO232"/>
  <c r="DO224"/>
  <c r="DO216"/>
  <c r="DO208"/>
  <c r="DO200"/>
  <c r="DO192"/>
  <c r="DO184"/>
  <c r="DO176"/>
  <c r="DO168"/>
  <c r="DO160"/>
  <c r="DO152"/>
  <c r="DO144"/>
  <c r="DO136"/>
  <c r="DO128"/>
  <c r="DO120"/>
  <c r="DO112"/>
  <c r="DO104"/>
  <c r="DO96"/>
  <c r="DO88"/>
  <c r="DO80"/>
  <c r="DO72"/>
  <c r="DO64"/>
  <c r="DO56"/>
  <c r="DO48"/>
  <c r="DO40"/>
  <c r="DO32"/>
  <c r="DO24"/>
  <c r="DO16"/>
  <c r="DO8"/>
  <c r="DO403"/>
  <c r="DO395"/>
  <c r="DO387"/>
  <c r="DO379"/>
  <c r="DO371"/>
  <c r="DO363"/>
  <c r="DO355"/>
  <c r="DO347"/>
  <c r="DO339"/>
  <c r="DO331"/>
  <c r="DO323"/>
  <c r="DO315"/>
  <c r="DO307"/>
  <c r="DO298"/>
  <c r="DO226"/>
  <c r="DO146"/>
  <c r="DO50"/>
  <c r="DO389"/>
  <c r="DO305"/>
  <c r="DO297"/>
  <c r="DO289"/>
  <c r="DO281"/>
  <c r="DO273"/>
  <c r="DO265"/>
  <c r="DO257"/>
  <c r="DO249"/>
  <c r="DO241"/>
  <c r="DO233"/>
  <c r="DO225"/>
  <c r="DO217"/>
  <c r="DO209"/>
  <c r="DO201"/>
  <c r="DO193"/>
  <c r="DO185"/>
  <c r="DO177"/>
  <c r="DO169"/>
  <c r="DO161"/>
  <c r="DO153"/>
  <c r="DO145"/>
  <c r="DO137"/>
  <c r="DO129"/>
  <c r="DO121"/>
  <c r="DO113"/>
  <c r="DO105"/>
  <c r="DO97"/>
  <c r="DO89"/>
  <c r="DO81"/>
  <c r="DO73"/>
  <c r="DO65"/>
  <c r="DO57"/>
  <c r="DO49"/>
  <c r="DO41"/>
  <c r="DO33"/>
  <c r="DO25"/>
  <c r="DO17"/>
  <c r="DO9"/>
  <c r="DO404"/>
  <c r="DO396"/>
  <c r="DO388"/>
  <c r="DO380"/>
  <c r="DO372"/>
  <c r="DO364"/>
  <c r="DO356"/>
  <c r="DO348"/>
  <c r="DO340"/>
  <c r="DO332"/>
  <c r="DO324"/>
  <c r="DO316"/>
  <c r="DO308"/>
  <c r="DK12"/>
  <c r="DL11"/>
  <c r="CO14"/>
  <c r="CP14" s="1"/>
  <c r="H639"/>
  <c r="H637"/>
  <c r="H635"/>
  <c r="H626"/>
  <c r="H617"/>
  <c r="H608"/>
  <c r="H606"/>
  <c r="H604"/>
  <c r="H575"/>
  <c r="H573"/>
  <c r="H571"/>
  <c r="H562"/>
  <c r="H553"/>
  <c r="H697"/>
  <c r="I697" s="1"/>
  <c r="H693"/>
  <c r="I693" s="1"/>
  <c r="H691"/>
  <c r="I691" s="1"/>
  <c r="H678"/>
  <c r="I678" s="1"/>
  <c r="H676"/>
  <c r="I676" s="1"/>
  <c r="H665"/>
  <c r="I665" s="1"/>
  <c r="H661"/>
  <c r="I661" s="1"/>
  <c r="H659"/>
  <c r="I659" s="1"/>
  <c r="H646"/>
  <c r="I646" s="1"/>
  <c r="H644"/>
  <c r="I644" s="1"/>
  <c r="H901"/>
  <c r="I901" s="1"/>
  <c r="H893"/>
  <c r="I893" s="1"/>
  <c r="H875"/>
  <c r="I875" s="1"/>
  <c r="H867"/>
  <c r="I867" s="1"/>
  <c r="H850"/>
  <c r="I850" s="1"/>
  <c r="H844"/>
  <c r="I844" s="1"/>
  <c r="H840"/>
  <c r="I840" s="1"/>
  <c r="H838"/>
  <c r="I838" s="1"/>
  <c r="H819"/>
  <c r="I819" s="1"/>
  <c r="H813"/>
  <c r="I813" s="1"/>
  <c r="H809"/>
  <c r="I809" s="1"/>
  <c r="H807"/>
  <c r="I807" s="1"/>
  <c r="H788"/>
  <c r="I788" s="1"/>
  <c r="H784"/>
  <c r="I784" s="1"/>
  <c r="H782"/>
  <c r="I782" s="1"/>
  <c r="H769"/>
  <c r="I769" s="1"/>
  <c r="H767"/>
  <c r="I767" s="1"/>
  <c r="H756"/>
  <c r="I756" s="1"/>
  <c r="H752"/>
  <c r="I752" s="1"/>
  <c r="H750"/>
  <c r="I750" s="1"/>
  <c r="H737"/>
  <c r="I737" s="1"/>
  <c r="H735"/>
  <c r="I735" s="1"/>
  <c r="H724"/>
  <c r="I724" s="1"/>
  <c r="H720"/>
  <c r="I720" s="1"/>
  <c r="H718"/>
  <c r="I718" s="1"/>
  <c r="H705"/>
  <c r="I705" s="1"/>
  <c r="H703"/>
  <c r="I703" s="1"/>
  <c r="H615"/>
  <c r="H613"/>
  <c r="H611"/>
  <c r="H602"/>
  <c r="H593"/>
  <c r="H584"/>
  <c r="H582"/>
  <c r="H580"/>
  <c r="H551"/>
  <c r="H549"/>
  <c r="H547"/>
  <c r="H695"/>
  <c r="I695" s="1"/>
  <c r="H680"/>
  <c r="I680" s="1"/>
  <c r="H674"/>
  <c r="I674" s="1"/>
  <c r="H663"/>
  <c r="I663" s="1"/>
  <c r="H648"/>
  <c r="I648" s="1"/>
  <c r="H642"/>
  <c r="H904"/>
  <c r="I904" s="1"/>
  <c r="H896"/>
  <c r="I896" s="1"/>
  <c r="H888"/>
  <c r="I888" s="1"/>
  <c r="H883"/>
  <c r="I883" s="1"/>
  <c r="H878"/>
  <c r="I878" s="1"/>
  <c r="H870"/>
  <c r="I870" s="1"/>
  <c r="H865"/>
  <c r="I865" s="1"/>
  <c r="H863"/>
  <c r="I863" s="1"/>
  <c r="H842"/>
  <c r="I842" s="1"/>
  <c r="H836"/>
  <c r="I836" s="1"/>
  <c r="H832"/>
  <c r="I832" s="1"/>
  <c r="H830"/>
  <c r="I830" s="1"/>
  <c r="H811"/>
  <c r="I811" s="1"/>
  <c r="H805"/>
  <c r="I805" s="1"/>
  <c r="H801"/>
  <c r="I801" s="1"/>
  <c r="H799"/>
  <c r="I799" s="1"/>
  <c r="H786"/>
  <c r="I786" s="1"/>
  <c r="H771"/>
  <c r="I771" s="1"/>
  <c r="H765"/>
  <c r="I765" s="1"/>
  <c r="H754"/>
  <c r="I754" s="1"/>
  <c r="H739"/>
  <c r="I739" s="1"/>
  <c r="H733"/>
  <c r="I733" s="1"/>
  <c r="H722"/>
  <c r="I722" s="1"/>
  <c r="H707"/>
  <c r="I707" s="1"/>
  <c r="H701"/>
  <c r="I701" s="1"/>
  <c r="H633"/>
  <c r="H624"/>
  <c r="H622"/>
  <c r="H620"/>
  <c r="H591"/>
  <c r="H589"/>
  <c r="H587"/>
  <c r="H578"/>
  <c r="H569"/>
  <c r="H560"/>
  <c r="H558"/>
  <c r="H556"/>
  <c r="H689"/>
  <c r="I689" s="1"/>
  <c r="H685"/>
  <c r="I685" s="1"/>
  <c r="H683"/>
  <c r="I683" s="1"/>
  <c r="H670"/>
  <c r="I670" s="1"/>
  <c r="H668"/>
  <c r="I668" s="1"/>
  <c r="H657"/>
  <c r="I657" s="1"/>
  <c r="H653"/>
  <c r="I653" s="1"/>
  <c r="H651"/>
  <c r="I651" s="1"/>
  <c r="H899"/>
  <c r="I899" s="1"/>
  <c r="H891"/>
  <c r="I891" s="1"/>
  <c r="H886"/>
  <c r="I886" s="1"/>
  <c r="H873"/>
  <c r="I873" s="1"/>
  <c r="H861"/>
  <c r="I861" s="1"/>
  <c r="H857"/>
  <c r="I857" s="1"/>
  <c r="H855"/>
  <c r="I855" s="1"/>
  <c r="H834"/>
  <c r="I834" s="1"/>
  <c r="H828"/>
  <c r="I828" s="1"/>
  <c r="H824"/>
  <c r="I824" s="1"/>
  <c r="H822"/>
  <c r="I822" s="1"/>
  <c r="H803"/>
  <c r="I803" s="1"/>
  <c r="H797"/>
  <c r="I797" s="1"/>
  <c r="H793"/>
  <c r="I793" s="1"/>
  <c r="H791"/>
  <c r="I791" s="1"/>
  <c r="H780"/>
  <c r="I780" s="1"/>
  <c r="H776"/>
  <c r="I776" s="1"/>
  <c r="H774"/>
  <c r="I774" s="1"/>
  <c r="H761"/>
  <c r="I761" s="1"/>
  <c r="H759"/>
  <c r="I759" s="1"/>
  <c r="H748"/>
  <c r="I748" s="1"/>
  <c r="H744"/>
  <c r="I744" s="1"/>
  <c r="H742"/>
  <c r="I742" s="1"/>
  <c r="H729"/>
  <c r="I729" s="1"/>
  <c r="H727"/>
  <c r="I727" s="1"/>
  <c r="H716"/>
  <c r="I716" s="1"/>
  <c r="H712"/>
  <c r="I712" s="1"/>
  <c r="H710"/>
  <c r="I710" s="1"/>
  <c r="H631"/>
  <c r="H629"/>
  <c r="H627"/>
  <c r="H618"/>
  <c r="H609"/>
  <c r="H600"/>
  <c r="H598"/>
  <c r="H596"/>
  <c r="H567"/>
  <c r="H565"/>
  <c r="H563"/>
  <c r="H554"/>
  <c r="H698"/>
  <c r="I698" s="1"/>
  <c r="H687"/>
  <c r="I687" s="1"/>
  <c r="H672"/>
  <c r="I672" s="1"/>
  <c r="H666"/>
  <c r="I666" s="1"/>
  <c r="H655"/>
  <c r="I655" s="1"/>
  <c r="H640"/>
  <c r="H902"/>
  <c r="I902" s="1"/>
  <c r="H894"/>
  <c r="I894" s="1"/>
  <c r="H881"/>
  <c r="I881" s="1"/>
  <c r="H876"/>
  <c r="I876" s="1"/>
  <c r="H868"/>
  <c r="I868" s="1"/>
  <c r="H859"/>
  <c r="I859" s="1"/>
  <c r="H853"/>
  <c r="I853" s="1"/>
  <c r="H849"/>
  <c r="I849" s="1"/>
  <c r="H847"/>
  <c r="I847" s="1"/>
  <c r="H826"/>
  <c r="I826" s="1"/>
  <c r="H820"/>
  <c r="I820" s="1"/>
  <c r="H816"/>
  <c r="I816" s="1"/>
  <c r="H814"/>
  <c r="I814" s="1"/>
  <c r="H795"/>
  <c r="I795" s="1"/>
  <c r="H789"/>
  <c r="I789" s="1"/>
  <c r="H778"/>
  <c r="I778" s="1"/>
  <c r="H763"/>
  <c r="I763" s="1"/>
  <c r="H757"/>
  <c r="I757" s="1"/>
  <c r="H746"/>
  <c r="I746" s="1"/>
  <c r="H731"/>
  <c r="I731" s="1"/>
  <c r="H725"/>
  <c r="I725" s="1"/>
  <c r="H714"/>
  <c r="I714" s="1"/>
  <c r="H699"/>
  <c r="I699" s="1"/>
  <c r="H638"/>
  <c r="H636"/>
  <c r="H607"/>
  <c r="H605"/>
  <c r="H603"/>
  <c r="H594"/>
  <c r="H585"/>
  <c r="H576"/>
  <c r="H574"/>
  <c r="H572"/>
  <c r="H694"/>
  <c r="I694" s="1"/>
  <c r="H692"/>
  <c r="I692" s="1"/>
  <c r="H681"/>
  <c r="I681" s="1"/>
  <c r="H677"/>
  <c r="I677" s="1"/>
  <c r="H675"/>
  <c r="I675" s="1"/>
  <c r="H662"/>
  <c r="I662" s="1"/>
  <c r="H660"/>
  <c r="I660" s="1"/>
  <c r="H649"/>
  <c r="I649" s="1"/>
  <c r="H645"/>
  <c r="I645" s="1"/>
  <c r="H643"/>
  <c r="H905"/>
  <c r="I905" s="1"/>
  <c r="H897"/>
  <c r="I897" s="1"/>
  <c r="H889"/>
  <c r="I889" s="1"/>
  <c r="H884"/>
  <c r="I884" s="1"/>
  <c r="H879"/>
  <c r="I879" s="1"/>
  <c r="H871"/>
  <c r="I871" s="1"/>
  <c r="H851"/>
  <c r="I851" s="1"/>
  <c r="H845"/>
  <c r="I845" s="1"/>
  <c r="H841"/>
  <c r="I841" s="1"/>
  <c r="H839"/>
  <c r="I839" s="1"/>
  <c r="H818"/>
  <c r="I818" s="1"/>
  <c r="H812"/>
  <c r="I812" s="1"/>
  <c r="H808"/>
  <c r="I808" s="1"/>
  <c r="H806"/>
  <c r="I806" s="1"/>
  <c r="H785"/>
  <c r="I785" s="1"/>
  <c r="H783"/>
  <c r="I783" s="1"/>
  <c r="H772"/>
  <c r="I772" s="1"/>
  <c r="H768"/>
  <c r="I768" s="1"/>
  <c r="H766"/>
  <c r="I766" s="1"/>
  <c r="H753"/>
  <c r="I753" s="1"/>
  <c r="H751"/>
  <c r="I751" s="1"/>
  <c r="H740"/>
  <c r="I740" s="1"/>
  <c r="H736"/>
  <c r="I736" s="1"/>
  <c r="H734"/>
  <c r="I734" s="1"/>
  <c r="H721"/>
  <c r="I721" s="1"/>
  <c r="H719"/>
  <c r="I719" s="1"/>
  <c r="H708"/>
  <c r="I708" s="1"/>
  <c r="H704"/>
  <c r="I704" s="1"/>
  <c r="H702"/>
  <c r="I702" s="1"/>
  <c r="H634"/>
  <c r="H625"/>
  <c r="H616"/>
  <c r="H614"/>
  <c r="H612"/>
  <c r="H583"/>
  <c r="H581"/>
  <c r="H579"/>
  <c r="H570"/>
  <c r="H561"/>
  <c r="H552"/>
  <c r="H550"/>
  <c r="H548"/>
  <c r="H696"/>
  <c r="I696" s="1"/>
  <c r="H690"/>
  <c r="I690" s="1"/>
  <c r="H679"/>
  <c r="I679" s="1"/>
  <c r="H664"/>
  <c r="I664" s="1"/>
  <c r="H658"/>
  <c r="I658" s="1"/>
  <c r="H647"/>
  <c r="I647" s="1"/>
  <c r="H900"/>
  <c r="I900" s="1"/>
  <c r="H892"/>
  <c r="I892" s="1"/>
  <c r="H874"/>
  <c r="I874" s="1"/>
  <c r="H866"/>
  <c r="I866" s="1"/>
  <c r="H864"/>
  <c r="I864" s="1"/>
  <c r="H862"/>
  <c r="I862" s="1"/>
  <c r="H843"/>
  <c r="I843" s="1"/>
  <c r="H837"/>
  <c r="I837" s="1"/>
  <c r="H833"/>
  <c r="I833" s="1"/>
  <c r="H831"/>
  <c r="I831" s="1"/>
  <c r="H810"/>
  <c r="I810" s="1"/>
  <c r="H804"/>
  <c r="I804" s="1"/>
  <c r="H800"/>
  <c r="I800" s="1"/>
  <c r="H798"/>
  <c r="I798" s="1"/>
  <c r="H787"/>
  <c r="I787" s="1"/>
  <c r="H781"/>
  <c r="I781" s="1"/>
  <c r="H770"/>
  <c r="I770" s="1"/>
  <c r="H755"/>
  <c r="I755" s="1"/>
  <c r="H749"/>
  <c r="I749" s="1"/>
  <c r="H738"/>
  <c r="I738" s="1"/>
  <c r="H723"/>
  <c r="I723" s="1"/>
  <c r="H717"/>
  <c r="I717" s="1"/>
  <c r="H706"/>
  <c r="I706" s="1"/>
  <c r="H623"/>
  <c r="H621"/>
  <c r="H619"/>
  <c r="H610"/>
  <c r="H601"/>
  <c r="H592"/>
  <c r="H590"/>
  <c r="H588"/>
  <c r="H559"/>
  <c r="H557"/>
  <c r="H555"/>
  <c r="H546"/>
  <c r="H686"/>
  <c r="I686" s="1"/>
  <c r="H684"/>
  <c r="I684" s="1"/>
  <c r="H673"/>
  <c r="I673" s="1"/>
  <c r="H669"/>
  <c r="I669" s="1"/>
  <c r="H667"/>
  <c r="I667" s="1"/>
  <c r="H654"/>
  <c r="I654" s="1"/>
  <c r="H652"/>
  <c r="I652" s="1"/>
  <c r="H641"/>
  <c r="H903"/>
  <c r="I903" s="1"/>
  <c r="H895"/>
  <c r="I895" s="1"/>
  <c r="H887"/>
  <c r="I887" s="1"/>
  <c r="H882"/>
  <c r="I882" s="1"/>
  <c r="H877"/>
  <c r="I877" s="1"/>
  <c r="H869"/>
  <c r="I869" s="1"/>
  <c r="H860"/>
  <c r="I860" s="1"/>
  <c r="H856"/>
  <c r="I856" s="1"/>
  <c r="H854"/>
  <c r="I854" s="1"/>
  <c r="H835"/>
  <c r="I835" s="1"/>
  <c r="H829"/>
  <c r="I829" s="1"/>
  <c r="H825"/>
  <c r="I825" s="1"/>
  <c r="H823"/>
  <c r="I823" s="1"/>
  <c r="H802"/>
  <c r="I802" s="1"/>
  <c r="H796"/>
  <c r="I796" s="1"/>
  <c r="H792"/>
  <c r="I792" s="1"/>
  <c r="H790"/>
  <c r="I790" s="1"/>
  <c r="H777"/>
  <c r="I777" s="1"/>
  <c r="H775"/>
  <c r="I775" s="1"/>
  <c r="H764"/>
  <c r="I764" s="1"/>
  <c r="H760"/>
  <c r="I760" s="1"/>
  <c r="H758"/>
  <c r="I758" s="1"/>
  <c r="H745"/>
  <c r="I745" s="1"/>
  <c r="H743"/>
  <c r="I743" s="1"/>
  <c r="H732"/>
  <c r="I732" s="1"/>
  <c r="H728"/>
  <c r="I728" s="1"/>
  <c r="H726"/>
  <c r="I726" s="1"/>
  <c r="H713"/>
  <c r="I713" s="1"/>
  <c r="H711"/>
  <c r="I711" s="1"/>
  <c r="H700"/>
  <c r="I700" s="1"/>
  <c r="H632"/>
  <c r="H630"/>
  <c r="H628"/>
  <c r="H599"/>
  <c r="H597"/>
  <c r="H595"/>
  <c r="H586"/>
  <c r="H577"/>
  <c r="H568"/>
  <c r="H566"/>
  <c r="H564"/>
  <c r="H688"/>
  <c r="I688" s="1"/>
  <c r="H682"/>
  <c r="I682" s="1"/>
  <c r="H671"/>
  <c r="I671" s="1"/>
  <c r="H656"/>
  <c r="I656" s="1"/>
  <c r="H650"/>
  <c r="I650" s="1"/>
  <c r="H906"/>
  <c r="I906" s="1"/>
  <c r="H898"/>
  <c r="I898" s="1"/>
  <c r="H890"/>
  <c r="I890" s="1"/>
  <c r="H885"/>
  <c r="I885" s="1"/>
  <c r="H880"/>
  <c r="I880" s="1"/>
  <c r="H872"/>
  <c r="I872" s="1"/>
  <c r="H858"/>
  <c r="I858" s="1"/>
  <c r="H852"/>
  <c r="I852" s="1"/>
  <c r="H848"/>
  <c r="I848" s="1"/>
  <c r="H846"/>
  <c r="I846" s="1"/>
  <c r="H827"/>
  <c r="I827" s="1"/>
  <c r="H821"/>
  <c r="I821" s="1"/>
  <c r="H817"/>
  <c r="I817" s="1"/>
  <c r="H815"/>
  <c r="I815" s="1"/>
  <c r="H794"/>
  <c r="I794" s="1"/>
  <c r="H779"/>
  <c r="I779" s="1"/>
  <c r="H773"/>
  <c r="I773" s="1"/>
  <c r="H762"/>
  <c r="I762" s="1"/>
  <c r="H747"/>
  <c r="I747" s="1"/>
  <c r="H741"/>
  <c r="I741" s="1"/>
  <c r="H730"/>
  <c r="I730" s="1"/>
  <c r="H715"/>
  <c r="I715" s="1"/>
  <c r="H709"/>
  <c r="I709" s="1"/>
  <c r="H15"/>
  <c r="H528"/>
  <c r="H464"/>
  <c r="H400"/>
  <c r="H336"/>
  <c r="H272"/>
  <c r="H208"/>
  <c r="H144"/>
  <c r="H80"/>
  <c r="H536"/>
  <c r="H472"/>
  <c r="H408"/>
  <c r="H344"/>
  <c r="H280"/>
  <c r="H216"/>
  <c r="H152"/>
  <c r="H88"/>
  <c r="H544"/>
  <c r="H480"/>
  <c r="H416"/>
  <c r="H352"/>
  <c r="H288"/>
  <c r="H224"/>
  <c r="H160"/>
  <c r="H96"/>
  <c r="BX3" s="1"/>
  <c r="H488"/>
  <c r="H424"/>
  <c r="H360"/>
  <c r="H296"/>
  <c r="H232"/>
  <c r="H168"/>
  <c r="H104"/>
  <c r="H40"/>
  <c r="H496"/>
  <c r="H432"/>
  <c r="H368"/>
  <c r="H304"/>
  <c r="H240"/>
  <c r="H176"/>
  <c r="H112"/>
  <c r="H48"/>
  <c r="H504"/>
  <c r="H440"/>
  <c r="H376"/>
  <c r="H312"/>
  <c r="H248"/>
  <c r="H184"/>
  <c r="H120"/>
  <c r="H56"/>
  <c r="H512"/>
  <c r="H448"/>
  <c r="H384"/>
  <c r="H320"/>
  <c r="H256"/>
  <c r="H192"/>
  <c r="H128"/>
  <c r="H64"/>
  <c r="H520"/>
  <c r="H456"/>
  <c r="H392"/>
  <c r="H328"/>
  <c r="H264"/>
  <c r="H200"/>
  <c r="H136"/>
  <c r="H72"/>
  <c r="H32"/>
  <c r="H24"/>
  <c r="H16"/>
  <c r="H545"/>
  <c r="H537"/>
  <c r="H529"/>
  <c r="H521"/>
  <c r="H513"/>
  <c r="H505"/>
  <c r="H497"/>
  <c r="H489"/>
  <c r="H481"/>
  <c r="H473"/>
  <c r="H465"/>
  <c r="H457"/>
  <c r="H449"/>
  <c r="H441"/>
  <c r="H433"/>
  <c r="H425"/>
  <c r="H417"/>
  <c r="H409"/>
  <c r="H401"/>
  <c r="H393"/>
  <c r="H385"/>
  <c r="H377"/>
  <c r="H369"/>
  <c r="H361"/>
  <c r="H353"/>
  <c r="H345"/>
  <c r="H337"/>
  <c r="H329"/>
  <c r="H321"/>
  <c r="H313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BB3" s="1"/>
  <c r="H33"/>
  <c r="H25"/>
  <c r="H17"/>
  <c r="H9"/>
  <c r="H7"/>
  <c r="H538"/>
  <c r="H530"/>
  <c r="H522"/>
  <c r="H514"/>
  <c r="H506"/>
  <c r="H498"/>
  <c r="H490"/>
  <c r="H482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BM3" s="1"/>
  <c r="H58"/>
  <c r="H50"/>
  <c r="H42"/>
  <c r="H34"/>
  <c r="H26"/>
  <c r="H18"/>
  <c r="H10"/>
  <c r="H8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H11"/>
  <c r="H540"/>
  <c r="H532"/>
  <c r="H524"/>
  <c r="H516"/>
  <c r="H508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541"/>
  <c r="H533"/>
  <c r="H525"/>
  <c r="H517"/>
  <c r="H509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365"/>
  <c r="H357"/>
  <c r="H349"/>
  <c r="H341"/>
  <c r="H333"/>
  <c r="H325"/>
  <c r="H317"/>
  <c r="H309"/>
  <c r="H301"/>
  <c r="H293"/>
  <c r="H285"/>
  <c r="H277"/>
  <c r="H269"/>
  <c r="H261"/>
  <c r="H253"/>
  <c r="H245"/>
  <c r="H237"/>
  <c r="H229"/>
  <c r="H221"/>
  <c r="H213"/>
  <c r="CT3" s="1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AQ3" s="1"/>
  <c r="H13"/>
  <c r="H542"/>
  <c r="H534"/>
  <c r="H526"/>
  <c r="H518"/>
  <c r="H510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CI3" s="1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543"/>
  <c r="H535"/>
  <c r="H527"/>
  <c r="H519"/>
  <c r="H511"/>
  <c r="H503"/>
  <c r="H495"/>
  <c r="H487"/>
  <c r="H479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DE3" s="1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T3" l="1"/>
  <c r="AF3"/>
  <c r="T7"/>
  <c r="J904" i="6"/>
  <c r="K904" s="1"/>
  <c r="R8" i="5"/>
  <c r="R393"/>
  <c r="R329"/>
  <c r="R265"/>
  <c r="R201"/>
  <c r="R137"/>
  <c r="R73"/>
  <c r="R9"/>
  <c r="R346"/>
  <c r="R282"/>
  <c r="R218"/>
  <c r="R154"/>
  <c r="R90"/>
  <c r="R26"/>
  <c r="R363"/>
  <c r="R299"/>
  <c r="R235"/>
  <c r="R171"/>
  <c r="R107"/>
  <c r="R43"/>
  <c r="R380"/>
  <c r="R316"/>
  <c r="R252"/>
  <c r="R188"/>
  <c r="R124"/>
  <c r="R60"/>
  <c r="R397"/>
  <c r="R333"/>
  <c r="R269"/>
  <c r="R205"/>
  <c r="R141"/>
  <c r="R77"/>
  <c r="R13"/>
  <c r="R350"/>
  <c r="R286"/>
  <c r="R222"/>
  <c r="R158"/>
  <c r="R94"/>
  <c r="R30"/>
  <c r="R367"/>
  <c r="R303"/>
  <c r="R239"/>
  <c r="R175"/>
  <c r="R111"/>
  <c r="R47"/>
  <c r="R384"/>
  <c r="R320"/>
  <c r="R256"/>
  <c r="R192"/>
  <c r="R128"/>
  <c r="R64"/>
  <c r="R375"/>
  <c r="R183"/>
  <c r="R55"/>
  <c r="R392"/>
  <c r="R264"/>
  <c r="R200"/>
  <c r="R136"/>
  <c r="R291"/>
  <c r="R261"/>
  <c r="R231"/>
  <c r="R401"/>
  <c r="R337"/>
  <c r="R273"/>
  <c r="R209"/>
  <c r="R145"/>
  <c r="R81"/>
  <c r="R17"/>
  <c r="R354"/>
  <c r="R290"/>
  <c r="R226"/>
  <c r="R162"/>
  <c r="R98"/>
  <c r="R34"/>
  <c r="R371"/>
  <c r="R307"/>
  <c r="R243"/>
  <c r="R179"/>
  <c r="R115"/>
  <c r="R51"/>
  <c r="R388"/>
  <c r="R324"/>
  <c r="R260"/>
  <c r="R196"/>
  <c r="R132"/>
  <c r="R68"/>
  <c r="R405"/>
  <c r="R341"/>
  <c r="R277"/>
  <c r="R213"/>
  <c r="R149"/>
  <c r="R85"/>
  <c r="R21"/>
  <c r="R358"/>
  <c r="R294"/>
  <c r="R230"/>
  <c r="R166"/>
  <c r="R102"/>
  <c r="R38"/>
  <c r="R311"/>
  <c r="R247"/>
  <c r="R119"/>
  <c r="R328"/>
  <c r="R72"/>
  <c r="R129"/>
  <c r="R210"/>
  <c r="R163"/>
  <c r="R180"/>
  <c r="R325"/>
  <c r="R406"/>
  <c r="R86"/>
  <c r="R167"/>
  <c r="R312"/>
  <c r="R120"/>
  <c r="R345"/>
  <c r="R281"/>
  <c r="R217"/>
  <c r="R153"/>
  <c r="R89"/>
  <c r="R25"/>
  <c r="R362"/>
  <c r="R298"/>
  <c r="R234"/>
  <c r="R170"/>
  <c r="R106"/>
  <c r="R42"/>
  <c r="R379"/>
  <c r="R315"/>
  <c r="R251"/>
  <c r="R187"/>
  <c r="R123"/>
  <c r="R59"/>
  <c r="R396"/>
  <c r="R332"/>
  <c r="R268"/>
  <c r="R204"/>
  <c r="R140"/>
  <c r="R76"/>
  <c r="R12"/>
  <c r="R349"/>
  <c r="R285"/>
  <c r="R221"/>
  <c r="R157"/>
  <c r="R93"/>
  <c r="R29"/>
  <c r="R366"/>
  <c r="R302"/>
  <c r="R238"/>
  <c r="R174"/>
  <c r="R110"/>
  <c r="R46"/>
  <c r="R383"/>
  <c r="R319"/>
  <c r="R255"/>
  <c r="R191"/>
  <c r="R127"/>
  <c r="R63"/>
  <c r="R400"/>
  <c r="R336"/>
  <c r="R272"/>
  <c r="R208"/>
  <c r="R144"/>
  <c r="R80"/>
  <c r="R16"/>
  <c r="R327"/>
  <c r="R135"/>
  <c r="R7"/>
  <c r="R344"/>
  <c r="R216"/>
  <c r="R152"/>
  <c r="R88"/>
  <c r="R321"/>
  <c r="R35"/>
  <c r="R342"/>
  <c r="R376"/>
  <c r="R353"/>
  <c r="R289"/>
  <c r="R225"/>
  <c r="R161"/>
  <c r="R97"/>
  <c r="R33"/>
  <c r="R370"/>
  <c r="R306"/>
  <c r="R242"/>
  <c r="R178"/>
  <c r="R114"/>
  <c r="R50"/>
  <c r="R387"/>
  <c r="R323"/>
  <c r="R259"/>
  <c r="R195"/>
  <c r="R131"/>
  <c r="R67"/>
  <c r="R404"/>
  <c r="R340"/>
  <c r="R276"/>
  <c r="R212"/>
  <c r="R148"/>
  <c r="R84"/>
  <c r="R20"/>
  <c r="R357"/>
  <c r="R293"/>
  <c r="R229"/>
  <c r="R165"/>
  <c r="R101"/>
  <c r="R37"/>
  <c r="R374"/>
  <c r="R310"/>
  <c r="R246"/>
  <c r="R182"/>
  <c r="R118"/>
  <c r="R54"/>
  <c r="R391"/>
  <c r="R263"/>
  <c r="R199"/>
  <c r="R71"/>
  <c r="R280"/>
  <c r="R24"/>
  <c r="R257"/>
  <c r="R338"/>
  <c r="R355"/>
  <c r="R372"/>
  <c r="R52"/>
  <c r="R133"/>
  <c r="R214"/>
  <c r="R359"/>
  <c r="R103"/>
  <c r="R248"/>
  <c r="R56"/>
  <c r="R361"/>
  <c r="R297"/>
  <c r="R233"/>
  <c r="R169"/>
  <c r="R105"/>
  <c r="R41"/>
  <c r="R378"/>
  <c r="R314"/>
  <c r="R250"/>
  <c r="R186"/>
  <c r="R122"/>
  <c r="R58"/>
  <c r="R395"/>
  <c r="R331"/>
  <c r="R267"/>
  <c r="R203"/>
  <c r="R139"/>
  <c r="R75"/>
  <c r="R11"/>
  <c r="R348"/>
  <c r="R284"/>
  <c r="R220"/>
  <c r="R156"/>
  <c r="R92"/>
  <c r="R28"/>
  <c r="R365"/>
  <c r="R301"/>
  <c r="R237"/>
  <c r="R173"/>
  <c r="R109"/>
  <c r="R45"/>
  <c r="R382"/>
  <c r="R318"/>
  <c r="R254"/>
  <c r="R190"/>
  <c r="R126"/>
  <c r="R62"/>
  <c r="R399"/>
  <c r="R335"/>
  <c r="R271"/>
  <c r="R207"/>
  <c r="R143"/>
  <c r="R79"/>
  <c r="R15"/>
  <c r="R352"/>
  <c r="R288"/>
  <c r="R224"/>
  <c r="R160"/>
  <c r="R96"/>
  <c r="R32"/>
  <c r="R82"/>
  <c r="R150"/>
  <c r="R369"/>
  <c r="R305"/>
  <c r="R241"/>
  <c r="R177"/>
  <c r="R113"/>
  <c r="R49"/>
  <c r="R386"/>
  <c r="R322"/>
  <c r="R258"/>
  <c r="R194"/>
  <c r="R130"/>
  <c r="R66"/>
  <c r="R403"/>
  <c r="R339"/>
  <c r="R275"/>
  <c r="R211"/>
  <c r="R147"/>
  <c r="R83"/>
  <c r="R19"/>
  <c r="R356"/>
  <c r="R292"/>
  <c r="R228"/>
  <c r="R164"/>
  <c r="R100"/>
  <c r="R36"/>
  <c r="R373"/>
  <c r="R309"/>
  <c r="R245"/>
  <c r="R181"/>
  <c r="R117"/>
  <c r="R53"/>
  <c r="R390"/>
  <c r="R326"/>
  <c r="R262"/>
  <c r="R198"/>
  <c r="R134"/>
  <c r="R70"/>
  <c r="R6"/>
  <c r="R343"/>
  <c r="R279"/>
  <c r="R215"/>
  <c r="R151"/>
  <c r="R87"/>
  <c r="R23"/>
  <c r="R360"/>
  <c r="R296"/>
  <c r="R232"/>
  <c r="R168"/>
  <c r="R104"/>
  <c r="R40"/>
  <c r="R193"/>
  <c r="R402"/>
  <c r="R146"/>
  <c r="R227"/>
  <c r="R308"/>
  <c r="R116"/>
  <c r="R197"/>
  <c r="R278"/>
  <c r="R295"/>
  <c r="R184"/>
  <c r="R377"/>
  <c r="R313"/>
  <c r="R249"/>
  <c r="R185"/>
  <c r="R121"/>
  <c r="R57"/>
  <c r="R394"/>
  <c r="R330"/>
  <c r="R266"/>
  <c r="R202"/>
  <c r="R138"/>
  <c r="R74"/>
  <c r="R10"/>
  <c r="R347"/>
  <c r="R283"/>
  <c r="R219"/>
  <c r="R155"/>
  <c r="R91"/>
  <c r="R27"/>
  <c r="R364"/>
  <c r="R300"/>
  <c r="R236"/>
  <c r="R172"/>
  <c r="R108"/>
  <c r="R44"/>
  <c r="R381"/>
  <c r="R317"/>
  <c r="R253"/>
  <c r="R189"/>
  <c r="R125"/>
  <c r="R61"/>
  <c r="R398"/>
  <c r="R334"/>
  <c r="R270"/>
  <c r="R206"/>
  <c r="R142"/>
  <c r="R78"/>
  <c r="R14"/>
  <c r="R351"/>
  <c r="R287"/>
  <c r="R223"/>
  <c r="R159"/>
  <c r="R95"/>
  <c r="R31"/>
  <c r="R368"/>
  <c r="R304"/>
  <c r="R240"/>
  <c r="R176"/>
  <c r="R112"/>
  <c r="R48"/>
  <c r="R385"/>
  <c r="R65"/>
  <c r="R274"/>
  <c r="R18"/>
  <c r="R99"/>
  <c r="R244"/>
  <c r="R389"/>
  <c r="R69"/>
  <c r="R22"/>
  <c r="R39"/>
  <c r="F8"/>
  <c r="C906" i="6"/>
  <c r="AA11" i="5"/>
  <c r="AL11"/>
  <c r="AM10"/>
  <c r="AW10"/>
  <c r="AX9"/>
  <c r="BH12"/>
  <c r="BI11"/>
  <c r="BT9"/>
  <c r="BS10"/>
  <c r="CE12"/>
  <c r="CD13"/>
  <c r="CZ11"/>
  <c r="DA11" s="1"/>
  <c r="DP3"/>
  <c r="DK13"/>
  <c r="DL12"/>
  <c r="CO15"/>
  <c r="CP15" s="1"/>
  <c r="I359"/>
  <c r="I373"/>
  <c r="I348"/>
  <c r="I504"/>
  <c r="I351"/>
  <c r="I415"/>
  <c r="I479"/>
  <c r="I543"/>
  <c r="I326"/>
  <c r="I390"/>
  <c r="I454"/>
  <c r="I518"/>
  <c r="I365"/>
  <c r="I429"/>
  <c r="I493"/>
  <c r="I340"/>
  <c r="I404"/>
  <c r="I468"/>
  <c r="I532"/>
  <c r="I379"/>
  <c r="I443"/>
  <c r="I507"/>
  <c r="I410"/>
  <c r="I474"/>
  <c r="I538"/>
  <c r="I377"/>
  <c r="I441"/>
  <c r="I505"/>
  <c r="I456"/>
  <c r="I448"/>
  <c r="I440"/>
  <c r="I432"/>
  <c r="I424"/>
  <c r="I480"/>
  <c r="I472"/>
  <c r="I464"/>
  <c r="I577"/>
  <c r="I590"/>
  <c r="I550"/>
  <c r="I581"/>
  <c r="I625"/>
  <c r="I585"/>
  <c r="I578"/>
  <c r="I624"/>
  <c r="I551"/>
  <c r="I615"/>
  <c r="I562"/>
  <c r="I462"/>
  <c r="I437"/>
  <c r="I385"/>
  <c r="I512"/>
  <c r="I343"/>
  <c r="I407"/>
  <c r="I471"/>
  <c r="I535"/>
  <c r="I382"/>
  <c r="I446"/>
  <c r="I510"/>
  <c r="I357"/>
  <c r="I421"/>
  <c r="I485"/>
  <c r="I332"/>
  <c r="I396"/>
  <c r="I460"/>
  <c r="I524"/>
  <c r="I371"/>
  <c r="I435"/>
  <c r="I499"/>
  <c r="I338"/>
  <c r="I402"/>
  <c r="I466"/>
  <c r="I530"/>
  <c r="I369"/>
  <c r="I433"/>
  <c r="I497"/>
  <c r="I392"/>
  <c r="I384"/>
  <c r="I376"/>
  <c r="I368"/>
  <c r="I360"/>
  <c r="I416"/>
  <c r="I408"/>
  <c r="I400"/>
  <c r="I568"/>
  <c r="I599"/>
  <c r="I588"/>
  <c r="I548"/>
  <c r="I579"/>
  <c r="I616"/>
  <c r="I576"/>
  <c r="I567"/>
  <c r="I618"/>
  <c r="I622"/>
  <c r="I642"/>
  <c r="I549"/>
  <c r="I613"/>
  <c r="I553"/>
  <c r="I617"/>
  <c r="I423"/>
  <c r="I334"/>
  <c r="I515"/>
  <c r="I482"/>
  <c r="I449"/>
  <c r="I488"/>
  <c r="I335"/>
  <c r="I399"/>
  <c r="I463"/>
  <c r="I527"/>
  <c r="I374"/>
  <c r="I438"/>
  <c r="I502"/>
  <c r="I349"/>
  <c r="I413"/>
  <c r="I477"/>
  <c r="I541"/>
  <c r="I324"/>
  <c r="I388"/>
  <c r="I452"/>
  <c r="I516"/>
  <c r="I363"/>
  <c r="I427"/>
  <c r="I491"/>
  <c r="I330"/>
  <c r="I394"/>
  <c r="I458"/>
  <c r="I522"/>
  <c r="I361"/>
  <c r="I425"/>
  <c r="I489"/>
  <c r="I328"/>
  <c r="I352"/>
  <c r="I336"/>
  <c r="I566"/>
  <c r="I597"/>
  <c r="I559"/>
  <c r="I623"/>
  <c r="I614"/>
  <c r="I574"/>
  <c r="I638"/>
  <c r="I565"/>
  <c r="I620"/>
  <c r="I547"/>
  <c r="I611"/>
  <c r="I608"/>
  <c r="I639"/>
  <c r="I487"/>
  <c r="I526"/>
  <c r="I476"/>
  <c r="I387"/>
  <c r="I418"/>
  <c r="I321"/>
  <c r="I544"/>
  <c r="I327"/>
  <c r="I391"/>
  <c r="I455"/>
  <c r="I519"/>
  <c r="I366"/>
  <c r="I430"/>
  <c r="I494"/>
  <c r="I341"/>
  <c r="I405"/>
  <c r="I469"/>
  <c r="I533"/>
  <c r="I380"/>
  <c r="I444"/>
  <c r="I508"/>
  <c r="I355"/>
  <c r="I419"/>
  <c r="I483"/>
  <c r="I322"/>
  <c r="I386"/>
  <c r="I450"/>
  <c r="I514"/>
  <c r="I353"/>
  <c r="I417"/>
  <c r="I481"/>
  <c r="I545"/>
  <c r="I564"/>
  <c r="I595"/>
  <c r="I557"/>
  <c r="I621"/>
  <c r="I570"/>
  <c r="I612"/>
  <c r="I572"/>
  <c r="I636"/>
  <c r="I563"/>
  <c r="I569"/>
  <c r="I602"/>
  <c r="I606"/>
  <c r="I637"/>
  <c r="I323"/>
  <c r="I496"/>
  <c r="I383"/>
  <c r="I447"/>
  <c r="I511"/>
  <c r="I358"/>
  <c r="I422"/>
  <c r="I486"/>
  <c r="I333"/>
  <c r="I397"/>
  <c r="I461"/>
  <c r="I525"/>
  <c r="I372"/>
  <c r="I436"/>
  <c r="I500"/>
  <c r="I347"/>
  <c r="I411"/>
  <c r="I475"/>
  <c r="I539"/>
  <c r="I378"/>
  <c r="I442"/>
  <c r="I506"/>
  <c r="I345"/>
  <c r="I409"/>
  <c r="I473"/>
  <c r="I537"/>
  <c r="I632"/>
  <c r="I555"/>
  <c r="I619"/>
  <c r="I607"/>
  <c r="I609"/>
  <c r="I560"/>
  <c r="I591"/>
  <c r="I593"/>
  <c r="I604"/>
  <c r="I635"/>
  <c r="I398"/>
  <c r="I540"/>
  <c r="I451"/>
  <c r="I354"/>
  <c r="I536"/>
  <c r="I580"/>
  <c r="I375"/>
  <c r="I439"/>
  <c r="I503"/>
  <c r="I350"/>
  <c r="I414"/>
  <c r="I478"/>
  <c r="I542"/>
  <c r="I325"/>
  <c r="I389"/>
  <c r="I453"/>
  <c r="I517"/>
  <c r="I364"/>
  <c r="I428"/>
  <c r="I492"/>
  <c r="I339"/>
  <c r="I403"/>
  <c r="I467"/>
  <c r="I531"/>
  <c r="I370"/>
  <c r="I434"/>
  <c r="I498"/>
  <c r="I337"/>
  <c r="I401"/>
  <c r="I465"/>
  <c r="I529"/>
  <c r="I586"/>
  <c r="I630"/>
  <c r="I641"/>
  <c r="I546"/>
  <c r="I610"/>
  <c r="I634"/>
  <c r="I643"/>
  <c r="I605"/>
  <c r="I640"/>
  <c r="I554"/>
  <c r="I600"/>
  <c r="I631"/>
  <c r="I558"/>
  <c r="I589"/>
  <c r="I584"/>
  <c r="I575"/>
  <c r="I528"/>
  <c r="I367"/>
  <c r="I431"/>
  <c r="I495"/>
  <c r="I342"/>
  <c r="I406"/>
  <c r="I470"/>
  <c r="I534"/>
  <c r="I381"/>
  <c r="I445"/>
  <c r="I509"/>
  <c r="I356"/>
  <c r="I420"/>
  <c r="I484"/>
  <c r="I331"/>
  <c r="I395"/>
  <c r="I459"/>
  <c r="I523"/>
  <c r="I362"/>
  <c r="I426"/>
  <c r="I490"/>
  <c r="I329"/>
  <c r="I393"/>
  <c r="I457"/>
  <c r="I521"/>
  <c r="I628"/>
  <c r="I601"/>
  <c r="I561"/>
  <c r="I603"/>
  <c r="I598"/>
  <c r="I629"/>
  <c r="I556"/>
  <c r="I587"/>
  <c r="I582"/>
  <c r="I573"/>
  <c r="I626"/>
  <c r="I501"/>
  <c r="I412"/>
  <c r="I513"/>
  <c r="I520"/>
  <c r="I592"/>
  <c r="I552"/>
  <c r="I583"/>
  <c r="I594"/>
  <c r="I596"/>
  <c r="I627"/>
  <c r="I633"/>
  <c r="I571"/>
  <c r="I20"/>
  <c r="I12"/>
  <c r="I10"/>
  <c r="I16"/>
  <c r="I8"/>
  <c r="I13"/>
  <c r="I19"/>
  <c r="I17"/>
  <c r="I15"/>
  <c r="I18"/>
  <c r="I11"/>
  <c r="I9"/>
  <c r="I14"/>
  <c r="I7"/>
  <c r="I87"/>
  <c r="I126"/>
  <c r="I37"/>
  <c r="I229"/>
  <c r="I76"/>
  <c r="I268"/>
  <c r="I51"/>
  <c r="I307"/>
  <c r="I49"/>
  <c r="I79"/>
  <c r="I143"/>
  <c r="I207"/>
  <c r="I271"/>
  <c r="I54"/>
  <c r="I118"/>
  <c r="I182"/>
  <c r="I310"/>
  <c r="I29"/>
  <c r="I93"/>
  <c r="I157"/>
  <c r="I221"/>
  <c r="I285"/>
  <c r="I68"/>
  <c r="I132"/>
  <c r="I196"/>
  <c r="I171"/>
  <c r="I299"/>
  <c r="I74"/>
  <c r="I138"/>
  <c r="I202"/>
  <c r="I266"/>
  <c r="I41"/>
  <c r="I105"/>
  <c r="I169"/>
  <c r="I233"/>
  <c r="I297"/>
  <c r="I312"/>
  <c r="I304"/>
  <c r="I296"/>
  <c r="I190"/>
  <c r="I305"/>
  <c r="I135"/>
  <c r="I199"/>
  <c r="I263"/>
  <c r="I46"/>
  <c r="I110"/>
  <c r="I174"/>
  <c r="I302"/>
  <c r="I85"/>
  <c r="I149"/>
  <c r="I213"/>
  <c r="I277"/>
  <c r="I124"/>
  <c r="I188"/>
  <c r="I252"/>
  <c r="I316"/>
  <c r="I35"/>
  <c r="I99"/>
  <c r="I163"/>
  <c r="I227"/>
  <c r="I66"/>
  <c r="I130"/>
  <c r="I194"/>
  <c r="I258"/>
  <c r="I33"/>
  <c r="I97"/>
  <c r="I161"/>
  <c r="I225"/>
  <c r="I264"/>
  <c r="I256"/>
  <c r="I248"/>
  <c r="I232"/>
  <c r="I288"/>
  <c r="I272"/>
  <c r="I279"/>
  <c r="I177"/>
  <c r="I63"/>
  <c r="I127"/>
  <c r="I191"/>
  <c r="I255"/>
  <c r="I319"/>
  <c r="I38"/>
  <c r="I166"/>
  <c r="I230"/>
  <c r="I294"/>
  <c r="I77"/>
  <c r="I141"/>
  <c r="I205"/>
  <c r="I269"/>
  <c r="I52"/>
  <c r="I116"/>
  <c r="I244"/>
  <c r="I308"/>
  <c r="I27"/>
  <c r="I91"/>
  <c r="I155"/>
  <c r="I219"/>
  <c r="I283"/>
  <c r="I122"/>
  <c r="I186"/>
  <c r="I250"/>
  <c r="I314"/>
  <c r="I25"/>
  <c r="I89"/>
  <c r="I153"/>
  <c r="I217"/>
  <c r="I281"/>
  <c r="I192"/>
  <c r="I184"/>
  <c r="I176"/>
  <c r="I168"/>
  <c r="I224"/>
  <c r="I216"/>
  <c r="I208"/>
  <c r="I215"/>
  <c r="I62"/>
  <c r="I243"/>
  <c r="I146"/>
  <c r="I55"/>
  <c r="I119"/>
  <c r="I183"/>
  <c r="I247"/>
  <c r="I311"/>
  <c r="I30"/>
  <c r="I94"/>
  <c r="I158"/>
  <c r="I222"/>
  <c r="I133"/>
  <c r="I197"/>
  <c r="I261"/>
  <c r="I44"/>
  <c r="I108"/>
  <c r="I236"/>
  <c r="I83"/>
  <c r="I147"/>
  <c r="I211"/>
  <c r="I275"/>
  <c r="I50"/>
  <c r="I114"/>
  <c r="I178"/>
  <c r="I242"/>
  <c r="I306"/>
  <c r="I81"/>
  <c r="I209"/>
  <c r="I273"/>
  <c r="I136"/>
  <c r="I128"/>
  <c r="I112"/>
  <c r="I104"/>
  <c r="I152"/>
  <c r="I144"/>
  <c r="I23"/>
  <c r="I318"/>
  <c r="I165"/>
  <c r="I115"/>
  <c r="I274"/>
  <c r="I113"/>
  <c r="I24"/>
  <c r="I47"/>
  <c r="I111"/>
  <c r="I175"/>
  <c r="I239"/>
  <c r="I303"/>
  <c r="I22"/>
  <c r="I86"/>
  <c r="I150"/>
  <c r="I214"/>
  <c r="I278"/>
  <c r="I61"/>
  <c r="I125"/>
  <c r="I189"/>
  <c r="I253"/>
  <c r="I317"/>
  <c r="I36"/>
  <c r="I164"/>
  <c r="I228"/>
  <c r="I292"/>
  <c r="I75"/>
  <c r="I139"/>
  <c r="I203"/>
  <c r="I267"/>
  <c r="I42"/>
  <c r="I170"/>
  <c r="I234"/>
  <c r="I298"/>
  <c r="I73"/>
  <c r="I137"/>
  <c r="I201"/>
  <c r="I265"/>
  <c r="I72"/>
  <c r="I64"/>
  <c r="I56"/>
  <c r="I48"/>
  <c r="I96"/>
  <c r="I88"/>
  <c r="I151"/>
  <c r="I254"/>
  <c r="I293"/>
  <c r="I204"/>
  <c r="I179"/>
  <c r="I82"/>
  <c r="I39"/>
  <c r="I103"/>
  <c r="I167"/>
  <c r="I231"/>
  <c r="I295"/>
  <c r="I78"/>
  <c r="I142"/>
  <c r="I206"/>
  <c r="I270"/>
  <c r="I53"/>
  <c r="I117"/>
  <c r="I181"/>
  <c r="I245"/>
  <c r="I309"/>
  <c r="I28"/>
  <c r="I92"/>
  <c r="I156"/>
  <c r="I284"/>
  <c r="I67"/>
  <c r="I131"/>
  <c r="I195"/>
  <c r="I259"/>
  <c r="I34"/>
  <c r="I98"/>
  <c r="I162"/>
  <c r="I226"/>
  <c r="I290"/>
  <c r="I65"/>
  <c r="I129"/>
  <c r="I257"/>
  <c r="I241"/>
  <c r="I95"/>
  <c r="I159"/>
  <c r="I223"/>
  <c r="I287"/>
  <c r="I70"/>
  <c r="I134"/>
  <c r="I198"/>
  <c r="I262"/>
  <c r="I45"/>
  <c r="I109"/>
  <c r="I173"/>
  <c r="I237"/>
  <c r="I301"/>
  <c r="I212"/>
  <c r="I276"/>
  <c r="I59"/>
  <c r="I123"/>
  <c r="I251"/>
  <c r="I315"/>
  <c r="I26"/>
  <c r="I90"/>
  <c r="I154"/>
  <c r="I218"/>
  <c r="I282"/>
  <c r="I57"/>
  <c r="I121"/>
  <c r="I185"/>
  <c r="I249"/>
  <c r="I313"/>
  <c r="I32"/>
  <c r="I220"/>
  <c r="I280"/>
  <c r="I260"/>
  <c r="I320"/>
  <c r="I240"/>
  <c r="I60"/>
  <c r="I180"/>
  <c r="I200"/>
  <c r="I120"/>
  <c r="I160"/>
  <c r="I80"/>
  <c r="I300"/>
  <c r="I100"/>
  <c r="I40"/>
  <c r="I71"/>
  <c r="I238"/>
  <c r="I289"/>
  <c r="I193"/>
  <c r="I344"/>
  <c r="I148"/>
  <c r="I101"/>
  <c r="I187"/>
  <c r="I346"/>
  <c r="I235"/>
  <c r="I286"/>
  <c r="I145"/>
  <c r="I102"/>
  <c r="I69"/>
  <c r="I43"/>
  <c r="I21"/>
  <c r="I246"/>
  <c r="I172"/>
  <c r="I210"/>
  <c r="I107"/>
  <c r="I84"/>
  <c r="I291"/>
  <c r="I31"/>
  <c r="I140"/>
  <c r="I58"/>
  <c r="T8" l="1"/>
  <c r="J905" i="6"/>
  <c r="K905" s="1"/>
  <c r="F9" i="5"/>
  <c r="J906" i="6"/>
  <c r="K906" s="1"/>
  <c r="AB11" i="5"/>
  <c r="AA12"/>
  <c r="AM11"/>
  <c r="AL12"/>
  <c r="AX10"/>
  <c r="AW11"/>
  <c r="BH13"/>
  <c r="BI12"/>
  <c r="BS11"/>
  <c r="BT10"/>
  <c r="CD14"/>
  <c r="CE13"/>
  <c r="CZ12"/>
  <c r="DA12" s="1"/>
  <c r="DK14"/>
  <c r="DL13"/>
  <c r="CO16"/>
  <c r="CP16" s="1"/>
  <c r="T9" l="1"/>
  <c r="F10"/>
  <c r="AA13"/>
  <c r="AB12"/>
  <c r="AM12"/>
  <c r="AL13"/>
  <c r="AX11"/>
  <c r="AW12"/>
  <c r="BI13"/>
  <c r="BH14"/>
  <c r="BS12"/>
  <c r="BT11"/>
  <c r="CD15"/>
  <c r="CE14"/>
  <c r="CZ13"/>
  <c r="DA13" s="1"/>
  <c r="DL14"/>
  <c r="DK15"/>
  <c r="CO17"/>
  <c r="CP17" s="1"/>
  <c r="T10" l="1"/>
  <c r="F11"/>
  <c r="Y3" s="1"/>
  <c r="AA14"/>
  <c r="AB13"/>
  <c r="AL14"/>
  <c r="AM13"/>
  <c r="AW13"/>
  <c r="AX12"/>
  <c r="BH15"/>
  <c r="BI14"/>
  <c r="BT12"/>
  <c r="BS13"/>
  <c r="CE15"/>
  <c r="CD16"/>
  <c r="CZ14"/>
  <c r="DA14" s="1"/>
  <c r="DK16"/>
  <c r="DL15"/>
  <c r="CO18"/>
  <c r="CP18" s="1"/>
  <c r="X7" l="1"/>
  <c r="X10"/>
  <c r="X6"/>
  <c r="X8"/>
  <c r="X9"/>
  <c r="AG3"/>
  <c r="T11"/>
  <c r="F12"/>
  <c r="AA15"/>
  <c r="AB14"/>
  <c r="AL15"/>
  <c r="AM14"/>
  <c r="AW14"/>
  <c r="AX13"/>
  <c r="BH16"/>
  <c r="BI15"/>
  <c r="BS14"/>
  <c r="BT13"/>
  <c r="CD17"/>
  <c r="CE16"/>
  <c r="CZ15"/>
  <c r="DA15" s="1"/>
  <c r="DK17"/>
  <c r="DL16"/>
  <c r="CO19"/>
  <c r="CP19" s="1"/>
  <c r="X398" l="1"/>
  <c r="X396"/>
  <c r="X403"/>
  <c r="X343"/>
  <c r="X324"/>
  <c r="X332"/>
  <c r="X340"/>
  <c r="X379"/>
  <c r="X397"/>
  <c r="X346"/>
  <c r="X347"/>
  <c r="X25"/>
  <c r="X18"/>
  <c r="X287"/>
  <c r="X223"/>
  <c r="X159"/>
  <c r="X88"/>
  <c r="X312"/>
  <c r="X248"/>
  <c r="X184"/>
  <c r="X120"/>
  <c r="X58"/>
  <c r="X281"/>
  <c r="X217"/>
  <c r="X153"/>
  <c r="X90"/>
  <c r="X314"/>
  <c r="X250"/>
  <c r="X186"/>
  <c r="X122"/>
  <c r="X60"/>
  <c r="X283"/>
  <c r="X219"/>
  <c r="X155"/>
  <c r="X92"/>
  <c r="X29"/>
  <c r="X260"/>
  <c r="X196"/>
  <c r="X132"/>
  <c r="X62"/>
  <c r="X293"/>
  <c r="X229"/>
  <c r="X165"/>
  <c r="X102"/>
  <c r="X39"/>
  <c r="X270"/>
  <c r="X206"/>
  <c r="X142"/>
  <c r="X79"/>
  <c r="X20"/>
  <c r="X390"/>
  <c r="X391"/>
  <c r="X383"/>
  <c r="X393"/>
  <c r="X323"/>
  <c r="X331"/>
  <c r="X339"/>
  <c r="X364"/>
  <c r="X392"/>
  <c r="X399"/>
  <c r="X404"/>
  <c r="X15"/>
  <c r="X295"/>
  <c r="X231"/>
  <c r="X167"/>
  <c r="X96"/>
  <c r="X33"/>
  <c r="X256"/>
  <c r="X192"/>
  <c r="X128"/>
  <c r="X66"/>
  <c r="X289"/>
  <c r="X225"/>
  <c r="X161"/>
  <c r="X98"/>
  <c r="X35"/>
  <c r="X258"/>
  <c r="X194"/>
  <c r="X130"/>
  <c r="X68"/>
  <c r="X291"/>
  <c r="X227"/>
  <c r="X163"/>
  <c r="X100"/>
  <c r="X37"/>
  <c r="X268"/>
  <c r="X204"/>
  <c r="X140"/>
  <c r="X77"/>
  <c r="X301"/>
  <c r="X237"/>
  <c r="X173"/>
  <c r="X110"/>
  <c r="X47"/>
  <c r="X278"/>
  <c r="X214"/>
  <c r="X150"/>
  <c r="X87"/>
  <c r="X12"/>
  <c r="X21"/>
  <c r="X402"/>
  <c r="X376"/>
  <c r="X388"/>
  <c r="X322"/>
  <c r="X330"/>
  <c r="X338"/>
  <c r="X357"/>
  <c r="X387"/>
  <c r="X380"/>
  <c r="X389"/>
  <c r="X23"/>
  <c r="X303"/>
  <c r="X239"/>
  <c r="X175"/>
  <c r="X104"/>
  <c r="X41"/>
  <c r="X264"/>
  <c r="X200"/>
  <c r="X136"/>
  <c r="X73"/>
  <c r="X297"/>
  <c r="X233"/>
  <c r="X169"/>
  <c r="X106"/>
  <c r="X43"/>
  <c r="X266"/>
  <c r="X202"/>
  <c r="X138"/>
  <c r="X75"/>
  <c r="X299"/>
  <c r="X235"/>
  <c r="X171"/>
  <c r="X108"/>
  <c r="X45"/>
  <c r="X276"/>
  <c r="X212"/>
  <c r="X148"/>
  <c r="X85"/>
  <c r="X309"/>
  <c r="X245"/>
  <c r="X181"/>
  <c r="X118"/>
  <c r="X55"/>
  <c r="X286"/>
  <c r="X222"/>
  <c r="X158"/>
  <c r="X95"/>
  <c r="X32"/>
  <c r="X26"/>
  <c r="AE3"/>
  <c r="X394"/>
  <c r="X369"/>
  <c r="X320"/>
  <c r="X321"/>
  <c r="X329"/>
  <c r="X337"/>
  <c r="X350"/>
  <c r="X372"/>
  <c r="X373"/>
  <c r="X381"/>
  <c r="X382"/>
  <c r="X17"/>
  <c r="X311"/>
  <c r="X247"/>
  <c r="X183"/>
  <c r="X112"/>
  <c r="X49"/>
  <c r="X272"/>
  <c r="X208"/>
  <c r="X144"/>
  <c r="X81"/>
  <c r="X305"/>
  <c r="X241"/>
  <c r="X177"/>
  <c r="X114"/>
  <c r="X51"/>
  <c r="X274"/>
  <c r="X210"/>
  <c r="X146"/>
  <c r="X83"/>
  <c r="X307"/>
  <c r="X243"/>
  <c r="X179"/>
  <c r="X116"/>
  <c r="X53"/>
  <c r="X284"/>
  <c r="X220"/>
  <c r="X156"/>
  <c r="X93"/>
  <c r="X317"/>
  <c r="X253"/>
  <c r="X189"/>
  <c r="X125"/>
  <c r="X63"/>
  <c r="X294"/>
  <c r="X230"/>
  <c r="X166"/>
  <c r="X103"/>
  <c r="X40"/>
  <c r="X14"/>
  <c r="X386"/>
  <c r="X362"/>
  <c r="X377"/>
  <c r="X378"/>
  <c r="X328"/>
  <c r="X336"/>
  <c r="X400"/>
  <c r="X365"/>
  <c r="X366"/>
  <c r="X374"/>
  <c r="X375"/>
  <c r="X319"/>
  <c r="X255"/>
  <c r="X191"/>
  <c r="X127"/>
  <c r="X57"/>
  <c r="X280"/>
  <c r="X216"/>
  <c r="X152"/>
  <c r="X89"/>
  <c r="X313"/>
  <c r="X249"/>
  <c r="X185"/>
  <c r="X121"/>
  <c r="X59"/>
  <c r="X282"/>
  <c r="X218"/>
  <c r="X154"/>
  <c r="X91"/>
  <c r="X315"/>
  <c r="X251"/>
  <c r="X187"/>
  <c r="X123"/>
  <c r="X61"/>
  <c r="X292"/>
  <c r="X228"/>
  <c r="X164"/>
  <c r="X101"/>
  <c r="X30"/>
  <c r="X261"/>
  <c r="X197"/>
  <c r="X133"/>
  <c r="X70"/>
  <c r="X302"/>
  <c r="X238"/>
  <c r="X174"/>
  <c r="X111"/>
  <c r="X48"/>
  <c r="X385"/>
  <c r="X355"/>
  <c r="X370"/>
  <c r="X371"/>
  <c r="X327"/>
  <c r="X335"/>
  <c r="X395"/>
  <c r="X358"/>
  <c r="X359"/>
  <c r="X367"/>
  <c r="X368"/>
  <c r="X24"/>
  <c r="X19"/>
  <c r="X263"/>
  <c r="X199"/>
  <c r="X135"/>
  <c r="X65"/>
  <c r="X288"/>
  <c r="X224"/>
  <c r="X160"/>
  <c r="X97"/>
  <c r="X34"/>
  <c r="X257"/>
  <c r="X193"/>
  <c r="X129"/>
  <c r="X67"/>
  <c r="X290"/>
  <c r="X226"/>
  <c r="X162"/>
  <c r="X99"/>
  <c r="X36"/>
  <c r="X259"/>
  <c r="X195"/>
  <c r="X131"/>
  <c r="X69"/>
  <c r="X300"/>
  <c r="X236"/>
  <c r="X172"/>
  <c r="X109"/>
  <c r="X38"/>
  <c r="X269"/>
  <c r="X205"/>
  <c r="X141"/>
  <c r="X78"/>
  <c r="X310"/>
  <c r="X246"/>
  <c r="X182"/>
  <c r="X119"/>
  <c r="X56"/>
  <c r="X27"/>
  <c r="X384"/>
  <c r="X406"/>
  <c r="X363"/>
  <c r="X356"/>
  <c r="X326"/>
  <c r="X334"/>
  <c r="X342"/>
  <c r="X351"/>
  <c r="X352"/>
  <c r="X360"/>
  <c r="X361"/>
  <c r="X16"/>
  <c r="X11"/>
  <c r="X271"/>
  <c r="X207"/>
  <c r="X143"/>
  <c r="X72"/>
  <c r="X296"/>
  <c r="X232"/>
  <c r="X168"/>
  <c r="X105"/>
  <c r="X42"/>
  <c r="X265"/>
  <c r="X201"/>
  <c r="X137"/>
  <c r="X74"/>
  <c r="X298"/>
  <c r="X234"/>
  <c r="X170"/>
  <c r="X107"/>
  <c r="X44"/>
  <c r="X267"/>
  <c r="X203"/>
  <c r="X139"/>
  <c r="X76"/>
  <c r="X308"/>
  <c r="X244"/>
  <c r="X180"/>
  <c r="X117"/>
  <c r="X46"/>
  <c r="X277"/>
  <c r="X213"/>
  <c r="X149"/>
  <c r="X86"/>
  <c r="X318"/>
  <c r="X254"/>
  <c r="X190"/>
  <c r="X126"/>
  <c r="X64"/>
  <c r="X13"/>
  <c r="X405"/>
  <c r="X401"/>
  <c r="X348"/>
  <c r="X349"/>
  <c r="X325"/>
  <c r="X333"/>
  <c r="X341"/>
  <c r="X344"/>
  <c r="X345"/>
  <c r="X353"/>
  <c r="X354"/>
  <c r="X22"/>
  <c r="X279"/>
  <c r="X215"/>
  <c r="X151"/>
  <c r="X80"/>
  <c r="X304"/>
  <c r="X240"/>
  <c r="X176"/>
  <c r="X113"/>
  <c r="X50"/>
  <c r="X273"/>
  <c r="X209"/>
  <c r="X145"/>
  <c r="X82"/>
  <c r="X306"/>
  <c r="X242"/>
  <c r="X178"/>
  <c r="X115"/>
  <c r="X52"/>
  <c r="X275"/>
  <c r="X211"/>
  <c r="X147"/>
  <c r="X84"/>
  <c r="X316"/>
  <c r="X252"/>
  <c r="X188"/>
  <c r="X124"/>
  <c r="X54"/>
  <c r="X285"/>
  <c r="X221"/>
  <c r="X157"/>
  <c r="X94"/>
  <c r="X31"/>
  <c r="X262"/>
  <c r="X198"/>
  <c r="X134"/>
  <c r="X71"/>
  <c r="X28"/>
  <c r="T12"/>
  <c r="AF12"/>
  <c r="F13"/>
  <c r="F14"/>
  <c r="AB15"/>
  <c r="AA16"/>
  <c r="AM15"/>
  <c r="AL16"/>
  <c r="AX14"/>
  <c r="AW15"/>
  <c r="BH17"/>
  <c r="BI16"/>
  <c r="BT14"/>
  <c r="BS15"/>
  <c r="CE17"/>
  <c r="CD18"/>
  <c r="CZ16"/>
  <c r="DA16" s="1"/>
  <c r="DK18"/>
  <c r="DL17"/>
  <c r="CO20"/>
  <c r="CP20" s="1"/>
  <c r="AD7" l="1"/>
  <c r="AD10"/>
  <c r="AD8"/>
  <c r="AD9"/>
  <c r="AD6"/>
  <c r="AD368"/>
  <c r="AD304"/>
  <c r="AD240"/>
  <c r="AD176"/>
  <c r="AD112"/>
  <c r="AD48"/>
  <c r="AD385"/>
  <c r="AD321"/>
  <c r="AD257"/>
  <c r="AD193"/>
  <c r="AD129"/>
  <c r="AD65"/>
  <c r="AD402"/>
  <c r="AD338"/>
  <c r="AD274"/>
  <c r="AD210"/>
  <c r="AD146"/>
  <c r="AD82"/>
  <c r="AD18"/>
  <c r="AD355"/>
  <c r="AD291"/>
  <c r="AD227"/>
  <c r="AD163"/>
  <c r="AD99"/>
  <c r="AD35"/>
  <c r="AD372"/>
  <c r="AD308"/>
  <c r="AD244"/>
  <c r="AD180"/>
  <c r="AD116"/>
  <c r="AD52"/>
  <c r="AD389"/>
  <c r="AD325"/>
  <c r="AD261"/>
  <c r="AD197"/>
  <c r="AD133"/>
  <c r="AD69"/>
  <c r="AD406"/>
  <c r="AD342"/>
  <c r="AD278"/>
  <c r="AD214"/>
  <c r="AD150"/>
  <c r="AD86"/>
  <c r="AD22"/>
  <c r="AD359"/>
  <c r="AD295"/>
  <c r="AD231"/>
  <c r="AD167"/>
  <c r="AD103"/>
  <c r="AD39"/>
  <c r="AD376"/>
  <c r="AD312"/>
  <c r="AD248"/>
  <c r="AD184"/>
  <c r="AD120"/>
  <c r="AD56"/>
  <c r="AD393"/>
  <c r="AD329"/>
  <c r="AD265"/>
  <c r="AD201"/>
  <c r="AD137"/>
  <c r="AD73"/>
  <c r="AD346"/>
  <c r="AD282"/>
  <c r="AD218"/>
  <c r="AD154"/>
  <c r="AD90"/>
  <c r="AD26"/>
  <c r="AD363"/>
  <c r="AD299"/>
  <c r="AD235"/>
  <c r="AD171"/>
  <c r="AD107"/>
  <c r="AD43"/>
  <c r="AD380"/>
  <c r="AD316"/>
  <c r="AD252"/>
  <c r="AD188"/>
  <c r="AD124"/>
  <c r="AD60"/>
  <c r="AD397"/>
  <c r="AD333"/>
  <c r="AD269"/>
  <c r="AD205"/>
  <c r="AD141"/>
  <c r="AD77"/>
  <c r="AD13"/>
  <c r="AD350"/>
  <c r="AD286"/>
  <c r="AD222"/>
  <c r="AD158"/>
  <c r="AD94"/>
  <c r="AD30"/>
  <c r="AD367"/>
  <c r="AD303"/>
  <c r="AD239"/>
  <c r="AD175"/>
  <c r="AD111"/>
  <c r="AD47"/>
  <c r="AD384"/>
  <c r="AD320"/>
  <c r="AD256"/>
  <c r="AD192"/>
  <c r="AD128"/>
  <c r="AD64"/>
  <c r="AD401"/>
  <c r="AD337"/>
  <c r="AD273"/>
  <c r="AD209"/>
  <c r="AD145"/>
  <c r="AD81"/>
  <c r="AD17"/>
  <c r="AD354"/>
  <c r="AD290"/>
  <c r="AD226"/>
  <c r="AD162"/>
  <c r="AD98"/>
  <c r="AD34"/>
  <c r="AD371"/>
  <c r="AD307"/>
  <c r="AD243"/>
  <c r="AD179"/>
  <c r="AD115"/>
  <c r="AD51"/>
  <c r="AD388"/>
  <c r="AD324"/>
  <c r="AD260"/>
  <c r="AD196"/>
  <c r="AD132"/>
  <c r="AD68"/>
  <c r="AD405"/>
  <c r="AD341"/>
  <c r="AD277"/>
  <c r="AD213"/>
  <c r="AD149"/>
  <c r="AD85"/>
  <c r="AD21"/>
  <c r="AD358"/>
  <c r="AD294"/>
  <c r="AD230"/>
  <c r="AD166"/>
  <c r="AD102"/>
  <c r="AD38"/>
  <c r="AD375"/>
  <c r="AD311"/>
  <c r="AD247"/>
  <c r="AD183"/>
  <c r="AD119"/>
  <c r="AD55"/>
  <c r="AD392"/>
  <c r="AD328"/>
  <c r="AD264"/>
  <c r="AD200"/>
  <c r="AD136"/>
  <c r="AD72"/>
  <c r="AD345"/>
  <c r="AD281"/>
  <c r="AD217"/>
  <c r="AD153"/>
  <c r="AD89"/>
  <c r="AD25"/>
  <c r="AD362"/>
  <c r="AD298"/>
  <c r="AD234"/>
  <c r="AD170"/>
  <c r="AD106"/>
  <c r="AD42"/>
  <c r="AD379"/>
  <c r="AD315"/>
  <c r="AD251"/>
  <c r="AD187"/>
  <c r="AD123"/>
  <c r="AD59"/>
  <c r="AD396"/>
  <c r="AD332"/>
  <c r="AD268"/>
  <c r="AD204"/>
  <c r="AD140"/>
  <c r="AD76"/>
  <c r="AD12"/>
  <c r="AD349"/>
  <c r="AD285"/>
  <c r="AD221"/>
  <c r="AD157"/>
  <c r="AD93"/>
  <c r="AD29"/>
  <c r="AD366"/>
  <c r="AD302"/>
  <c r="AD238"/>
  <c r="AD174"/>
  <c r="AD110"/>
  <c r="AD46"/>
  <c r="AD383"/>
  <c r="AD319"/>
  <c r="AD255"/>
  <c r="AD191"/>
  <c r="AD127"/>
  <c r="AD63"/>
  <c r="AD400"/>
  <c r="AD336"/>
  <c r="AD272"/>
  <c r="AD208"/>
  <c r="AD144"/>
  <c r="AD80"/>
  <c r="AD16"/>
  <c r="AD353"/>
  <c r="AD289"/>
  <c r="AD225"/>
  <c r="AD161"/>
  <c r="AD97"/>
  <c r="AD33"/>
  <c r="AD370"/>
  <c r="AD306"/>
  <c r="AD242"/>
  <c r="AD178"/>
  <c r="AD114"/>
  <c r="AD50"/>
  <c r="AD387"/>
  <c r="AD323"/>
  <c r="AD259"/>
  <c r="AD195"/>
  <c r="AD131"/>
  <c r="AD67"/>
  <c r="AD404"/>
  <c r="AD340"/>
  <c r="AD276"/>
  <c r="AD212"/>
  <c r="AD148"/>
  <c r="AD84"/>
  <c r="AD20"/>
  <c r="AD357"/>
  <c r="AD293"/>
  <c r="AD229"/>
  <c r="AD165"/>
  <c r="AD101"/>
  <c r="AD37"/>
  <c r="AD374"/>
  <c r="AD310"/>
  <c r="AD246"/>
  <c r="AD182"/>
  <c r="AD118"/>
  <c r="AD54"/>
  <c r="AD391"/>
  <c r="AD327"/>
  <c r="AD263"/>
  <c r="AD199"/>
  <c r="AD135"/>
  <c r="AD71"/>
  <c r="AD344"/>
  <c r="AD280"/>
  <c r="AD216"/>
  <c r="AD152"/>
  <c r="AD88"/>
  <c r="AD24"/>
  <c r="AD361"/>
  <c r="AD297"/>
  <c r="AD233"/>
  <c r="AD169"/>
  <c r="AD105"/>
  <c r="AD41"/>
  <c r="AD378"/>
  <c r="AD314"/>
  <c r="AD250"/>
  <c r="AD186"/>
  <c r="AD122"/>
  <c r="AD58"/>
  <c r="AD395"/>
  <c r="AD331"/>
  <c r="AD267"/>
  <c r="AD203"/>
  <c r="AD139"/>
  <c r="AD75"/>
  <c r="AD11"/>
  <c r="AD348"/>
  <c r="AD284"/>
  <c r="AD220"/>
  <c r="AD156"/>
  <c r="AD92"/>
  <c r="AD28"/>
  <c r="AD365"/>
  <c r="AD301"/>
  <c r="AD237"/>
  <c r="AD173"/>
  <c r="AD109"/>
  <c r="AD45"/>
  <c r="AD382"/>
  <c r="AD318"/>
  <c r="AD254"/>
  <c r="AD190"/>
  <c r="AD126"/>
  <c r="AD62"/>
  <c r="AD399"/>
  <c r="AD335"/>
  <c r="AD271"/>
  <c r="AD207"/>
  <c r="AD143"/>
  <c r="AD79"/>
  <c r="AD15"/>
  <c r="AD352"/>
  <c r="AD288"/>
  <c r="AD224"/>
  <c r="AD160"/>
  <c r="AD96"/>
  <c r="AD32"/>
  <c r="AD369"/>
  <c r="AD305"/>
  <c r="AD241"/>
  <c r="AD177"/>
  <c r="AD113"/>
  <c r="AD49"/>
  <c r="AD386"/>
  <c r="AD322"/>
  <c r="AD258"/>
  <c r="AD194"/>
  <c r="AD130"/>
  <c r="AD66"/>
  <c r="AD403"/>
  <c r="AD339"/>
  <c r="AD275"/>
  <c r="AD211"/>
  <c r="AD147"/>
  <c r="AD83"/>
  <c r="AD19"/>
  <c r="AD356"/>
  <c r="AD292"/>
  <c r="AD228"/>
  <c r="AD164"/>
  <c r="AD100"/>
  <c r="AD36"/>
  <c r="AD373"/>
  <c r="AD309"/>
  <c r="AD245"/>
  <c r="AD181"/>
  <c r="AD117"/>
  <c r="AD53"/>
  <c r="AD390"/>
  <c r="AD326"/>
  <c r="AD262"/>
  <c r="AD198"/>
  <c r="AD134"/>
  <c r="AD70"/>
  <c r="AD343"/>
  <c r="AD279"/>
  <c r="AD215"/>
  <c r="AD151"/>
  <c r="AD87"/>
  <c r="AD23"/>
  <c r="AD360"/>
  <c r="AD296"/>
  <c r="AD232"/>
  <c r="AD168"/>
  <c r="AD104"/>
  <c r="AD40"/>
  <c r="AD377"/>
  <c r="AD313"/>
  <c r="AD249"/>
  <c r="AD185"/>
  <c r="AD121"/>
  <c r="AD57"/>
  <c r="AD394"/>
  <c r="AD330"/>
  <c r="AD266"/>
  <c r="AD202"/>
  <c r="AD138"/>
  <c r="AD74"/>
  <c r="AD347"/>
  <c r="AD283"/>
  <c r="AD219"/>
  <c r="AD155"/>
  <c r="AD91"/>
  <c r="AD27"/>
  <c r="AD364"/>
  <c r="AD300"/>
  <c r="AD236"/>
  <c r="AD172"/>
  <c r="AD108"/>
  <c r="AD44"/>
  <c r="AD381"/>
  <c r="AD317"/>
  <c r="AD253"/>
  <c r="AD189"/>
  <c r="AD125"/>
  <c r="AD61"/>
  <c r="AD398"/>
  <c r="AD334"/>
  <c r="AD270"/>
  <c r="AD206"/>
  <c r="AD142"/>
  <c r="AD78"/>
  <c r="AD14"/>
  <c r="AD351"/>
  <c r="AD287"/>
  <c r="AD223"/>
  <c r="AD159"/>
  <c r="AD95"/>
  <c r="AD31"/>
  <c r="T13"/>
  <c r="AF13"/>
  <c r="T14"/>
  <c r="AF14"/>
  <c r="AA17"/>
  <c r="AB16"/>
  <c r="AM16"/>
  <c r="AL17"/>
  <c r="AX15"/>
  <c r="AW16"/>
  <c r="BI17"/>
  <c r="BH18"/>
  <c r="BT15"/>
  <c r="BS16"/>
  <c r="CE18"/>
  <c r="CD19"/>
  <c r="CZ17"/>
  <c r="DA17" s="1"/>
  <c r="DK19"/>
  <c r="DL18"/>
  <c r="CO21"/>
  <c r="CP21" s="1"/>
  <c r="F15" l="1"/>
  <c r="AA18"/>
  <c r="AB17"/>
  <c r="AL18"/>
  <c r="AM17"/>
  <c r="AW17"/>
  <c r="AX16"/>
  <c r="BH19"/>
  <c r="BI18"/>
  <c r="BS17"/>
  <c r="BT16"/>
  <c r="CD20"/>
  <c r="CE19"/>
  <c r="CZ18"/>
  <c r="DA18" s="1"/>
  <c r="DL19"/>
  <c r="DK20"/>
  <c r="CO22"/>
  <c r="CP22" s="1"/>
  <c r="T15" l="1"/>
  <c r="AF15"/>
  <c r="F16"/>
  <c r="AA19"/>
  <c r="AB18"/>
  <c r="AL19"/>
  <c r="AM18"/>
  <c r="AW18"/>
  <c r="AX17"/>
  <c r="BH20"/>
  <c r="BI19"/>
  <c r="BT17"/>
  <c r="BS18"/>
  <c r="CE20"/>
  <c r="CD21"/>
  <c r="CZ19"/>
  <c r="DA19" s="1"/>
  <c r="DK21"/>
  <c r="DL20"/>
  <c r="CO23"/>
  <c r="CP23" s="1"/>
  <c r="T16" l="1"/>
  <c r="AF16"/>
  <c r="F17"/>
  <c r="AA20"/>
  <c r="AB19"/>
  <c r="AM19"/>
  <c r="AL20"/>
  <c r="AX18"/>
  <c r="AW19"/>
  <c r="BH21"/>
  <c r="BI20"/>
  <c r="BS19"/>
  <c r="BT18"/>
  <c r="CD22"/>
  <c r="CE21"/>
  <c r="CZ20"/>
  <c r="DA20" s="1"/>
  <c r="DL21"/>
  <c r="DK22"/>
  <c r="CO24"/>
  <c r="CP24" s="1"/>
  <c r="T17" l="1"/>
  <c r="AF17"/>
  <c r="F18"/>
  <c r="AA21"/>
  <c r="AB20"/>
  <c r="AM20"/>
  <c r="AL21"/>
  <c r="AX19"/>
  <c r="AW20"/>
  <c r="BI21"/>
  <c r="BH22"/>
  <c r="BS20"/>
  <c r="BT19"/>
  <c r="CD23"/>
  <c r="CE22"/>
  <c r="CZ21"/>
  <c r="DA21" s="1"/>
  <c r="DK23"/>
  <c r="DL22"/>
  <c r="CO25"/>
  <c r="CP25" s="1"/>
  <c r="T18" l="1"/>
  <c r="AF18"/>
  <c r="F19"/>
  <c r="AB21"/>
  <c r="AA22"/>
  <c r="AL22"/>
  <c r="AM21"/>
  <c r="AW21"/>
  <c r="AX20"/>
  <c r="BH23"/>
  <c r="BI22"/>
  <c r="BT20"/>
  <c r="BS21"/>
  <c r="CE23"/>
  <c r="CD24"/>
  <c r="CZ22"/>
  <c r="DA22" s="1"/>
  <c r="DL23"/>
  <c r="DK24"/>
  <c r="CO26"/>
  <c r="CP26" s="1"/>
  <c r="T19" l="1"/>
  <c r="AF19"/>
  <c r="F20"/>
  <c r="AB22"/>
  <c r="AA23"/>
  <c r="AL23"/>
  <c r="AM22"/>
  <c r="AW22"/>
  <c r="AX21"/>
  <c r="BH24"/>
  <c r="BI23"/>
  <c r="BS22"/>
  <c r="BT21"/>
  <c r="CD25"/>
  <c r="CE24"/>
  <c r="CZ23"/>
  <c r="DA23" s="1"/>
  <c r="DK25"/>
  <c r="DL24"/>
  <c r="CO27"/>
  <c r="CP27" s="1"/>
  <c r="T20" l="1"/>
  <c r="AF20"/>
  <c r="F21"/>
  <c r="AA24"/>
  <c r="AB23"/>
  <c r="AM23"/>
  <c r="AL24"/>
  <c r="AX22"/>
  <c r="AW23"/>
  <c r="BH25"/>
  <c r="BI24"/>
  <c r="BT22"/>
  <c r="BS23"/>
  <c r="CE25"/>
  <c r="CD26"/>
  <c r="CZ24"/>
  <c r="DA24" s="1"/>
  <c r="DK26"/>
  <c r="DL25"/>
  <c r="CO28"/>
  <c r="CP28" s="1"/>
  <c r="AJ3" l="1"/>
  <c r="AI376" s="1"/>
  <c r="T21"/>
  <c r="AF21"/>
  <c r="AI101"/>
  <c r="AI18"/>
  <c r="AI67"/>
  <c r="F22"/>
  <c r="AA25"/>
  <c r="AB24"/>
  <c r="AM24"/>
  <c r="AL25"/>
  <c r="AX23"/>
  <c r="AW24"/>
  <c r="BI25"/>
  <c r="BH26"/>
  <c r="BT23"/>
  <c r="BS24"/>
  <c r="CE26"/>
  <c r="CD27"/>
  <c r="CZ25"/>
  <c r="DA25" s="1"/>
  <c r="DK27"/>
  <c r="DL26"/>
  <c r="CO29"/>
  <c r="CP29" s="1"/>
  <c r="AI355" l="1"/>
  <c r="AI310"/>
  <c r="AI20"/>
  <c r="AI223"/>
  <c r="AI323"/>
  <c r="AI278"/>
  <c r="AI389"/>
  <c r="AI191"/>
  <c r="AI240"/>
  <c r="AI387"/>
  <c r="AI14"/>
  <c r="AI195"/>
  <c r="AI246"/>
  <c r="AI357"/>
  <c r="AI159"/>
  <c r="AI208"/>
  <c r="AI163"/>
  <c r="AI214"/>
  <c r="AI293"/>
  <c r="AI95"/>
  <c r="AI80"/>
  <c r="AI244"/>
  <c r="AI37"/>
  <c r="AI148"/>
  <c r="AI131"/>
  <c r="AI182"/>
  <c r="AI165"/>
  <c r="AI308"/>
  <c r="AI338"/>
  <c r="AI82"/>
  <c r="AI99"/>
  <c r="AI54"/>
  <c r="AI133"/>
  <c r="AI276"/>
  <c r="AI306"/>
  <c r="AI69"/>
  <c r="AI325"/>
  <c r="AI212"/>
  <c r="AI127"/>
  <c r="AI50"/>
  <c r="AI353"/>
  <c r="AI366"/>
  <c r="AI193"/>
  <c r="AI270"/>
  <c r="AI35"/>
  <c r="AI291"/>
  <c r="AI150"/>
  <c r="AI406"/>
  <c r="AI261"/>
  <c r="AI116"/>
  <c r="AI404"/>
  <c r="AI383"/>
  <c r="AI161"/>
  <c r="AI206"/>
  <c r="AI259"/>
  <c r="AI118"/>
  <c r="AI374"/>
  <c r="AI229"/>
  <c r="AI84"/>
  <c r="AI372"/>
  <c r="AI351"/>
  <c r="AI33"/>
  <c r="AI187"/>
  <c r="AI227"/>
  <c r="AI86"/>
  <c r="AI342"/>
  <c r="AI197"/>
  <c r="AI52"/>
  <c r="AI340"/>
  <c r="AI255"/>
  <c r="AI370"/>
  <c r="AI272"/>
  <c r="AI144"/>
  <c r="AI46"/>
  <c r="AI234"/>
  <c r="AI332"/>
  <c r="AI155"/>
  <c r="AI268"/>
  <c r="AI274"/>
  <c r="AI289"/>
  <c r="AI123"/>
  <c r="AI76"/>
  <c r="AI114"/>
  <c r="AI225"/>
  <c r="AI59"/>
  <c r="AI381"/>
  <c r="AI91"/>
  <c r="AI78"/>
  <c r="AI44"/>
  <c r="AI281"/>
  <c r="AI242"/>
  <c r="AI129"/>
  <c r="AI48"/>
  <c r="AI400"/>
  <c r="AI10"/>
  <c r="AI157"/>
  <c r="AI202"/>
  <c r="AI63"/>
  <c r="AI319"/>
  <c r="AI210"/>
  <c r="AI97"/>
  <c r="AI16"/>
  <c r="AI336"/>
  <c r="AI347"/>
  <c r="AI93"/>
  <c r="AI74"/>
  <c r="AI180"/>
  <c r="AI31"/>
  <c r="AI287"/>
  <c r="AI178"/>
  <c r="AI65"/>
  <c r="AI385"/>
  <c r="AI304"/>
  <c r="AI251"/>
  <c r="AI61"/>
  <c r="AI151"/>
  <c r="AI379"/>
  <c r="AI302"/>
  <c r="AI12"/>
  <c r="AI375"/>
  <c r="AI200"/>
  <c r="AI168"/>
  <c r="AI321"/>
  <c r="AI176"/>
  <c r="AI27"/>
  <c r="AI315"/>
  <c r="AI238"/>
  <c r="AI349"/>
  <c r="AI119"/>
  <c r="AI40"/>
  <c r="AI146"/>
  <c r="AI402"/>
  <c r="AI257"/>
  <c r="AI112"/>
  <c r="AI368"/>
  <c r="AI219"/>
  <c r="AI110"/>
  <c r="AI125"/>
  <c r="AI300"/>
  <c r="AI266"/>
  <c r="AI313"/>
  <c r="AI324"/>
  <c r="AI70"/>
  <c r="AI334"/>
  <c r="AI317"/>
  <c r="AI236"/>
  <c r="AI343"/>
  <c r="AI185"/>
  <c r="AI339"/>
  <c r="AI221"/>
  <c r="AI204"/>
  <c r="AI215"/>
  <c r="AI330"/>
  <c r="AI147"/>
  <c r="AI189"/>
  <c r="AI172"/>
  <c r="AI183"/>
  <c r="AI298"/>
  <c r="AI115"/>
  <c r="AI111"/>
  <c r="AI326"/>
  <c r="AI294"/>
  <c r="AI79"/>
  <c r="AI174"/>
  <c r="AI29"/>
  <c r="AI285"/>
  <c r="AI140"/>
  <c r="AI87"/>
  <c r="AI42"/>
  <c r="AI153"/>
  <c r="AI51"/>
  <c r="AI373"/>
  <c r="AI283"/>
  <c r="AI142"/>
  <c r="AI398"/>
  <c r="AI253"/>
  <c r="AI108"/>
  <c r="AI364"/>
  <c r="AI6"/>
  <c r="AI121"/>
  <c r="AI232"/>
  <c r="AI358"/>
  <c r="AI136"/>
  <c r="AI83"/>
  <c r="AI262"/>
  <c r="AI405"/>
  <c r="AI177"/>
  <c r="AI145"/>
  <c r="AI55"/>
  <c r="AI311"/>
  <c r="AI170"/>
  <c r="AI89"/>
  <c r="AI8"/>
  <c r="AI19"/>
  <c r="AI38"/>
  <c r="AI341"/>
  <c r="AI113"/>
  <c r="AI23"/>
  <c r="AI279"/>
  <c r="AI138"/>
  <c r="AI57"/>
  <c r="AI377"/>
  <c r="AI296"/>
  <c r="AI403"/>
  <c r="AI181"/>
  <c r="AI66"/>
  <c r="AI396"/>
  <c r="AI247"/>
  <c r="AI106"/>
  <c r="AI25"/>
  <c r="AI345"/>
  <c r="AI264"/>
  <c r="AI371"/>
  <c r="AI53"/>
  <c r="AI335"/>
  <c r="AI213"/>
  <c r="AI356"/>
  <c r="AI322"/>
  <c r="AI126"/>
  <c r="AI43"/>
  <c r="AI392"/>
  <c r="AI243"/>
  <c r="AI230"/>
  <c r="AI149"/>
  <c r="AI292"/>
  <c r="AI34"/>
  <c r="AI384"/>
  <c r="AI394"/>
  <c r="AI249"/>
  <c r="AI104"/>
  <c r="AI360"/>
  <c r="AI211"/>
  <c r="AI198"/>
  <c r="AI117"/>
  <c r="AI68"/>
  <c r="AI399"/>
  <c r="AI320"/>
  <c r="AI362"/>
  <c r="AI217"/>
  <c r="AI72"/>
  <c r="AI328"/>
  <c r="AI179"/>
  <c r="AI102"/>
  <c r="AI85"/>
  <c r="AI36"/>
  <c r="AI367"/>
  <c r="AI64"/>
  <c r="AI49"/>
  <c r="AI256"/>
  <c r="AI397"/>
  <c r="AI309"/>
  <c r="AI260"/>
  <c r="AI207"/>
  <c r="AI290"/>
  <c r="AI32"/>
  <c r="AI94"/>
  <c r="AI307"/>
  <c r="AI166"/>
  <c r="AI21"/>
  <c r="AI277"/>
  <c r="AI228"/>
  <c r="AI175"/>
  <c r="AI258"/>
  <c r="AI401"/>
  <c r="AI62"/>
  <c r="AI275"/>
  <c r="AI134"/>
  <c r="AI390"/>
  <c r="AI245"/>
  <c r="AI100"/>
  <c r="AI143"/>
  <c r="AI194"/>
  <c r="AI337"/>
  <c r="AI235"/>
  <c r="AI226"/>
  <c r="AI81"/>
  <c r="AI369"/>
  <c r="AI288"/>
  <c r="AI299"/>
  <c r="AI135"/>
  <c r="AI196"/>
  <c r="AI47"/>
  <c r="AI303"/>
  <c r="AI162"/>
  <c r="AI17"/>
  <c r="AI305"/>
  <c r="AI224"/>
  <c r="AI203"/>
  <c r="AI205"/>
  <c r="AI164"/>
  <c r="AI15"/>
  <c r="AI271"/>
  <c r="AI130"/>
  <c r="AI386"/>
  <c r="AI273"/>
  <c r="AI192"/>
  <c r="AI171"/>
  <c r="AI254"/>
  <c r="AI132"/>
  <c r="AI388"/>
  <c r="AI239"/>
  <c r="AI98"/>
  <c r="AI354"/>
  <c r="AI209"/>
  <c r="AI128"/>
  <c r="AI139"/>
  <c r="AI158"/>
  <c r="AI160"/>
  <c r="AI11"/>
  <c r="AI30"/>
  <c r="AI333"/>
  <c r="AI241"/>
  <c r="AI96"/>
  <c r="AI352"/>
  <c r="AI267"/>
  <c r="AI77"/>
  <c r="AI109"/>
  <c r="AI378"/>
  <c r="AI350"/>
  <c r="AI103"/>
  <c r="AI107"/>
  <c r="AI395"/>
  <c r="AI318"/>
  <c r="AI39"/>
  <c r="AI75"/>
  <c r="AI331"/>
  <c r="AI286"/>
  <c r="AI60"/>
  <c r="AI316"/>
  <c r="AI73"/>
  <c r="AI28"/>
  <c r="AI346"/>
  <c r="AI90"/>
  <c r="AI365"/>
  <c r="AI167"/>
  <c r="AI282"/>
  <c r="AI312"/>
  <c r="AI24"/>
  <c r="AI284"/>
  <c r="AI58"/>
  <c r="AI393"/>
  <c r="AI363"/>
  <c r="AI222"/>
  <c r="AI173"/>
  <c r="AI252"/>
  <c r="AI22"/>
  <c r="AI361"/>
  <c r="AI190"/>
  <c r="AI141"/>
  <c r="AI188"/>
  <c r="AI359"/>
  <c r="AI201"/>
  <c r="AI220"/>
  <c r="AI71"/>
  <c r="AI391"/>
  <c r="AI314"/>
  <c r="AI233"/>
  <c r="AI344"/>
  <c r="AI45"/>
  <c r="AI301"/>
  <c r="AI156"/>
  <c r="AI7"/>
  <c r="AI263"/>
  <c r="AI250"/>
  <c r="AI169"/>
  <c r="AI280"/>
  <c r="AI13"/>
  <c r="AI269"/>
  <c r="AI124"/>
  <c r="AI380"/>
  <c r="AI231"/>
  <c r="AI218"/>
  <c r="AI137"/>
  <c r="AI88"/>
  <c r="AI382"/>
  <c r="AI237"/>
  <c r="AI92"/>
  <c r="AI348"/>
  <c r="AI199"/>
  <c r="AI122"/>
  <c r="AI105"/>
  <c r="AI56"/>
  <c r="T22"/>
  <c r="AQ22"/>
  <c r="AF22"/>
  <c r="AI248"/>
  <c r="AI216"/>
  <c r="AI26"/>
  <c r="AI329"/>
  <c r="AI184"/>
  <c r="AP3"/>
  <c r="AO22" s="1"/>
  <c r="AI327"/>
  <c r="AI186"/>
  <c r="AI41"/>
  <c r="AI297"/>
  <c r="AI152"/>
  <c r="AR3"/>
  <c r="AI295"/>
  <c r="AI154"/>
  <c r="AI9"/>
  <c r="AI265"/>
  <c r="AI120"/>
  <c r="AO360"/>
  <c r="F23"/>
  <c r="AA26"/>
  <c r="AB25"/>
  <c r="AL26"/>
  <c r="AM25"/>
  <c r="AW25"/>
  <c r="AX24"/>
  <c r="BH27"/>
  <c r="BI26"/>
  <c r="BS25"/>
  <c r="BT24"/>
  <c r="CD28"/>
  <c r="CE27"/>
  <c r="CZ26"/>
  <c r="DA26" s="1"/>
  <c r="DK28"/>
  <c r="DL27"/>
  <c r="CO30"/>
  <c r="CP30" s="1"/>
  <c r="AO195" l="1"/>
  <c r="AO127"/>
  <c r="AO369"/>
  <c r="AO295"/>
  <c r="AO76"/>
  <c r="AO314"/>
  <c r="AO268"/>
  <c r="AO7"/>
  <c r="AO231"/>
  <c r="AO63"/>
  <c r="AO240"/>
  <c r="AO209"/>
  <c r="AO122"/>
  <c r="AO396"/>
  <c r="AO221"/>
  <c r="AO392"/>
  <c r="AO387"/>
  <c r="AO13"/>
  <c r="AO255"/>
  <c r="AO95"/>
  <c r="AO264"/>
  <c r="AO337"/>
  <c r="AO250"/>
  <c r="AO131"/>
  <c r="AO405"/>
  <c r="AO167"/>
  <c r="AO287"/>
  <c r="AO103"/>
  <c r="AO296"/>
  <c r="AO345"/>
  <c r="AO282"/>
  <c r="AO163"/>
  <c r="AO36"/>
  <c r="AO319"/>
  <c r="AO159"/>
  <c r="AO368"/>
  <c r="AO40"/>
  <c r="AO378"/>
  <c r="AO259"/>
  <c r="AO140"/>
  <c r="AO351"/>
  <c r="AO168"/>
  <c r="AO359"/>
  <c r="AO191"/>
  <c r="AO31"/>
  <c r="AO200"/>
  <c r="AO121"/>
  <c r="AO26"/>
  <c r="AO300"/>
  <c r="AO113"/>
  <c r="AO383"/>
  <c r="AO223"/>
  <c r="AO39"/>
  <c r="AO232"/>
  <c r="AO145"/>
  <c r="AO58"/>
  <c r="AO332"/>
  <c r="AO29"/>
  <c r="AO93"/>
  <c r="AO358"/>
  <c r="AO401"/>
  <c r="AO177"/>
  <c r="AO346"/>
  <c r="AO90"/>
  <c r="AO227"/>
  <c r="AO364"/>
  <c r="AO108"/>
  <c r="AO157"/>
  <c r="AO72"/>
  <c r="AO241"/>
  <c r="AO17"/>
  <c r="AO154"/>
  <c r="AO291"/>
  <c r="AO35"/>
  <c r="AO172"/>
  <c r="AO285"/>
  <c r="AO30"/>
  <c r="AO304"/>
  <c r="AO104"/>
  <c r="AO273"/>
  <c r="AO49"/>
  <c r="AO186"/>
  <c r="AO323"/>
  <c r="AO67"/>
  <c r="AO204"/>
  <c r="AO333"/>
  <c r="AO158"/>
  <c r="AO328"/>
  <c r="AO136"/>
  <c r="AO305"/>
  <c r="AO81"/>
  <c r="AO218"/>
  <c r="AO355"/>
  <c r="AO99"/>
  <c r="AO236"/>
  <c r="AO365"/>
  <c r="AO286"/>
  <c r="AO176"/>
  <c r="AO112"/>
  <c r="AO48"/>
  <c r="AO377"/>
  <c r="AO313"/>
  <c r="AO249"/>
  <c r="AO185"/>
  <c r="AO57"/>
  <c r="AO386"/>
  <c r="AO322"/>
  <c r="AO258"/>
  <c r="AO194"/>
  <c r="AO130"/>
  <c r="AO66"/>
  <c r="AO395"/>
  <c r="AO331"/>
  <c r="AO267"/>
  <c r="AO203"/>
  <c r="AO139"/>
  <c r="AO75"/>
  <c r="AO404"/>
  <c r="AO340"/>
  <c r="AO276"/>
  <c r="AO212"/>
  <c r="AO148"/>
  <c r="AO84"/>
  <c r="AO9"/>
  <c r="AO341"/>
  <c r="AO229"/>
  <c r="AO101"/>
  <c r="AO366"/>
  <c r="AO166"/>
  <c r="AO12"/>
  <c r="AO367"/>
  <c r="AO303"/>
  <c r="AO239"/>
  <c r="AO175"/>
  <c r="AO111"/>
  <c r="AO47"/>
  <c r="AO376"/>
  <c r="AO312"/>
  <c r="AO248"/>
  <c r="AO184"/>
  <c r="AO120"/>
  <c r="AO56"/>
  <c r="AO385"/>
  <c r="AO321"/>
  <c r="AO257"/>
  <c r="AO193"/>
  <c r="AO129"/>
  <c r="AO65"/>
  <c r="AO394"/>
  <c r="AO330"/>
  <c r="AO266"/>
  <c r="AO202"/>
  <c r="AO138"/>
  <c r="AO74"/>
  <c r="AO403"/>
  <c r="AO339"/>
  <c r="AO275"/>
  <c r="AO211"/>
  <c r="AO147"/>
  <c r="AO83"/>
  <c r="AO19"/>
  <c r="AO348"/>
  <c r="AO284"/>
  <c r="AO220"/>
  <c r="AO156"/>
  <c r="AO92"/>
  <c r="AO20"/>
  <c r="AO349"/>
  <c r="AO269"/>
  <c r="AO141"/>
  <c r="AO10"/>
  <c r="AO222"/>
  <c r="AO11"/>
  <c r="AO375"/>
  <c r="AO311"/>
  <c r="AO247"/>
  <c r="AO183"/>
  <c r="AO119"/>
  <c r="AO55"/>
  <c r="AO384"/>
  <c r="AO320"/>
  <c r="AO256"/>
  <c r="AO192"/>
  <c r="AO128"/>
  <c r="AO64"/>
  <c r="AO393"/>
  <c r="AO329"/>
  <c r="AO265"/>
  <c r="AO201"/>
  <c r="AO137"/>
  <c r="AO73"/>
  <c r="AO402"/>
  <c r="AO338"/>
  <c r="AO274"/>
  <c r="AO210"/>
  <c r="AO146"/>
  <c r="AO82"/>
  <c r="AO18"/>
  <c r="AO347"/>
  <c r="AO283"/>
  <c r="AO219"/>
  <c r="AO155"/>
  <c r="AO91"/>
  <c r="AO27"/>
  <c r="AO356"/>
  <c r="AO292"/>
  <c r="AO228"/>
  <c r="AO164"/>
  <c r="AO100"/>
  <c r="AO28"/>
  <c r="AO357"/>
  <c r="AO277"/>
  <c r="AO149"/>
  <c r="AO21"/>
  <c r="AO230"/>
  <c r="AO363"/>
  <c r="AO244"/>
  <c r="AO37"/>
  <c r="AO391"/>
  <c r="AO327"/>
  <c r="AO263"/>
  <c r="AO199"/>
  <c r="AO135"/>
  <c r="AO71"/>
  <c r="AO400"/>
  <c r="AO336"/>
  <c r="AO272"/>
  <c r="AO208"/>
  <c r="AO144"/>
  <c r="AO80"/>
  <c r="AO16"/>
  <c r="AO281"/>
  <c r="AO217"/>
  <c r="AO153"/>
  <c r="AO89"/>
  <c r="AO25"/>
  <c r="AO354"/>
  <c r="AO290"/>
  <c r="AO226"/>
  <c r="AO162"/>
  <c r="AO98"/>
  <c r="AO34"/>
  <c r="AO299"/>
  <c r="AO235"/>
  <c r="AO171"/>
  <c r="AO107"/>
  <c r="AO43"/>
  <c r="AO372"/>
  <c r="AO308"/>
  <c r="AO180"/>
  <c r="AO116"/>
  <c r="AO44"/>
  <c r="AO373"/>
  <c r="AO293"/>
  <c r="AO165"/>
  <c r="AO294"/>
  <c r="AO38"/>
  <c r="AO399"/>
  <c r="AO335"/>
  <c r="AO271"/>
  <c r="AO207"/>
  <c r="AO143"/>
  <c r="AO79"/>
  <c r="AO15"/>
  <c r="AO344"/>
  <c r="AO280"/>
  <c r="AO216"/>
  <c r="AO152"/>
  <c r="AO88"/>
  <c r="AO24"/>
  <c r="AO353"/>
  <c r="AO289"/>
  <c r="AO225"/>
  <c r="AO161"/>
  <c r="AO97"/>
  <c r="AO33"/>
  <c r="AO362"/>
  <c r="AO298"/>
  <c r="AO234"/>
  <c r="AO170"/>
  <c r="AO106"/>
  <c r="AO42"/>
  <c r="AO371"/>
  <c r="AO307"/>
  <c r="AO243"/>
  <c r="AO179"/>
  <c r="AO115"/>
  <c r="AO51"/>
  <c r="AO380"/>
  <c r="AO316"/>
  <c r="AO252"/>
  <c r="AO188"/>
  <c r="AO124"/>
  <c r="AO60"/>
  <c r="AO381"/>
  <c r="AO301"/>
  <c r="AO205"/>
  <c r="AO77"/>
  <c r="AO302"/>
  <c r="AO94"/>
  <c r="AO6"/>
  <c r="AO343"/>
  <c r="AO279"/>
  <c r="AO215"/>
  <c r="AO151"/>
  <c r="AO87"/>
  <c r="AO23"/>
  <c r="AO352"/>
  <c r="AO288"/>
  <c r="AO224"/>
  <c r="AO160"/>
  <c r="AO96"/>
  <c r="AO32"/>
  <c r="AO361"/>
  <c r="AO297"/>
  <c r="AO233"/>
  <c r="AO169"/>
  <c r="AO105"/>
  <c r="AO41"/>
  <c r="AO370"/>
  <c r="AO306"/>
  <c r="AO242"/>
  <c r="AO178"/>
  <c r="AO114"/>
  <c r="AO50"/>
  <c r="AO379"/>
  <c r="AO315"/>
  <c r="AO251"/>
  <c r="AO187"/>
  <c r="AO123"/>
  <c r="AO59"/>
  <c r="AO388"/>
  <c r="AO324"/>
  <c r="AO260"/>
  <c r="AO196"/>
  <c r="AO132"/>
  <c r="AO68"/>
  <c r="AO397"/>
  <c r="AO317"/>
  <c r="AO213"/>
  <c r="AO85"/>
  <c r="AO350"/>
  <c r="AO102"/>
  <c r="AO238"/>
  <c r="AO174"/>
  <c r="AO110"/>
  <c r="AO46"/>
  <c r="AO374"/>
  <c r="AO310"/>
  <c r="AO246"/>
  <c r="AO182"/>
  <c r="AO118"/>
  <c r="AO54"/>
  <c r="AO237"/>
  <c r="AO173"/>
  <c r="AO109"/>
  <c r="AO45"/>
  <c r="AO382"/>
  <c r="AO318"/>
  <c r="AO254"/>
  <c r="AO190"/>
  <c r="AO126"/>
  <c r="AO62"/>
  <c r="AO309"/>
  <c r="AO245"/>
  <c r="AO181"/>
  <c r="AO117"/>
  <c r="AO53"/>
  <c r="AO390"/>
  <c r="AO326"/>
  <c r="AO262"/>
  <c r="AO198"/>
  <c r="AO134"/>
  <c r="AO70"/>
  <c r="AO8"/>
  <c r="T23"/>
  <c r="AQ23"/>
  <c r="AF23"/>
  <c r="AO253"/>
  <c r="AO189"/>
  <c r="AO125"/>
  <c r="AO61"/>
  <c r="AO398"/>
  <c r="AO334"/>
  <c r="AO270"/>
  <c r="AO206"/>
  <c r="AO142"/>
  <c r="AO78"/>
  <c r="AO14"/>
  <c r="AO52"/>
  <c r="AO389"/>
  <c r="AO325"/>
  <c r="AO261"/>
  <c r="AO197"/>
  <c r="AO133"/>
  <c r="AO69"/>
  <c r="AO406"/>
  <c r="AO342"/>
  <c r="AO278"/>
  <c r="AO214"/>
  <c r="AO150"/>
  <c r="AO86"/>
  <c r="F24"/>
  <c r="AA27"/>
  <c r="AB26"/>
  <c r="AL27"/>
  <c r="AM26"/>
  <c r="AW26"/>
  <c r="AX25"/>
  <c r="BH28"/>
  <c r="BI27"/>
  <c r="BT25"/>
  <c r="BS26"/>
  <c r="CE28"/>
  <c r="CD29"/>
  <c r="CZ27"/>
  <c r="DA27" s="1"/>
  <c r="DK29"/>
  <c r="DL28"/>
  <c r="CO31"/>
  <c r="CP31" s="1"/>
  <c r="T24" l="1"/>
  <c r="AQ24"/>
  <c r="AF24"/>
  <c r="F25"/>
  <c r="AA28"/>
  <c r="AB27"/>
  <c r="AM27"/>
  <c r="AL28"/>
  <c r="AX26"/>
  <c r="AW27"/>
  <c r="BH29"/>
  <c r="BI28"/>
  <c r="BS27"/>
  <c r="BT26"/>
  <c r="CD30"/>
  <c r="CE29"/>
  <c r="CZ28"/>
  <c r="DA28" s="1"/>
  <c r="DK30"/>
  <c r="DL29"/>
  <c r="CO32"/>
  <c r="CP32" s="1"/>
  <c r="T25" l="1"/>
  <c r="AQ25"/>
  <c r="AF25"/>
  <c r="F26"/>
  <c r="AA29"/>
  <c r="AB28"/>
  <c r="AM28"/>
  <c r="AL29"/>
  <c r="AX27"/>
  <c r="AW28"/>
  <c r="BI29"/>
  <c r="BH30"/>
  <c r="BS28"/>
  <c r="BT27"/>
  <c r="CD31"/>
  <c r="CE30"/>
  <c r="CZ29"/>
  <c r="DA29" s="1"/>
  <c r="DL30"/>
  <c r="DK31"/>
  <c r="CO33"/>
  <c r="CP33" s="1"/>
  <c r="T26" l="1"/>
  <c r="AQ26"/>
  <c r="AF26"/>
  <c r="F27"/>
  <c r="AB29"/>
  <c r="AA30"/>
  <c r="AL30"/>
  <c r="AM29"/>
  <c r="AW29"/>
  <c r="AX28"/>
  <c r="BH31"/>
  <c r="BI30"/>
  <c r="BT28"/>
  <c r="BS29"/>
  <c r="CE31"/>
  <c r="CD32"/>
  <c r="CZ30"/>
  <c r="DA30" s="1"/>
  <c r="DK32"/>
  <c r="DL31"/>
  <c r="CO34"/>
  <c r="CP34" s="1"/>
  <c r="AQ27" l="1"/>
  <c r="T27"/>
  <c r="AF27"/>
  <c r="F28"/>
  <c r="AB30"/>
  <c r="AA31"/>
  <c r="AL31"/>
  <c r="AM30"/>
  <c r="AW30"/>
  <c r="AX29"/>
  <c r="BH32"/>
  <c r="BI31"/>
  <c r="BS30"/>
  <c r="BT29"/>
  <c r="CD33"/>
  <c r="CE32"/>
  <c r="CZ31"/>
  <c r="DA31" s="1"/>
  <c r="DK33"/>
  <c r="DL32"/>
  <c r="CO35"/>
  <c r="CP35" s="1"/>
  <c r="AQ28" l="1"/>
  <c r="T28"/>
  <c r="AF28"/>
  <c r="F29"/>
  <c r="AA32"/>
  <c r="AB31"/>
  <c r="AM31"/>
  <c r="AL32"/>
  <c r="AX30"/>
  <c r="AW31"/>
  <c r="BH33"/>
  <c r="BI32"/>
  <c r="BT30"/>
  <c r="BS31"/>
  <c r="CE33"/>
  <c r="CD34"/>
  <c r="CZ32"/>
  <c r="DA32" s="1"/>
  <c r="DL33"/>
  <c r="DK34"/>
  <c r="CO36"/>
  <c r="CP36" s="1"/>
  <c r="T29" l="1"/>
  <c r="AQ29"/>
  <c r="AF29"/>
  <c r="F30"/>
  <c r="AA33"/>
  <c r="AB32"/>
  <c r="AM32"/>
  <c r="AL33"/>
  <c r="AX31"/>
  <c r="AW32"/>
  <c r="BI33"/>
  <c r="BH34"/>
  <c r="BT31"/>
  <c r="BS32"/>
  <c r="CE34"/>
  <c r="CD35"/>
  <c r="CZ33"/>
  <c r="DA33" s="1"/>
  <c r="DK35"/>
  <c r="DL34"/>
  <c r="CO37"/>
  <c r="CP37" s="1"/>
  <c r="T30" l="1"/>
  <c r="AQ30"/>
  <c r="AF30"/>
  <c r="F31"/>
  <c r="AA34"/>
  <c r="AB33"/>
  <c r="AL34"/>
  <c r="AM33"/>
  <c r="AW33"/>
  <c r="AX32"/>
  <c r="BH35"/>
  <c r="BI34"/>
  <c r="BS33"/>
  <c r="BT32"/>
  <c r="CD36"/>
  <c r="CE35"/>
  <c r="CZ34"/>
  <c r="DA34" s="1"/>
  <c r="DL35"/>
  <c r="DK36"/>
  <c r="CO38"/>
  <c r="CP38" s="1"/>
  <c r="T31" l="1"/>
  <c r="AQ31"/>
  <c r="AF31"/>
  <c r="F32"/>
  <c r="AA35"/>
  <c r="AB34"/>
  <c r="AL35"/>
  <c r="AM34"/>
  <c r="AW34"/>
  <c r="AX33"/>
  <c r="BH36"/>
  <c r="BI35"/>
  <c r="BT33"/>
  <c r="BS34"/>
  <c r="CE36"/>
  <c r="CD37"/>
  <c r="CZ35"/>
  <c r="DA35" s="1"/>
  <c r="DK37"/>
  <c r="DL36"/>
  <c r="CO39"/>
  <c r="CP39" s="1"/>
  <c r="T32" l="1"/>
  <c r="AQ32"/>
  <c r="AF32"/>
  <c r="F33"/>
  <c r="AA36"/>
  <c r="AB35"/>
  <c r="AM35"/>
  <c r="AL36"/>
  <c r="AX34"/>
  <c r="AW35"/>
  <c r="BH37"/>
  <c r="BI36"/>
  <c r="BS35"/>
  <c r="BT34"/>
  <c r="CD38"/>
  <c r="CE37"/>
  <c r="CZ36"/>
  <c r="DA36" s="1"/>
  <c r="DL37"/>
  <c r="DK38"/>
  <c r="CO40"/>
  <c r="CP40" s="1"/>
  <c r="T33" l="1"/>
  <c r="AQ33"/>
  <c r="AF33"/>
  <c r="F34"/>
  <c r="AA37"/>
  <c r="AB36"/>
  <c r="AM36"/>
  <c r="AL37"/>
  <c r="AX35"/>
  <c r="AW36"/>
  <c r="BI37"/>
  <c r="BH38"/>
  <c r="BS36"/>
  <c r="BT35"/>
  <c r="CD39"/>
  <c r="CE38"/>
  <c r="CZ37"/>
  <c r="DA37" s="1"/>
  <c r="DK39"/>
  <c r="DL38"/>
  <c r="CO41"/>
  <c r="CP41" s="1"/>
  <c r="T34" l="1"/>
  <c r="AQ34"/>
  <c r="AF34"/>
  <c r="F35"/>
  <c r="AB37"/>
  <c r="AA38"/>
  <c r="AL38"/>
  <c r="AM37"/>
  <c r="AW37"/>
  <c r="AX36"/>
  <c r="BH39"/>
  <c r="BI38"/>
  <c r="BT36"/>
  <c r="BS37"/>
  <c r="CE39"/>
  <c r="CD40"/>
  <c r="CZ38"/>
  <c r="DA38" s="1"/>
  <c r="DL39"/>
  <c r="DK40"/>
  <c r="CO42"/>
  <c r="CP42" s="1"/>
  <c r="AQ35" l="1"/>
  <c r="T35"/>
  <c r="AF35"/>
  <c r="F36"/>
  <c r="AU3" s="1"/>
  <c r="AB38"/>
  <c r="AA39"/>
  <c r="AL39"/>
  <c r="AM38"/>
  <c r="AW38"/>
  <c r="AX37"/>
  <c r="BH40"/>
  <c r="BI39"/>
  <c r="BS38"/>
  <c r="BT37"/>
  <c r="CD41"/>
  <c r="CE40"/>
  <c r="CZ39"/>
  <c r="DA39" s="1"/>
  <c r="DK41"/>
  <c r="DL40"/>
  <c r="CO43"/>
  <c r="CP43" s="1"/>
  <c r="AQ36" l="1"/>
  <c r="T36"/>
  <c r="AF36"/>
  <c r="F37"/>
  <c r="AA40"/>
  <c r="AB39"/>
  <c r="AM39"/>
  <c r="AL40"/>
  <c r="AX38"/>
  <c r="AW39"/>
  <c r="BH41"/>
  <c r="BI40"/>
  <c r="BT38"/>
  <c r="BS39"/>
  <c r="CE41"/>
  <c r="CD42"/>
  <c r="CZ40"/>
  <c r="DA40" s="1"/>
  <c r="DK42"/>
  <c r="DL41"/>
  <c r="CO44"/>
  <c r="CP44" s="1"/>
  <c r="BB37" l="1"/>
  <c r="T37"/>
  <c r="AQ37"/>
  <c r="AF37"/>
  <c r="F38"/>
  <c r="AA41"/>
  <c r="AB40"/>
  <c r="AM40"/>
  <c r="AL41"/>
  <c r="AX39"/>
  <c r="AW40"/>
  <c r="BI41"/>
  <c r="BH42"/>
  <c r="BT39"/>
  <c r="BS40"/>
  <c r="CE42"/>
  <c r="CD43"/>
  <c r="CZ41"/>
  <c r="DA41" s="1"/>
  <c r="DK43"/>
  <c r="DL42"/>
  <c r="CO45"/>
  <c r="CP45" s="1"/>
  <c r="T38" l="1"/>
  <c r="BB38"/>
  <c r="AQ38"/>
  <c r="AF38"/>
  <c r="F39"/>
  <c r="AA42"/>
  <c r="AB41"/>
  <c r="AL42"/>
  <c r="AM41"/>
  <c r="AW41"/>
  <c r="AX40"/>
  <c r="BH43"/>
  <c r="BI42"/>
  <c r="BS41"/>
  <c r="BT40"/>
  <c r="CD44"/>
  <c r="CE43"/>
  <c r="CZ42"/>
  <c r="DA42" s="1"/>
  <c r="DK44"/>
  <c r="DL43"/>
  <c r="CO46"/>
  <c r="CP46" s="1"/>
  <c r="T39" l="1"/>
  <c r="AQ39"/>
  <c r="BB39"/>
  <c r="AF39"/>
  <c r="F40"/>
  <c r="AA43"/>
  <c r="AB42"/>
  <c r="AL43"/>
  <c r="AM42"/>
  <c r="AW42"/>
  <c r="AX41"/>
  <c r="BH44"/>
  <c r="BI43"/>
  <c r="BT41"/>
  <c r="BS42"/>
  <c r="CE44"/>
  <c r="CD45"/>
  <c r="CZ43"/>
  <c r="DA43" s="1"/>
  <c r="DK45"/>
  <c r="DL44"/>
  <c r="CO47"/>
  <c r="CP47" s="1"/>
  <c r="BB40" l="1"/>
  <c r="T40"/>
  <c r="AQ40"/>
  <c r="AF40"/>
  <c r="F41"/>
  <c r="AA44"/>
  <c r="AB43"/>
  <c r="AL44"/>
  <c r="AM43"/>
  <c r="AX42"/>
  <c r="AW43"/>
  <c r="BH45"/>
  <c r="BI44"/>
  <c r="BS43"/>
  <c r="BT42"/>
  <c r="CD46"/>
  <c r="CE45"/>
  <c r="CZ44"/>
  <c r="DA44" s="1"/>
  <c r="DK46"/>
  <c r="DL45"/>
  <c r="CO48"/>
  <c r="CP48" s="1"/>
  <c r="AT57" l="1"/>
  <c r="BB41"/>
  <c r="T41"/>
  <c r="AQ41"/>
  <c r="AF41"/>
  <c r="F42"/>
  <c r="AA45"/>
  <c r="AB44"/>
  <c r="AL45"/>
  <c r="AM44"/>
  <c r="AX43"/>
  <c r="AW44"/>
  <c r="BI45"/>
  <c r="BH46"/>
  <c r="BS44"/>
  <c r="BT43"/>
  <c r="CD47"/>
  <c r="CE46"/>
  <c r="CZ45"/>
  <c r="DA45" s="1"/>
  <c r="DL46"/>
  <c r="DK47"/>
  <c r="CO49"/>
  <c r="CP49" s="1"/>
  <c r="AT384" l="1"/>
  <c r="AT128"/>
  <c r="AT214"/>
  <c r="AT359"/>
  <c r="AT17"/>
  <c r="AT103"/>
  <c r="AT257"/>
  <c r="AT273"/>
  <c r="AT26"/>
  <c r="AT112"/>
  <c r="AT171"/>
  <c r="AT316"/>
  <c r="AT402"/>
  <c r="AT69"/>
  <c r="AT60"/>
  <c r="AT146"/>
  <c r="AT334"/>
  <c r="AT205"/>
  <c r="AT291"/>
  <c r="AT393"/>
  <c r="AT78"/>
  <c r="AT94"/>
  <c r="AT137"/>
  <c r="AT180"/>
  <c r="AT223"/>
  <c r="AT162"/>
  <c r="AT248"/>
  <c r="AT350"/>
  <c r="AT35"/>
  <c r="AT239"/>
  <c r="AT282"/>
  <c r="AT325"/>
  <c r="AT368"/>
  <c r="AT44"/>
  <c r="AT332"/>
  <c r="AT62"/>
  <c r="AT250"/>
  <c r="AT293"/>
  <c r="AT191"/>
  <c r="AT98"/>
  <c r="AT354"/>
  <c r="AT209"/>
  <c r="AT64"/>
  <c r="AT320"/>
  <c r="AT175"/>
  <c r="AT30"/>
  <c r="AT286"/>
  <c r="AT141"/>
  <c r="AT397"/>
  <c r="AT252"/>
  <c r="AT107"/>
  <c r="AT363"/>
  <c r="AT218"/>
  <c r="AT73"/>
  <c r="AT329"/>
  <c r="AT184"/>
  <c r="AT39"/>
  <c r="AT295"/>
  <c r="AT150"/>
  <c r="AT406"/>
  <c r="AT261"/>
  <c r="AT116"/>
  <c r="AT372"/>
  <c r="AT227"/>
  <c r="AT82"/>
  <c r="AT338"/>
  <c r="AT193"/>
  <c r="AT48"/>
  <c r="AT304"/>
  <c r="AT159"/>
  <c r="AT14"/>
  <c r="AT270"/>
  <c r="AT125"/>
  <c r="AT381"/>
  <c r="AT236"/>
  <c r="AT187"/>
  <c r="AT234"/>
  <c r="AT328"/>
  <c r="AT241"/>
  <c r="AT173"/>
  <c r="AT361"/>
  <c r="AT182"/>
  <c r="AT114"/>
  <c r="AT46"/>
  <c r="AT183"/>
  <c r="AT66"/>
  <c r="AT322"/>
  <c r="AT177"/>
  <c r="AT32"/>
  <c r="AT288"/>
  <c r="AT143"/>
  <c r="AT399"/>
  <c r="AT254"/>
  <c r="AT109"/>
  <c r="AT365"/>
  <c r="AT220"/>
  <c r="AT75"/>
  <c r="AT331"/>
  <c r="AT186"/>
  <c r="AT41"/>
  <c r="AT297"/>
  <c r="AT152"/>
  <c r="AT7"/>
  <c r="AT263"/>
  <c r="AT118"/>
  <c r="AT374"/>
  <c r="AT229"/>
  <c r="AT84"/>
  <c r="AT340"/>
  <c r="AT195"/>
  <c r="AT50"/>
  <c r="AT306"/>
  <c r="AT161"/>
  <c r="AT16"/>
  <c r="AT272"/>
  <c r="AT127"/>
  <c r="AT383"/>
  <c r="AT238"/>
  <c r="AT93"/>
  <c r="AT349"/>
  <c r="AT204"/>
  <c r="AT91"/>
  <c r="AT170"/>
  <c r="AT232"/>
  <c r="AT362"/>
  <c r="AT130"/>
  <c r="AT352"/>
  <c r="AT28"/>
  <c r="AT105"/>
  <c r="AT327"/>
  <c r="AT259"/>
  <c r="AT80"/>
  <c r="AT157"/>
  <c r="AT266"/>
  <c r="AT34"/>
  <c r="AT290"/>
  <c r="AT145"/>
  <c r="AT401"/>
  <c r="AT256"/>
  <c r="AT111"/>
  <c r="AT367"/>
  <c r="AT222"/>
  <c r="AT77"/>
  <c r="AT333"/>
  <c r="AT188"/>
  <c r="AT43"/>
  <c r="AT299"/>
  <c r="AT154"/>
  <c r="AT9"/>
  <c r="AT265"/>
  <c r="AT120"/>
  <c r="AT376"/>
  <c r="AT231"/>
  <c r="AT86"/>
  <c r="AT342"/>
  <c r="AT197"/>
  <c r="AT52"/>
  <c r="AT308"/>
  <c r="AT163"/>
  <c r="AT18"/>
  <c r="AT274"/>
  <c r="AT129"/>
  <c r="AT385"/>
  <c r="AT240"/>
  <c r="AT95"/>
  <c r="AT351"/>
  <c r="AT206"/>
  <c r="AT61"/>
  <c r="AT317"/>
  <c r="AT172"/>
  <c r="AT59"/>
  <c r="AT138"/>
  <c r="AT200"/>
  <c r="AT83"/>
  <c r="AT198"/>
  <c r="AT386"/>
  <c r="AT318"/>
  <c r="AT139"/>
  <c r="AT71"/>
  <c r="AT404"/>
  <c r="AT225"/>
  <c r="AT283"/>
  <c r="AT258"/>
  <c r="AT113"/>
  <c r="AT369"/>
  <c r="AT224"/>
  <c r="AT79"/>
  <c r="AT335"/>
  <c r="AT190"/>
  <c r="AT45"/>
  <c r="AT301"/>
  <c r="AT156"/>
  <c r="AT11"/>
  <c r="AT267"/>
  <c r="AT122"/>
  <c r="AT378"/>
  <c r="AT233"/>
  <c r="AT88"/>
  <c r="AT344"/>
  <c r="AT199"/>
  <c r="AT54"/>
  <c r="AT310"/>
  <c r="AT165"/>
  <c r="AT20"/>
  <c r="AT276"/>
  <c r="AT131"/>
  <c r="AT387"/>
  <c r="AT242"/>
  <c r="AT97"/>
  <c r="AT353"/>
  <c r="AT208"/>
  <c r="AT63"/>
  <c r="AT319"/>
  <c r="AT174"/>
  <c r="AT29"/>
  <c r="AT285"/>
  <c r="AT140"/>
  <c r="AT27"/>
  <c r="BC3"/>
  <c r="AT345"/>
  <c r="AT53"/>
  <c r="AT189"/>
  <c r="AT315"/>
  <c r="AT207"/>
  <c r="AT395"/>
  <c r="AT37"/>
  <c r="AT336"/>
  <c r="AT226"/>
  <c r="AT81"/>
  <c r="AT337"/>
  <c r="AT192"/>
  <c r="AT47"/>
  <c r="AT303"/>
  <c r="AT158"/>
  <c r="AT13"/>
  <c r="AT269"/>
  <c r="AT124"/>
  <c r="AT380"/>
  <c r="AT235"/>
  <c r="AT90"/>
  <c r="AT346"/>
  <c r="AT201"/>
  <c r="AT56"/>
  <c r="AT312"/>
  <c r="AT167"/>
  <c r="AT22"/>
  <c r="AT278"/>
  <c r="AT133"/>
  <c r="AT389"/>
  <c r="AT244"/>
  <c r="AT99"/>
  <c r="AT355"/>
  <c r="AT210"/>
  <c r="AT65"/>
  <c r="AT321"/>
  <c r="AT176"/>
  <c r="AT31"/>
  <c r="AT287"/>
  <c r="AT142"/>
  <c r="AT398"/>
  <c r="AT253"/>
  <c r="AT108"/>
  <c r="AT396"/>
  <c r="AT379"/>
  <c r="AT281"/>
  <c r="AT326"/>
  <c r="AT96"/>
  <c r="AT284"/>
  <c r="AT216"/>
  <c r="AT148"/>
  <c r="AT370"/>
  <c r="AT302"/>
  <c r="AT12"/>
  <c r="AT268"/>
  <c r="AT194"/>
  <c r="AT49"/>
  <c r="AT305"/>
  <c r="AT160"/>
  <c r="AT15"/>
  <c r="AT271"/>
  <c r="AT126"/>
  <c r="AT382"/>
  <c r="AT237"/>
  <c r="AT92"/>
  <c r="AT348"/>
  <c r="AT203"/>
  <c r="AT58"/>
  <c r="AT314"/>
  <c r="AT169"/>
  <c r="AT24"/>
  <c r="AT280"/>
  <c r="AT135"/>
  <c r="AT391"/>
  <c r="AT246"/>
  <c r="AT101"/>
  <c r="AT357"/>
  <c r="AT212"/>
  <c r="AT67"/>
  <c r="AT323"/>
  <c r="AT178"/>
  <c r="AT33"/>
  <c r="AT289"/>
  <c r="AT144"/>
  <c r="AT400"/>
  <c r="AT255"/>
  <c r="AT110"/>
  <c r="AT366"/>
  <c r="AT221"/>
  <c r="AT76"/>
  <c r="AT364"/>
  <c r="AT347"/>
  <c r="AT89"/>
  <c r="AT294"/>
  <c r="AT202"/>
  <c r="AT313"/>
  <c r="AT343"/>
  <c r="AT153"/>
  <c r="AT392"/>
  <c r="AT68"/>
  <c r="AT121"/>
  <c r="AT360"/>
  <c r="AT213"/>
  <c r="AT300"/>
  <c r="AT155"/>
  <c r="AT106"/>
  <c r="AT25"/>
  <c r="AT72"/>
  <c r="AT279"/>
  <c r="AT36"/>
  <c r="AT123"/>
  <c r="AT10"/>
  <c r="AT394"/>
  <c r="AT377"/>
  <c r="AT247"/>
  <c r="AT405"/>
  <c r="AT215"/>
  <c r="AT230"/>
  <c r="AT245"/>
  <c r="AT249"/>
  <c r="AT168"/>
  <c r="AT87"/>
  <c r="AT134"/>
  <c r="AT181"/>
  <c r="AT260"/>
  <c r="AT251"/>
  <c r="AT74"/>
  <c r="AT330"/>
  <c r="AT217"/>
  <c r="AT136"/>
  <c r="AT55"/>
  <c r="AT102"/>
  <c r="AT149"/>
  <c r="AT164"/>
  <c r="AT219"/>
  <c r="AT42"/>
  <c r="AT298"/>
  <c r="AT185"/>
  <c r="AT104"/>
  <c r="AT23"/>
  <c r="AT375"/>
  <c r="AT85"/>
  <c r="AT100"/>
  <c r="AT307"/>
  <c r="AT40"/>
  <c r="AT296"/>
  <c r="AT151"/>
  <c r="AT70"/>
  <c r="AT390"/>
  <c r="AT341"/>
  <c r="AT51"/>
  <c r="AT8"/>
  <c r="AT264"/>
  <c r="AT119"/>
  <c r="AT38"/>
  <c r="AT358"/>
  <c r="AT309"/>
  <c r="AT324"/>
  <c r="AT6"/>
  <c r="AT262"/>
  <c r="AT117"/>
  <c r="AT373"/>
  <c r="AT228"/>
  <c r="AT371"/>
  <c r="AT196"/>
  <c r="AT339"/>
  <c r="AT311"/>
  <c r="AT166"/>
  <c r="AT21"/>
  <c r="AT277"/>
  <c r="AT132"/>
  <c r="AT115"/>
  <c r="AT19"/>
  <c r="AT275"/>
  <c r="AT388"/>
  <c r="AT243"/>
  <c r="T42"/>
  <c r="BB42"/>
  <c r="AQ42"/>
  <c r="AF42"/>
  <c r="AT356"/>
  <c r="AT211"/>
  <c r="AT179"/>
  <c r="BA3"/>
  <c r="AZ57" s="1"/>
  <c r="AT292"/>
  <c r="AT147"/>
  <c r="AT403"/>
  <c r="F43"/>
  <c r="AB45"/>
  <c r="AA46"/>
  <c r="AM45"/>
  <c r="AL46"/>
  <c r="AW45"/>
  <c r="AX44"/>
  <c r="BH47"/>
  <c r="BI46"/>
  <c r="BT44"/>
  <c r="BS45"/>
  <c r="CE47"/>
  <c r="CD48"/>
  <c r="CZ46"/>
  <c r="DA46" s="1"/>
  <c r="DK48"/>
  <c r="DL47"/>
  <c r="CO50"/>
  <c r="CP50" s="1"/>
  <c r="AZ117" l="1"/>
  <c r="AZ132"/>
  <c r="AZ129"/>
  <c r="AZ126"/>
  <c r="AZ232"/>
  <c r="AZ124"/>
  <c r="AZ59"/>
  <c r="AZ233"/>
  <c r="AZ101"/>
  <c r="AZ321"/>
  <c r="AZ324"/>
  <c r="AZ309"/>
  <c r="AZ201"/>
  <c r="AZ212"/>
  <c r="AZ205"/>
  <c r="AZ271"/>
  <c r="AZ314"/>
  <c r="AZ382"/>
  <c r="AZ385"/>
  <c r="AZ388"/>
  <c r="AZ373"/>
  <c r="AZ56"/>
  <c r="AZ67"/>
  <c r="AZ60"/>
  <c r="AZ230"/>
  <c r="AZ241"/>
  <c r="AZ173"/>
  <c r="AZ179"/>
  <c r="AZ299"/>
  <c r="AZ209"/>
  <c r="AZ203"/>
  <c r="AZ279"/>
  <c r="AZ237"/>
  <c r="AZ240"/>
  <c r="AZ243"/>
  <c r="AZ258"/>
  <c r="AZ303"/>
  <c r="AZ64"/>
  <c r="AZ162"/>
  <c r="AZ374"/>
  <c r="AZ238"/>
  <c r="AZ135"/>
  <c r="AZ244"/>
  <c r="AZ318"/>
  <c r="AZ176"/>
  <c r="AZ239"/>
  <c r="AZ121"/>
  <c r="AZ252"/>
  <c r="AZ103"/>
  <c r="AZ138"/>
  <c r="AZ159"/>
  <c r="AZ198"/>
  <c r="AZ206"/>
  <c r="AZ200"/>
  <c r="AZ211"/>
  <c r="AZ70"/>
  <c r="AZ6"/>
  <c r="AZ171"/>
  <c r="AZ167"/>
  <c r="AZ202"/>
  <c r="AZ118"/>
  <c r="AZ262"/>
  <c r="AZ61"/>
  <c r="AZ127"/>
  <c r="AZ170"/>
  <c r="AZ236"/>
  <c r="AZ49"/>
  <c r="AZ313"/>
  <c r="AZ359"/>
  <c r="AZ394"/>
  <c r="AZ68"/>
  <c r="AZ53"/>
  <c r="AZ204"/>
  <c r="AZ197"/>
  <c r="AZ208"/>
  <c r="AZ306"/>
  <c r="AZ62"/>
  <c r="AZ130"/>
  <c r="AZ45"/>
  <c r="AZ231"/>
  <c r="AZ48"/>
  <c r="AZ266"/>
  <c r="AZ51"/>
  <c r="AZ37"/>
  <c r="AZ188"/>
  <c r="AZ326"/>
  <c r="AZ312"/>
  <c r="AZ317"/>
  <c r="AZ323"/>
  <c r="AZ383"/>
  <c r="AZ92"/>
  <c r="AZ97"/>
  <c r="AZ85"/>
  <c r="AZ91"/>
  <c r="AZ96"/>
  <c r="AZ33"/>
  <c r="AZ322"/>
  <c r="AZ109"/>
  <c r="AZ295"/>
  <c r="AZ112"/>
  <c r="AZ330"/>
  <c r="AZ115"/>
  <c r="AZ357"/>
  <c r="AZ43"/>
  <c r="AZ390"/>
  <c r="AZ175"/>
  <c r="AZ246"/>
  <c r="AZ282"/>
  <c r="AZ342"/>
  <c r="AZ348"/>
  <c r="AZ353"/>
  <c r="AZ341"/>
  <c r="AZ347"/>
  <c r="AZ352"/>
  <c r="AZ25"/>
  <c r="AZ223"/>
  <c r="AZ301"/>
  <c r="AZ190"/>
  <c r="AZ304"/>
  <c r="AZ193"/>
  <c r="AZ307"/>
  <c r="AZ196"/>
  <c r="AZ185"/>
  <c r="AZ181"/>
  <c r="AZ367"/>
  <c r="AZ315"/>
  <c r="AZ320"/>
  <c r="AZ377"/>
  <c r="AZ89"/>
  <c r="AZ391"/>
  <c r="AZ100"/>
  <c r="AZ88"/>
  <c r="AZ93"/>
  <c r="AZ99"/>
  <c r="AZ63"/>
  <c r="AZ182"/>
  <c r="AZ365"/>
  <c r="AZ254"/>
  <c r="AZ368"/>
  <c r="AZ257"/>
  <c r="AZ371"/>
  <c r="AZ260"/>
  <c r="AZ168"/>
  <c r="AZ245"/>
  <c r="AZ134"/>
  <c r="AZ274"/>
  <c r="AZ247"/>
  <c r="AZ165"/>
  <c r="AZ345"/>
  <c r="AZ350"/>
  <c r="AZ356"/>
  <c r="AZ344"/>
  <c r="AZ349"/>
  <c r="AZ355"/>
  <c r="AZ34"/>
  <c r="AZ376"/>
  <c r="AZ265"/>
  <c r="AZ379"/>
  <c r="AZ268"/>
  <c r="AZ381"/>
  <c r="AZ270"/>
  <c r="AZ384"/>
  <c r="AZ273"/>
  <c r="AZ387"/>
  <c r="AZ276"/>
  <c r="AZ360"/>
  <c r="AZ261"/>
  <c r="AZ150"/>
  <c r="AZ264"/>
  <c r="AZ153"/>
  <c r="AZ267"/>
  <c r="AZ156"/>
  <c r="AZ269"/>
  <c r="AZ158"/>
  <c r="AZ272"/>
  <c r="AZ161"/>
  <c r="AZ275"/>
  <c r="AZ164"/>
  <c r="AZ104"/>
  <c r="AZ149"/>
  <c r="AZ335"/>
  <c r="AZ152"/>
  <c r="AZ370"/>
  <c r="AZ155"/>
  <c r="AZ44"/>
  <c r="AZ157"/>
  <c r="AZ343"/>
  <c r="AZ160"/>
  <c r="AZ378"/>
  <c r="AZ163"/>
  <c r="AZ52"/>
  <c r="AZ74"/>
  <c r="AZ82"/>
  <c r="AZ98"/>
  <c r="AZ111"/>
  <c r="AZ329"/>
  <c r="AZ146"/>
  <c r="AZ332"/>
  <c r="AZ380"/>
  <c r="AZ334"/>
  <c r="AZ119"/>
  <c r="AZ337"/>
  <c r="AZ154"/>
  <c r="AZ340"/>
  <c r="AZ287"/>
  <c r="AZ325"/>
  <c r="AZ214"/>
  <c r="AZ328"/>
  <c r="AZ217"/>
  <c r="AZ331"/>
  <c r="AZ220"/>
  <c r="AZ333"/>
  <c r="AZ222"/>
  <c r="AZ336"/>
  <c r="AZ225"/>
  <c r="AZ339"/>
  <c r="AZ228"/>
  <c r="AZ95"/>
  <c r="AZ213"/>
  <c r="AZ399"/>
  <c r="AZ216"/>
  <c r="AZ105"/>
  <c r="AZ219"/>
  <c r="AZ108"/>
  <c r="AZ221"/>
  <c r="AZ110"/>
  <c r="AZ224"/>
  <c r="AZ113"/>
  <c r="AZ227"/>
  <c r="AZ116"/>
  <c r="AZ15"/>
  <c r="AZ39"/>
  <c r="AZ50"/>
  <c r="AZ393"/>
  <c r="AZ210"/>
  <c r="AZ396"/>
  <c r="AZ249"/>
  <c r="AZ398"/>
  <c r="AZ183"/>
  <c r="AZ401"/>
  <c r="AZ218"/>
  <c r="AZ404"/>
  <c r="AZ310"/>
  <c r="AZ389"/>
  <c r="AZ278"/>
  <c r="AZ392"/>
  <c r="AZ281"/>
  <c r="AZ395"/>
  <c r="AZ284"/>
  <c r="AZ397"/>
  <c r="AZ286"/>
  <c r="AZ400"/>
  <c r="AZ289"/>
  <c r="AZ403"/>
  <c r="AZ292"/>
  <c r="AZ351"/>
  <c r="AZ277"/>
  <c r="AZ166"/>
  <c r="AZ280"/>
  <c r="AZ169"/>
  <c r="AZ283"/>
  <c r="AZ172"/>
  <c r="AZ285"/>
  <c r="AZ174"/>
  <c r="AZ288"/>
  <c r="AZ177"/>
  <c r="AZ291"/>
  <c r="AZ180"/>
  <c r="AZ73"/>
  <c r="AZ102"/>
  <c r="AZ10"/>
  <c r="AZ120"/>
  <c r="AZ338"/>
  <c r="AZ123"/>
  <c r="AZ12"/>
  <c r="AZ125"/>
  <c r="AZ311"/>
  <c r="AZ128"/>
  <c r="AZ346"/>
  <c r="AZ131"/>
  <c r="AZ20"/>
  <c r="AZ107"/>
  <c r="AZ406"/>
  <c r="AZ191"/>
  <c r="AZ8"/>
  <c r="AZ226"/>
  <c r="AZ11"/>
  <c r="AZ296"/>
  <c r="AZ13"/>
  <c r="AZ199"/>
  <c r="AZ16"/>
  <c r="AZ234"/>
  <c r="AZ19"/>
  <c r="AZ293"/>
  <c r="AZ316"/>
  <c r="AZ294"/>
  <c r="AZ79"/>
  <c r="AZ297"/>
  <c r="AZ114"/>
  <c r="AZ300"/>
  <c r="AZ40"/>
  <c r="AZ302"/>
  <c r="AZ87"/>
  <c r="AZ305"/>
  <c r="AZ122"/>
  <c r="AZ308"/>
  <c r="AZ17"/>
  <c r="AZ106"/>
  <c r="AZ86"/>
  <c r="AZ405"/>
  <c r="AZ184"/>
  <c r="AZ402"/>
  <c r="AZ187"/>
  <c r="AZ76"/>
  <c r="AZ189"/>
  <c r="AZ375"/>
  <c r="AZ192"/>
  <c r="AZ81"/>
  <c r="AZ195"/>
  <c r="AZ84"/>
  <c r="AZ363"/>
  <c r="AZ69"/>
  <c r="AZ255"/>
  <c r="AZ72"/>
  <c r="AZ290"/>
  <c r="AZ75"/>
  <c r="AZ90"/>
  <c r="AZ77"/>
  <c r="AZ263"/>
  <c r="AZ80"/>
  <c r="AZ298"/>
  <c r="AZ83"/>
  <c r="AZ42"/>
  <c r="AZ235"/>
  <c r="AZ358"/>
  <c r="AZ143"/>
  <c r="AZ361"/>
  <c r="AZ178"/>
  <c r="AZ364"/>
  <c r="AZ229"/>
  <c r="AZ366"/>
  <c r="AZ151"/>
  <c r="AZ369"/>
  <c r="AZ186"/>
  <c r="AZ372"/>
  <c r="AZ58"/>
  <c r="AZ47"/>
  <c r="AZ22"/>
  <c r="AZ9"/>
  <c r="AZ248"/>
  <c r="AZ137"/>
  <c r="AZ251"/>
  <c r="AZ140"/>
  <c r="AZ253"/>
  <c r="AZ142"/>
  <c r="AZ256"/>
  <c r="AZ145"/>
  <c r="AZ259"/>
  <c r="AZ148"/>
  <c r="AZ386"/>
  <c r="AZ133"/>
  <c r="AZ319"/>
  <c r="AZ136"/>
  <c r="AZ354"/>
  <c r="AZ139"/>
  <c r="AZ28"/>
  <c r="AZ141"/>
  <c r="AZ327"/>
  <c r="AZ144"/>
  <c r="AZ362"/>
  <c r="AZ147"/>
  <c r="AZ36"/>
  <c r="AZ194"/>
  <c r="AZ21"/>
  <c r="AZ207"/>
  <c r="AZ24"/>
  <c r="AZ242"/>
  <c r="AZ27"/>
  <c r="AZ41"/>
  <c r="AZ29"/>
  <c r="AZ215"/>
  <c r="AZ32"/>
  <c r="AZ250"/>
  <c r="AZ35"/>
  <c r="AZ94"/>
  <c r="AZ7"/>
  <c r="AZ14"/>
  <c r="AZ30"/>
  <c r="AQ43"/>
  <c r="BB43"/>
  <c r="T43"/>
  <c r="AF43"/>
  <c r="AZ71"/>
  <c r="AZ38"/>
  <c r="AZ66"/>
  <c r="AZ23"/>
  <c r="AZ46"/>
  <c r="AZ26"/>
  <c r="AZ18"/>
  <c r="AZ31"/>
  <c r="AZ54"/>
  <c r="AZ65"/>
  <c r="AZ55"/>
  <c r="AZ78"/>
  <c r="F44"/>
  <c r="AB46"/>
  <c r="AA47"/>
  <c r="AM46"/>
  <c r="AL47"/>
  <c r="AW46"/>
  <c r="AX45"/>
  <c r="BH48"/>
  <c r="BI47"/>
  <c r="BS46"/>
  <c r="BT45"/>
  <c r="CD49"/>
  <c r="CE48"/>
  <c r="CZ47"/>
  <c r="DA47" s="1"/>
  <c r="DK49"/>
  <c r="DL48"/>
  <c r="CO51"/>
  <c r="CP51" s="1"/>
  <c r="AQ44" l="1"/>
  <c r="BB44"/>
  <c r="T44"/>
  <c r="AF44"/>
  <c r="F45"/>
  <c r="AA48"/>
  <c r="AB47"/>
  <c r="AL48"/>
  <c r="AM47"/>
  <c r="AX46"/>
  <c r="AW47"/>
  <c r="BH49"/>
  <c r="BI48"/>
  <c r="BT46"/>
  <c r="BS47"/>
  <c r="CE49"/>
  <c r="CD50"/>
  <c r="CZ48"/>
  <c r="DA48" s="1"/>
  <c r="DL49"/>
  <c r="DK50"/>
  <c r="CO52"/>
  <c r="CP52" s="1"/>
  <c r="BB45" l="1"/>
  <c r="T45"/>
  <c r="AQ45"/>
  <c r="AF45"/>
  <c r="F46"/>
  <c r="AA49"/>
  <c r="AB48"/>
  <c r="AL49"/>
  <c r="AM48"/>
  <c r="AX47"/>
  <c r="AW48"/>
  <c r="BI49"/>
  <c r="BH50"/>
  <c r="BT47"/>
  <c r="BS48"/>
  <c r="CE50"/>
  <c r="CD51"/>
  <c r="CZ49"/>
  <c r="DA49" s="1"/>
  <c r="DK51"/>
  <c r="DL50"/>
  <c r="CO53"/>
  <c r="CP53" s="1"/>
  <c r="T46" l="1"/>
  <c r="BB46"/>
  <c r="AQ46"/>
  <c r="AF46"/>
  <c r="F47"/>
  <c r="AA50"/>
  <c r="AB49"/>
  <c r="AL50"/>
  <c r="AM49"/>
  <c r="AW49"/>
  <c r="AX48"/>
  <c r="BH51"/>
  <c r="BI50"/>
  <c r="BS49"/>
  <c r="BT48"/>
  <c r="CD52"/>
  <c r="CE51"/>
  <c r="CZ50"/>
  <c r="DA50" s="1"/>
  <c r="DL51"/>
  <c r="DK52"/>
  <c r="CO54"/>
  <c r="CP54" s="1"/>
  <c r="T47" l="1"/>
  <c r="AQ47"/>
  <c r="BB47"/>
  <c r="AF47"/>
  <c r="F48"/>
  <c r="AA51"/>
  <c r="AB50"/>
  <c r="AL51"/>
  <c r="AM50"/>
  <c r="AW50"/>
  <c r="AX49"/>
  <c r="BH52"/>
  <c r="BI51"/>
  <c r="BT49"/>
  <c r="BS50"/>
  <c r="CE52"/>
  <c r="CD53"/>
  <c r="CZ51"/>
  <c r="DA51" s="1"/>
  <c r="DK53"/>
  <c r="DL52"/>
  <c r="CO55"/>
  <c r="CP55" s="1"/>
  <c r="BB48" l="1"/>
  <c r="T48"/>
  <c r="AQ48"/>
  <c r="AF48"/>
  <c r="F49"/>
  <c r="AA52"/>
  <c r="AB51"/>
  <c r="AL52"/>
  <c r="AM51"/>
  <c r="AX50"/>
  <c r="AW51"/>
  <c r="BH53"/>
  <c r="BI52"/>
  <c r="BS51"/>
  <c r="BT50"/>
  <c r="CD54"/>
  <c r="CE53"/>
  <c r="CZ52"/>
  <c r="DA52" s="1"/>
  <c r="DL53"/>
  <c r="DK54"/>
  <c r="CO56"/>
  <c r="CP56" s="1"/>
  <c r="BB49" l="1"/>
  <c r="T49"/>
  <c r="AQ49"/>
  <c r="AF49"/>
  <c r="F50"/>
  <c r="AA53"/>
  <c r="AB52"/>
  <c r="AL53"/>
  <c r="AM52"/>
  <c r="AX51"/>
  <c r="AW52"/>
  <c r="BI53"/>
  <c r="BH54"/>
  <c r="BS52"/>
  <c r="BT51"/>
  <c r="CE54"/>
  <c r="CD55"/>
  <c r="CZ53"/>
  <c r="DA53" s="1"/>
  <c r="DK55"/>
  <c r="DL54"/>
  <c r="CO57"/>
  <c r="CP57" s="1"/>
  <c r="T50" l="1"/>
  <c r="BB50"/>
  <c r="AQ50"/>
  <c r="AF50"/>
  <c r="F51"/>
  <c r="AB53"/>
  <c r="AA54"/>
  <c r="AM53"/>
  <c r="AL54"/>
  <c r="AW53"/>
  <c r="AX52"/>
  <c r="BH55"/>
  <c r="BI54"/>
  <c r="BT52"/>
  <c r="BS53"/>
  <c r="CD56"/>
  <c r="CE55"/>
  <c r="CZ54"/>
  <c r="DA54" s="1"/>
  <c r="DL55"/>
  <c r="DK56"/>
  <c r="CO58"/>
  <c r="CP58" s="1"/>
  <c r="AQ51" l="1"/>
  <c r="BB51"/>
  <c r="T51"/>
  <c r="AF51"/>
  <c r="F52"/>
  <c r="AB54"/>
  <c r="AA55"/>
  <c r="AM54"/>
  <c r="AL55"/>
  <c r="AW54"/>
  <c r="AX53"/>
  <c r="BH56"/>
  <c r="BI55"/>
  <c r="BS54"/>
  <c r="BT53"/>
  <c r="CD57"/>
  <c r="CE56"/>
  <c r="CZ55"/>
  <c r="DA55" s="1"/>
  <c r="DK57"/>
  <c r="DL56"/>
  <c r="CO59"/>
  <c r="CP59" s="1"/>
  <c r="AQ52" l="1"/>
  <c r="BB52"/>
  <c r="T52"/>
  <c r="AF52"/>
  <c r="F53"/>
  <c r="AA56"/>
  <c r="AB55"/>
  <c r="AL56"/>
  <c r="AM55"/>
  <c r="AX54"/>
  <c r="AW55"/>
  <c r="BH57"/>
  <c r="BI56"/>
  <c r="BT54"/>
  <c r="BS55"/>
  <c r="CD58"/>
  <c r="CE57"/>
  <c r="CZ56"/>
  <c r="DA56" s="1"/>
  <c r="DK58"/>
  <c r="DL57"/>
  <c r="CO60"/>
  <c r="CP60" s="1"/>
  <c r="BB53" l="1"/>
  <c r="T53"/>
  <c r="AQ53"/>
  <c r="AF53"/>
  <c r="F54"/>
  <c r="AA57"/>
  <c r="AB56"/>
  <c r="AL57"/>
  <c r="AM56"/>
  <c r="AX55"/>
  <c r="AW56"/>
  <c r="AW57" s="1"/>
  <c r="AX57" s="1"/>
  <c r="BI57"/>
  <c r="BH58"/>
  <c r="BT55"/>
  <c r="BS56"/>
  <c r="CD59"/>
  <c r="CE58"/>
  <c r="CZ57"/>
  <c r="DA57" s="1"/>
  <c r="DK59"/>
  <c r="DL58"/>
  <c r="CO61"/>
  <c r="CP61" s="1"/>
  <c r="T54" l="1"/>
  <c r="BB54"/>
  <c r="AQ54"/>
  <c r="AF54"/>
  <c r="F55"/>
  <c r="AA58"/>
  <c r="AB57"/>
  <c r="AL58"/>
  <c r="AM57"/>
  <c r="AX56"/>
  <c r="BH59"/>
  <c r="BI58"/>
  <c r="BS57"/>
  <c r="BT56"/>
  <c r="CE59"/>
  <c r="CD60"/>
  <c r="CZ58"/>
  <c r="DA58" s="1"/>
  <c r="DK60"/>
  <c r="DL59"/>
  <c r="CO62"/>
  <c r="CP62" s="1"/>
  <c r="T55" l="1"/>
  <c r="AQ55"/>
  <c r="BB55"/>
  <c r="AF55"/>
  <c r="F56"/>
  <c r="AA59"/>
  <c r="AB58"/>
  <c r="AL59"/>
  <c r="AM58"/>
  <c r="AW58"/>
  <c r="BH60"/>
  <c r="BI59"/>
  <c r="BT57"/>
  <c r="BS58"/>
  <c r="CE60"/>
  <c r="CD61"/>
  <c r="CZ59"/>
  <c r="DA59" s="1"/>
  <c r="DK61"/>
  <c r="DL60"/>
  <c r="CO63"/>
  <c r="CP63" s="1"/>
  <c r="BB56" l="1"/>
  <c r="T56"/>
  <c r="AQ56"/>
  <c r="AF56"/>
  <c r="F57"/>
  <c r="AA60"/>
  <c r="AB59"/>
  <c r="AL60"/>
  <c r="AM59"/>
  <c r="AX58"/>
  <c r="AW59"/>
  <c r="BH61"/>
  <c r="BI60"/>
  <c r="BS59"/>
  <c r="BT58"/>
  <c r="CE61"/>
  <c r="CD62"/>
  <c r="CZ60"/>
  <c r="DA60" s="1"/>
  <c r="DK62"/>
  <c r="DL61"/>
  <c r="CO64"/>
  <c r="CP64" s="1"/>
  <c r="BB57" l="1"/>
  <c r="T57"/>
  <c r="AQ57"/>
  <c r="AF57"/>
  <c r="F58"/>
  <c r="AA61"/>
  <c r="AB60"/>
  <c r="AL61"/>
  <c r="AM60"/>
  <c r="AX59"/>
  <c r="AW60"/>
  <c r="BI61"/>
  <c r="BH62"/>
  <c r="BS60"/>
  <c r="BT59"/>
  <c r="CD63"/>
  <c r="CE62"/>
  <c r="CZ61"/>
  <c r="DA61" s="1"/>
  <c r="DL62"/>
  <c r="DK63"/>
  <c r="CO65"/>
  <c r="CP65" s="1"/>
  <c r="T58" l="1"/>
  <c r="BB58"/>
  <c r="AQ58"/>
  <c r="AF58"/>
  <c r="F59"/>
  <c r="AB61"/>
  <c r="AA62"/>
  <c r="AM61"/>
  <c r="AL62"/>
  <c r="AW61"/>
  <c r="AX60"/>
  <c r="BH63"/>
  <c r="BI62"/>
  <c r="BT60"/>
  <c r="BS61"/>
  <c r="CE63"/>
  <c r="CD64"/>
  <c r="CZ62"/>
  <c r="DA62" s="1"/>
  <c r="DK64"/>
  <c r="DL63"/>
  <c r="CO66"/>
  <c r="CP66" s="1"/>
  <c r="AQ59" l="1"/>
  <c r="BB59"/>
  <c r="T59"/>
  <c r="AF59"/>
  <c r="F60"/>
  <c r="AB62"/>
  <c r="AA63"/>
  <c r="AM62"/>
  <c r="AL63"/>
  <c r="AW62"/>
  <c r="AX61"/>
  <c r="BH64"/>
  <c r="BI63"/>
  <c r="BS62"/>
  <c r="BT61"/>
  <c r="CD65"/>
  <c r="CE64"/>
  <c r="CZ63"/>
  <c r="DA63" s="1"/>
  <c r="DK65"/>
  <c r="DL64"/>
  <c r="CO67"/>
  <c r="CP67" s="1"/>
  <c r="AQ60" l="1"/>
  <c r="BB60"/>
  <c r="T60"/>
  <c r="AF60"/>
  <c r="F61"/>
  <c r="AA64"/>
  <c r="AB63"/>
  <c r="AL64"/>
  <c r="AM63"/>
  <c r="AX62"/>
  <c r="AW63"/>
  <c r="BH65"/>
  <c r="BH66" s="1"/>
  <c r="BI66" s="1"/>
  <c r="BI64"/>
  <c r="BT62"/>
  <c r="BS63"/>
  <c r="CE65"/>
  <c r="CD66"/>
  <c r="CZ64"/>
  <c r="DA64" s="1"/>
  <c r="DK66"/>
  <c r="DL65"/>
  <c r="CO68"/>
  <c r="CP68" s="1"/>
  <c r="BB61" l="1"/>
  <c r="T61"/>
  <c r="AQ61"/>
  <c r="AF61"/>
  <c r="F62"/>
  <c r="AA65"/>
  <c r="AB64"/>
  <c r="AL65"/>
  <c r="AM64"/>
  <c r="AX63"/>
  <c r="AW64"/>
  <c r="BI65"/>
  <c r="BT63"/>
  <c r="BS64"/>
  <c r="CE66"/>
  <c r="CD67"/>
  <c r="CZ65"/>
  <c r="DA65" s="1"/>
  <c r="DK67"/>
  <c r="DL66"/>
  <c r="CO69"/>
  <c r="CP69" s="1"/>
  <c r="T62" l="1"/>
  <c r="BB62"/>
  <c r="AQ62"/>
  <c r="AF62"/>
  <c r="F63"/>
  <c r="AA66"/>
  <c r="AB65"/>
  <c r="AL66"/>
  <c r="AM65"/>
  <c r="AW65"/>
  <c r="AX64"/>
  <c r="BH67"/>
  <c r="BS65"/>
  <c r="BT64"/>
  <c r="CD68"/>
  <c r="CE67"/>
  <c r="CZ66"/>
  <c r="DA66" s="1"/>
  <c r="DL67"/>
  <c r="DK68"/>
  <c r="CO70"/>
  <c r="CP70" s="1"/>
  <c r="T63" l="1"/>
  <c r="AQ63"/>
  <c r="BB63"/>
  <c r="AF63"/>
  <c r="F64"/>
  <c r="AA67"/>
  <c r="AB66"/>
  <c r="AL67"/>
  <c r="AM66"/>
  <c r="AW66"/>
  <c r="AX65"/>
  <c r="BH68"/>
  <c r="BI67"/>
  <c r="BT65"/>
  <c r="BS66"/>
  <c r="CE68"/>
  <c r="CD69"/>
  <c r="CZ67"/>
  <c r="DA67" s="1"/>
  <c r="DK69"/>
  <c r="DL68"/>
  <c r="CO71"/>
  <c r="CP71" s="1"/>
  <c r="T64" l="1"/>
  <c r="AQ64"/>
  <c r="BB64"/>
  <c r="AF64"/>
  <c r="F65"/>
  <c r="AA68"/>
  <c r="AB67"/>
  <c r="AL68"/>
  <c r="AM67"/>
  <c r="AX66"/>
  <c r="AW67"/>
  <c r="BH69"/>
  <c r="BI68"/>
  <c r="BS67"/>
  <c r="BT66"/>
  <c r="CD70"/>
  <c r="CE69"/>
  <c r="CZ68"/>
  <c r="DA68" s="1"/>
  <c r="DL69"/>
  <c r="DK70"/>
  <c r="CO72"/>
  <c r="CP72" s="1"/>
  <c r="BB65" l="1"/>
  <c r="T65"/>
  <c r="AQ65"/>
  <c r="AF65"/>
  <c r="F66"/>
  <c r="AA69"/>
  <c r="AB68"/>
  <c r="AL69"/>
  <c r="AM68"/>
  <c r="AX67"/>
  <c r="AW68"/>
  <c r="BI69"/>
  <c r="BH70"/>
  <c r="BS68"/>
  <c r="BT67"/>
  <c r="CE70"/>
  <c r="CD71"/>
  <c r="CZ69"/>
  <c r="DA69" s="1"/>
  <c r="DK71"/>
  <c r="DL70"/>
  <c r="CO73"/>
  <c r="CP73" s="1"/>
  <c r="BF3" l="1"/>
  <c r="BL3" s="1"/>
  <c r="T66"/>
  <c r="BB66"/>
  <c r="AQ66"/>
  <c r="AF66"/>
  <c r="F67"/>
  <c r="AB69"/>
  <c r="AA70"/>
  <c r="AM69"/>
  <c r="AL70"/>
  <c r="AW69"/>
  <c r="AX68"/>
  <c r="BH71"/>
  <c r="BI70"/>
  <c r="BT68"/>
  <c r="BS69"/>
  <c r="CD72"/>
  <c r="CE71"/>
  <c r="CZ70"/>
  <c r="DA70" s="1"/>
  <c r="DL71"/>
  <c r="DK72"/>
  <c r="CO74"/>
  <c r="CP74" s="1"/>
  <c r="BE217" l="1"/>
  <c r="BE285"/>
  <c r="BE29"/>
  <c r="BE13"/>
  <c r="BE371"/>
  <c r="BE115"/>
  <c r="BE178"/>
  <c r="BE260"/>
  <c r="BE319"/>
  <c r="BE149"/>
  <c r="BE208"/>
  <c r="BE298"/>
  <c r="BE328"/>
  <c r="BE235"/>
  <c r="BE251"/>
  <c r="BE162"/>
  <c r="BE110"/>
  <c r="BE192"/>
  <c r="BE63"/>
  <c r="BE72"/>
  <c r="BE303"/>
  <c r="BE366"/>
  <c r="BE405"/>
  <c r="BE47"/>
  <c r="BE337"/>
  <c r="BE380"/>
  <c r="BE353"/>
  <c r="BE396"/>
  <c r="BE38"/>
  <c r="BE81"/>
  <c r="BE124"/>
  <c r="BE97"/>
  <c r="BE140"/>
  <c r="BE183"/>
  <c r="BE230"/>
  <c r="BE269"/>
  <c r="BE65"/>
  <c r="BE321"/>
  <c r="BE176"/>
  <c r="BE31"/>
  <c r="BE287"/>
  <c r="BE146"/>
  <c r="BE402"/>
  <c r="BE253"/>
  <c r="BE108"/>
  <c r="BE364"/>
  <c r="BE219"/>
  <c r="BE78"/>
  <c r="BE334"/>
  <c r="BE185"/>
  <c r="BE40"/>
  <c r="BE296"/>
  <c r="BE151"/>
  <c r="BE6"/>
  <c r="BE266"/>
  <c r="BE117"/>
  <c r="BE373"/>
  <c r="BE228"/>
  <c r="BE83"/>
  <c r="BE339"/>
  <c r="BE198"/>
  <c r="BE49"/>
  <c r="BE305"/>
  <c r="BE160"/>
  <c r="BE15"/>
  <c r="BE271"/>
  <c r="BE130"/>
  <c r="BE386"/>
  <c r="BE237"/>
  <c r="BE92"/>
  <c r="BE348"/>
  <c r="BE203"/>
  <c r="BE58"/>
  <c r="BE318"/>
  <c r="BE169"/>
  <c r="BE24"/>
  <c r="BE280"/>
  <c r="BE263"/>
  <c r="BE133"/>
  <c r="BE33"/>
  <c r="BE289"/>
  <c r="BE144"/>
  <c r="BE400"/>
  <c r="BE255"/>
  <c r="BE114"/>
  <c r="BE370"/>
  <c r="BE221"/>
  <c r="BE76"/>
  <c r="BE332"/>
  <c r="BE187"/>
  <c r="BE42"/>
  <c r="BE302"/>
  <c r="BE153"/>
  <c r="BE8"/>
  <c r="BE264"/>
  <c r="BE119"/>
  <c r="BE375"/>
  <c r="BE234"/>
  <c r="BE85"/>
  <c r="BE341"/>
  <c r="BE196"/>
  <c r="BE51"/>
  <c r="BE307"/>
  <c r="BE166"/>
  <c r="BE17"/>
  <c r="BE273"/>
  <c r="BE128"/>
  <c r="BE384"/>
  <c r="BE239"/>
  <c r="BE98"/>
  <c r="BE354"/>
  <c r="BE205"/>
  <c r="BE60"/>
  <c r="BE316"/>
  <c r="BE171"/>
  <c r="BE26"/>
  <c r="BE286"/>
  <c r="BE137"/>
  <c r="BE393"/>
  <c r="BE248"/>
  <c r="BE167"/>
  <c r="BE282"/>
  <c r="BE20"/>
  <c r="BE257"/>
  <c r="BE112"/>
  <c r="BE368"/>
  <c r="BE223"/>
  <c r="BE82"/>
  <c r="BE338"/>
  <c r="BE189"/>
  <c r="BE44"/>
  <c r="BE300"/>
  <c r="BE155"/>
  <c r="BE10"/>
  <c r="BE270"/>
  <c r="BE121"/>
  <c r="BE377"/>
  <c r="BE232"/>
  <c r="BE87"/>
  <c r="BE343"/>
  <c r="BE202"/>
  <c r="BE53"/>
  <c r="BE309"/>
  <c r="BE164"/>
  <c r="BE19"/>
  <c r="BE275"/>
  <c r="BE134"/>
  <c r="BE390"/>
  <c r="BE241"/>
  <c r="BE96"/>
  <c r="BE352"/>
  <c r="BE207"/>
  <c r="BE62"/>
  <c r="BE322"/>
  <c r="BE173"/>
  <c r="BE28"/>
  <c r="BE284"/>
  <c r="BE139"/>
  <c r="BE395"/>
  <c r="BE254"/>
  <c r="BE105"/>
  <c r="BE361"/>
  <c r="BE216"/>
  <c r="BE135"/>
  <c r="BE218"/>
  <c r="BE56"/>
  <c r="BE225"/>
  <c r="BE80"/>
  <c r="BE336"/>
  <c r="BE191"/>
  <c r="BE46"/>
  <c r="BE306"/>
  <c r="BE157"/>
  <c r="BE12"/>
  <c r="BE268"/>
  <c r="BE123"/>
  <c r="BE379"/>
  <c r="BE238"/>
  <c r="BE89"/>
  <c r="BE345"/>
  <c r="BE200"/>
  <c r="BE55"/>
  <c r="BE311"/>
  <c r="BE170"/>
  <c r="BE21"/>
  <c r="BE277"/>
  <c r="BE132"/>
  <c r="BE388"/>
  <c r="BE243"/>
  <c r="BE102"/>
  <c r="BE358"/>
  <c r="BE209"/>
  <c r="BE64"/>
  <c r="BE320"/>
  <c r="BE175"/>
  <c r="BE30"/>
  <c r="BE290"/>
  <c r="BE141"/>
  <c r="BE397"/>
  <c r="BE252"/>
  <c r="BE107"/>
  <c r="BE363"/>
  <c r="BE222"/>
  <c r="BE73"/>
  <c r="BE329"/>
  <c r="BE184"/>
  <c r="BE103"/>
  <c r="BE22"/>
  <c r="BE387"/>
  <c r="BE94"/>
  <c r="BE350"/>
  <c r="BE295"/>
  <c r="BE193"/>
  <c r="BE48"/>
  <c r="BE304"/>
  <c r="BE159"/>
  <c r="BE14"/>
  <c r="BE274"/>
  <c r="BE125"/>
  <c r="BE381"/>
  <c r="BE236"/>
  <c r="BE91"/>
  <c r="BE347"/>
  <c r="BE206"/>
  <c r="BE57"/>
  <c r="BE313"/>
  <c r="BE168"/>
  <c r="BE23"/>
  <c r="BE279"/>
  <c r="BE138"/>
  <c r="BE394"/>
  <c r="BE245"/>
  <c r="BE100"/>
  <c r="BE356"/>
  <c r="BE211"/>
  <c r="BE70"/>
  <c r="BE326"/>
  <c r="BE177"/>
  <c r="BE32"/>
  <c r="BE288"/>
  <c r="BE143"/>
  <c r="BE399"/>
  <c r="BE258"/>
  <c r="BE109"/>
  <c r="BE365"/>
  <c r="BE220"/>
  <c r="BE75"/>
  <c r="BE331"/>
  <c r="BE190"/>
  <c r="BE41"/>
  <c r="BE297"/>
  <c r="BE152"/>
  <c r="BE71"/>
  <c r="BE391"/>
  <c r="BE244"/>
  <c r="BE201"/>
  <c r="BE161"/>
  <c r="BE16"/>
  <c r="BE272"/>
  <c r="BE127"/>
  <c r="BE383"/>
  <c r="BE242"/>
  <c r="BE93"/>
  <c r="BE349"/>
  <c r="BE204"/>
  <c r="BE59"/>
  <c r="BE315"/>
  <c r="BE174"/>
  <c r="BE25"/>
  <c r="BE281"/>
  <c r="BE136"/>
  <c r="BE392"/>
  <c r="BE247"/>
  <c r="BE106"/>
  <c r="BE362"/>
  <c r="BE213"/>
  <c r="BE68"/>
  <c r="BE324"/>
  <c r="BE179"/>
  <c r="BE34"/>
  <c r="BE294"/>
  <c r="BE145"/>
  <c r="BE401"/>
  <c r="BE256"/>
  <c r="BE111"/>
  <c r="BE367"/>
  <c r="BE226"/>
  <c r="BE77"/>
  <c r="BE333"/>
  <c r="BE188"/>
  <c r="BE43"/>
  <c r="BE299"/>
  <c r="BE158"/>
  <c r="BE9"/>
  <c r="BE265"/>
  <c r="BE120"/>
  <c r="BE39"/>
  <c r="BE359"/>
  <c r="BE212"/>
  <c r="BE312"/>
  <c r="BE129"/>
  <c r="BE385"/>
  <c r="BE240"/>
  <c r="BE95"/>
  <c r="BE351"/>
  <c r="BE210"/>
  <c r="BE61"/>
  <c r="BE317"/>
  <c r="BE172"/>
  <c r="BE27"/>
  <c r="BE283"/>
  <c r="BE142"/>
  <c r="BE398"/>
  <c r="BE249"/>
  <c r="BE104"/>
  <c r="BE360"/>
  <c r="BE215"/>
  <c r="BE74"/>
  <c r="BE330"/>
  <c r="BE181"/>
  <c r="BE36"/>
  <c r="BE292"/>
  <c r="BE147"/>
  <c r="BE403"/>
  <c r="BE262"/>
  <c r="BE113"/>
  <c r="BE369"/>
  <c r="BE224"/>
  <c r="BE79"/>
  <c r="BE335"/>
  <c r="BE194"/>
  <c r="BE45"/>
  <c r="BE301"/>
  <c r="BE156"/>
  <c r="BE11"/>
  <c r="BE267"/>
  <c r="BE126"/>
  <c r="BE382"/>
  <c r="BE233"/>
  <c r="BE88"/>
  <c r="BE7"/>
  <c r="BE327"/>
  <c r="BE52"/>
  <c r="BE69"/>
  <c r="BE250"/>
  <c r="BE276"/>
  <c r="BE325"/>
  <c r="BE101"/>
  <c r="BE323"/>
  <c r="BE376"/>
  <c r="BE231"/>
  <c r="BE186"/>
  <c r="BE197"/>
  <c r="BE340"/>
  <c r="BE344"/>
  <c r="BE199"/>
  <c r="BE54"/>
  <c r="BE165"/>
  <c r="BE308"/>
  <c r="BE357"/>
  <c r="BE291"/>
  <c r="BE314"/>
  <c r="BE389"/>
  <c r="BE163"/>
  <c r="BE131"/>
  <c r="BE374"/>
  <c r="BE154"/>
  <c r="BE37"/>
  <c r="BE293"/>
  <c r="BE180"/>
  <c r="BE99"/>
  <c r="BE182"/>
  <c r="BE122"/>
  <c r="BE378"/>
  <c r="BE261"/>
  <c r="BE116"/>
  <c r="BE67"/>
  <c r="BE118"/>
  <c r="BE90"/>
  <c r="BE346"/>
  <c r="BE229"/>
  <c r="BE84"/>
  <c r="BE404"/>
  <c r="BE18"/>
  <c r="BE66"/>
  <c r="BE214"/>
  <c r="BN3"/>
  <c r="BE259"/>
  <c r="BE246"/>
  <c r="BE150"/>
  <c r="BE148"/>
  <c r="BE35"/>
  <c r="BE355"/>
  <c r="BE278"/>
  <c r="BE406"/>
  <c r="AQ67"/>
  <c r="BB67"/>
  <c r="BM67"/>
  <c r="T67"/>
  <c r="AF67"/>
  <c r="BE372"/>
  <c r="BE227"/>
  <c r="BE86"/>
  <c r="BE342"/>
  <c r="BE195"/>
  <c r="BE50"/>
  <c r="BE310"/>
  <c r="F68"/>
  <c r="BK405"/>
  <c r="BK52"/>
  <c r="BK116"/>
  <c r="BK180"/>
  <c r="BK244"/>
  <c r="BK308"/>
  <c r="BK372"/>
  <c r="BK35"/>
  <c r="BK99"/>
  <c r="BK163"/>
  <c r="BK227"/>
  <c r="BK291"/>
  <c r="BK355"/>
  <c r="BK18"/>
  <c r="BK82"/>
  <c r="BK146"/>
  <c r="BK210"/>
  <c r="BK274"/>
  <c r="BK338"/>
  <c r="BK402"/>
  <c r="BK65"/>
  <c r="BK129"/>
  <c r="BK193"/>
  <c r="BK257"/>
  <c r="BK321"/>
  <c r="BK385"/>
  <c r="BK48"/>
  <c r="BK112"/>
  <c r="BK176"/>
  <c r="BK240"/>
  <c r="BK304"/>
  <c r="BK368"/>
  <c r="BK31"/>
  <c r="BK95"/>
  <c r="BK159"/>
  <c r="BK223"/>
  <c r="BK287"/>
  <c r="BK351"/>
  <c r="BK14"/>
  <c r="BK78"/>
  <c r="BK142"/>
  <c r="BK206"/>
  <c r="BK270"/>
  <c r="BK334"/>
  <c r="BK398"/>
  <c r="BK61"/>
  <c r="BK125"/>
  <c r="BK189"/>
  <c r="BK253"/>
  <c r="BK317"/>
  <c r="BK381"/>
  <c r="BK26"/>
  <c r="BK197"/>
  <c r="BK44"/>
  <c r="BK108"/>
  <c r="BK172"/>
  <c r="BK236"/>
  <c r="BK300"/>
  <c r="BK364"/>
  <c r="BK27"/>
  <c r="BK91"/>
  <c r="BK155"/>
  <c r="BK219"/>
  <c r="BK283"/>
  <c r="BK347"/>
  <c r="BK10"/>
  <c r="BK74"/>
  <c r="BK138"/>
  <c r="BK202"/>
  <c r="BK266"/>
  <c r="BK330"/>
  <c r="BK394"/>
  <c r="BK57"/>
  <c r="BK121"/>
  <c r="BK185"/>
  <c r="BK249"/>
  <c r="BK313"/>
  <c r="BK377"/>
  <c r="BK40"/>
  <c r="BK104"/>
  <c r="BK168"/>
  <c r="BK232"/>
  <c r="BK296"/>
  <c r="BK360"/>
  <c r="BK23"/>
  <c r="BK87"/>
  <c r="BK151"/>
  <c r="BK215"/>
  <c r="BK279"/>
  <c r="BK343"/>
  <c r="BK6"/>
  <c r="BK70"/>
  <c r="BK134"/>
  <c r="BK198"/>
  <c r="BK262"/>
  <c r="BK326"/>
  <c r="BK390"/>
  <c r="BK53"/>
  <c r="BK117"/>
  <c r="BK181"/>
  <c r="BK245"/>
  <c r="BK309"/>
  <c r="BK373"/>
  <c r="BK124"/>
  <c r="BK171"/>
  <c r="BK282"/>
  <c r="BK201"/>
  <c r="BK120"/>
  <c r="BK39"/>
  <c r="BK359"/>
  <c r="BK278"/>
  <c r="BK325"/>
  <c r="BK36"/>
  <c r="BK100"/>
  <c r="BK164"/>
  <c r="BK228"/>
  <c r="BK292"/>
  <c r="BK356"/>
  <c r="BK19"/>
  <c r="BK83"/>
  <c r="BK147"/>
  <c r="BK211"/>
  <c r="BK275"/>
  <c r="BK339"/>
  <c r="BK403"/>
  <c r="BK66"/>
  <c r="BK130"/>
  <c r="BK194"/>
  <c r="BK258"/>
  <c r="BK322"/>
  <c r="BK386"/>
  <c r="BK49"/>
  <c r="BK113"/>
  <c r="BK177"/>
  <c r="BK241"/>
  <c r="BK305"/>
  <c r="BK369"/>
  <c r="BK32"/>
  <c r="BK96"/>
  <c r="BK160"/>
  <c r="BK224"/>
  <c r="BK288"/>
  <c r="BK352"/>
  <c r="BK15"/>
  <c r="BK79"/>
  <c r="BK143"/>
  <c r="BK207"/>
  <c r="BK271"/>
  <c r="BK335"/>
  <c r="BK399"/>
  <c r="BK62"/>
  <c r="BK126"/>
  <c r="BK190"/>
  <c r="BK254"/>
  <c r="BK318"/>
  <c r="BK382"/>
  <c r="BK45"/>
  <c r="BK109"/>
  <c r="BK173"/>
  <c r="BK237"/>
  <c r="BK301"/>
  <c r="BK365"/>
  <c r="BK218"/>
  <c r="BK28"/>
  <c r="BK92"/>
  <c r="BK156"/>
  <c r="BK220"/>
  <c r="BK284"/>
  <c r="BK348"/>
  <c r="BK11"/>
  <c r="BK75"/>
  <c r="BK139"/>
  <c r="BK203"/>
  <c r="BK267"/>
  <c r="BK331"/>
  <c r="BK395"/>
  <c r="BK58"/>
  <c r="BK122"/>
  <c r="BK186"/>
  <c r="BK250"/>
  <c r="BK314"/>
  <c r="BK378"/>
  <c r="BK41"/>
  <c r="BK105"/>
  <c r="BK169"/>
  <c r="BK233"/>
  <c r="BK297"/>
  <c r="BK361"/>
  <c r="BK24"/>
  <c r="BK88"/>
  <c r="BK152"/>
  <c r="BK216"/>
  <c r="BK280"/>
  <c r="BK344"/>
  <c r="BK7"/>
  <c r="BK71"/>
  <c r="BK135"/>
  <c r="BK199"/>
  <c r="BK263"/>
  <c r="BK327"/>
  <c r="BK391"/>
  <c r="BK54"/>
  <c r="BK118"/>
  <c r="BK182"/>
  <c r="BK246"/>
  <c r="BK310"/>
  <c r="BK374"/>
  <c r="BK37"/>
  <c r="BK101"/>
  <c r="BK165"/>
  <c r="BK229"/>
  <c r="BK293"/>
  <c r="BK357"/>
  <c r="BK252"/>
  <c r="BK299"/>
  <c r="BK9"/>
  <c r="BK393"/>
  <c r="BK312"/>
  <c r="BK295"/>
  <c r="BK150"/>
  <c r="BK133"/>
  <c r="BK20"/>
  <c r="BK84"/>
  <c r="BK148"/>
  <c r="BK212"/>
  <c r="BK276"/>
  <c r="BK340"/>
  <c r="BK404"/>
  <c r="BK67"/>
  <c r="BK131"/>
  <c r="BK195"/>
  <c r="BK259"/>
  <c r="BK323"/>
  <c r="BK387"/>
  <c r="BK50"/>
  <c r="BK114"/>
  <c r="BK178"/>
  <c r="BK242"/>
  <c r="BK306"/>
  <c r="BK370"/>
  <c r="BK33"/>
  <c r="BK97"/>
  <c r="BK161"/>
  <c r="BK225"/>
  <c r="BK289"/>
  <c r="BK353"/>
  <c r="BK16"/>
  <c r="BK80"/>
  <c r="BK144"/>
  <c r="BK208"/>
  <c r="BK272"/>
  <c r="BK336"/>
  <c r="BK400"/>
  <c r="BK63"/>
  <c r="BK127"/>
  <c r="BK191"/>
  <c r="BK255"/>
  <c r="BK319"/>
  <c r="BK383"/>
  <c r="BK46"/>
  <c r="BK110"/>
  <c r="BK174"/>
  <c r="BK238"/>
  <c r="BK302"/>
  <c r="BK366"/>
  <c r="BK29"/>
  <c r="BK93"/>
  <c r="BK157"/>
  <c r="BK221"/>
  <c r="BK285"/>
  <c r="BK349"/>
  <c r="BK43"/>
  <c r="BK90"/>
  <c r="BK265"/>
  <c r="BK103"/>
  <c r="BK406"/>
  <c r="BK12"/>
  <c r="BK76"/>
  <c r="BK140"/>
  <c r="BK204"/>
  <c r="BK268"/>
  <c r="BK332"/>
  <c r="BK396"/>
  <c r="BK59"/>
  <c r="BK123"/>
  <c r="BK187"/>
  <c r="BK251"/>
  <c r="BK315"/>
  <c r="BK379"/>
  <c r="BK42"/>
  <c r="BK106"/>
  <c r="BK170"/>
  <c r="BK234"/>
  <c r="BK298"/>
  <c r="BK362"/>
  <c r="BK25"/>
  <c r="BK89"/>
  <c r="BK153"/>
  <c r="BK217"/>
  <c r="BK281"/>
  <c r="BK345"/>
  <c r="BK8"/>
  <c r="BK72"/>
  <c r="BK136"/>
  <c r="BK200"/>
  <c r="BK264"/>
  <c r="BK328"/>
  <c r="BK392"/>
  <c r="BK55"/>
  <c r="BK119"/>
  <c r="BK183"/>
  <c r="BK247"/>
  <c r="BK311"/>
  <c r="BK375"/>
  <c r="BK38"/>
  <c r="BK102"/>
  <c r="BK166"/>
  <c r="BK230"/>
  <c r="BK294"/>
  <c r="BK358"/>
  <c r="BK21"/>
  <c r="BK85"/>
  <c r="BK149"/>
  <c r="BK213"/>
  <c r="BK277"/>
  <c r="BK341"/>
  <c r="BK188"/>
  <c r="BK380"/>
  <c r="BK235"/>
  <c r="BK154"/>
  <c r="BK73"/>
  <c r="BK329"/>
  <c r="BK184"/>
  <c r="BK376"/>
  <c r="BK231"/>
  <c r="BK86"/>
  <c r="BK342"/>
  <c r="BK261"/>
  <c r="BK68"/>
  <c r="BK132"/>
  <c r="BK196"/>
  <c r="BK260"/>
  <c r="BK324"/>
  <c r="BK388"/>
  <c r="BK51"/>
  <c r="BK115"/>
  <c r="BK179"/>
  <c r="BK243"/>
  <c r="BK307"/>
  <c r="BK371"/>
  <c r="BK34"/>
  <c r="BK98"/>
  <c r="BK162"/>
  <c r="BK226"/>
  <c r="BK290"/>
  <c r="BK354"/>
  <c r="BK17"/>
  <c r="BK81"/>
  <c r="BK145"/>
  <c r="BK209"/>
  <c r="BK273"/>
  <c r="BK337"/>
  <c r="BK401"/>
  <c r="BK64"/>
  <c r="BK128"/>
  <c r="BK192"/>
  <c r="BK256"/>
  <c r="BK320"/>
  <c r="BK384"/>
  <c r="BK47"/>
  <c r="BK111"/>
  <c r="BK175"/>
  <c r="BK239"/>
  <c r="BK303"/>
  <c r="BK367"/>
  <c r="BK30"/>
  <c r="BK94"/>
  <c r="BK158"/>
  <c r="BK222"/>
  <c r="BK286"/>
  <c r="BK350"/>
  <c r="BK13"/>
  <c r="BK77"/>
  <c r="BK141"/>
  <c r="BK205"/>
  <c r="BK269"/>
  <c r="BK333"/>
  <c r="BK397"/>
  <c r="BK60"/>
  <c r="BK316"/>
  <c r="BK107"/>
  <c r="BK363"/>
  <c r="BK346"/>
  <c r="BK137"/>
  <c r="BK56"/>
  <c r="BK248"/>
  <c r="BK167"/>
  <c r="BK22"/>
  <c r="BK214"/>
  <c r="BK69"/>
  <c r="BK389"/>
  <c r="AB70"/>
  <c r="AA71"/>
  <c r="AM70"/>
  <c r="AL71"/>
  <c r="AW70"/>
  <c r="AX69"/>
  <c r="BH72"/>
  <c r="BI71"/>
  <c r="BS70"/>
  <c r="BT69"/>
  <c r="CD73"/>
  <c r="CE72"/>
  <c r="CZ71"/>
  <c r="DA71" s="1"/>
  <c r="DK73"/>
  <c r="DL72"/>
  <c r="CO75"/>
  <c r="CP75" s="1"/>
  <c r="AQ68" l="1"/>
  <c r="BB68"/>
  <c r="BM68"/>
  <c r="T68"/>
  <c r="AF68"/>
  <c r="F69"/>
  <c r="AA72"/>
  <c r="AB71"/>
  <c r="AL72"/>
  <c r="AM71"/>
  <c r="AX70"/>
  <c r="AW71"/>
  <c r="BH73"/>
  <c r="BI72"/>
  <c r="BT70"/>
  <c r="BS71"/>
  <c r="CD74"/>
  <c r="CE73"/>
  <c r="CZ72"/>
  <c r="DA72" s="1"/>
  <c r="DL73"/>
  <c r="DK74"/>
  <c r="CO76"/>
  <c r="CP76" s="1"/>
  <c r="BB69" l="1"/>
  <c r="BM69"/>
  <c r="T69"/>
  <c r="AQ69"/>
  <c r="AF69"/>
  <c r="F70"/>
  <c r="AA73"/>
  <c r="AB72"/>
  <c r="AL73"/>
  <c r="AM72"/>
  <c r="AX71"/>
  <c r="AW72"/>
  <c r="BI73"/>
  <c r="BH74"/>
  <c r="BT71"/>
  <c r="BS72"/>
  <c r="CD75"/>
  <c r="CE74"/>
  <c r="CZ73"/>
  <c r="DA73" s="1"/>
  <c r="DK75"/>
  <c r="DL74"/>
  <c r="CO77"/>
  <c r="CP77" s="1"/>
  <c r="T70" l="1"/>
  <c r="BB70"/>
  <c r="BM70"/>
  <c r="AQ70"/>
  <c r="AF70"/>
  <c r="F71"/>
  <c r="AA74"/>
  <c r="AB73"/>
  <c r="AL74"/>
  <c r="AM73"/>
  <c r="AW73"/>
  <c r="AX72"/>
  <c r="BH75"/>
  <c r="BI74"/>
  <c r="BS73"/>
  <c r="BT72"/>
  <c r="CE75"/>
  <c r="CD76"/>
  <c r="CZ74"/>
  <c r="DA74" s="1"/>
  <c r="DK76"/>
  <c r="DL75"/>
  <c r="CO78"/>
  <c r="CP78" s="1"/>
  <c r="T71" l="1"/>
  <c r="AQ71"/>
  <c r="BB71"/>
  <c r="BM71"/>
  <c r="AF71"/>
  <c r="F72"/>
  <c r="AA75"/>
  <c r="AB74"/>
  <c r="AL75"/>
  <c r="AM74"/>
  <c r="AW74"/>
  <c r="AX73"/>
  <c r="BH76"/>
  <c r="BI75"/>
  <c r="BT73"/>
  <c r="BS74"/>
  <c r="CE76"/>
  <c r="CD77"/>
  <c r="CZ75"/>
  <c r="DA75" s="1"/>
  <c r="DK77"/>
  <c r="DL76"/>
  <c r="CO79"/>
  <c r="CP79" s="1"/>
  <c r="BM72" l="1"/>
  <c r="T72"/>
  <c r="AQ72"/>
  <c r="BB72"/>
  <c r="AF72"/>
  <c r="F73"/>
  <c r="AA76"/>
  <c r="AB75"/>
  <c r="AL76"/>
  <c r="AM75"/>
  <c r="AW75"/>
  <c r="AX74"/>
  <c r="BH77"/>
  <c r="BI76"/>
  <c r="BS75"/>
  <c r="BT74"/>
  <c r="CE77"/>
  <c r="CD78"/>
  <c r="CZ76"/>
  <c r="DA76" s="1"/>
  <c r="DK78"/>
  <c r="DL77"/>
  <c r="CO80"/>
  <c r="CP80" s="1"/>
  <c r="BB73" l="1"/>
  <c r="BM73"/>
  <c r="T73"/>
  <c r="AQ73"/>
  <c r="AF73"/>
  <c r="F74"/>
  <c r="AA77"/>
  <c r="AB76"/>
  <c r="AL77"/>
  <c r="AM76"/>
  <c r="AW76"/>
  <c r="AX75"/>
  <c r="BI77"/>
  <c r="BH78"/>
  <c r="BS76"/>
  <c r="BT75"/>
  <c r="CD79"/>
  <c r="CE78"/>
  <c r="CZ77"/>
  <c r="DA77" s="1"/>
  <c r="DL78"/>
  <c r="DK79"/>
  <c r="CO81"/>
  <c r="CP81" s="1"/>
  <c r="T74" l="1"/>
  <c r="BB74"/>
  <c r="BM74"/>
  <c r="AQ74"/>
  <c r="AF74"/>
  <c r="F75"/>
  <c r="AB77"/>
  <c r="AA78"/>
  <c r="AM77"/>
  <c r="AL78"/>
  <c r="AW77"/>
  <c r="AX76"/>
  <c r="BH79"/>
  <c r="BI78"/>
  <c r="BT76"/>
  <c r="BS77"/>
  <c r="CE79"/>
  <c r="CD80"/>
  <c r="CZ78"/>
  <c r="DA78" s="1"/>
  <c r="DK80"/>
  <c r="DL79"/>
  <c r="CO82"/>
  <c r="CP82" s="1"/>
  <c r="AQ75" l="1"/>
  <c r="BB75"/>
  <c r="BM75"/>
  <c r="T75"/>
  <c r="AF75"/>
  <c r="F76"/>
  <c r="AB78"/>
  <c r="AA79"/>
  <c r="AM78"/>
  <c r="AL79"/>
  <c r="AX77"/>
  <c r="AW78"/>
  <c r="BH80"/>
  <c r="BI79"/>
  <c r="BS78"/>
  <c r="BT77"/>
  <c r="CD81"/>
  <c r="CE80"/>
  <c r="CZ79"/>
  <c r="DA79" s="1"/>
  <c r="DK81"/>
  <c r="DL80"/>
  <c r="CO83"/>
  <c r="CP83" s="1"/>
  <c r="AQ76" l="1"/>
  <c r="BB76"/>
  <c r="BM76"/>
  <c r="T76"/>
  <c r="AF76"/>
  <c r="F77"/>
  <c r="AA80"/>
  <c r="AB79"/>
  <c r="AL80"/>
  <c r="AM79"/>
  <c r="AX78"/>
  <c r="AW79"/>
  <c r="BH81"/>
  <c r="BI80"/>
  <c r="BT78"/>
  <c r="BS79"/>
  <c r="CE81"/>
  <c r="CD82"/>
  <c r="CZ80"/>
  <c r="DA80" s="1"/>
  <c r="DK82"/>
  <c r="DL81"/>
  <c r="CO84"/>
  <c r="CP84" s="1"/>
  <c r="BB77" l="1"/>
  <c r="BM77"/>
  <c r="T77"/>
  <c r="AQ77"/>
  <c r="AF77"/>
  <c r="F78"/>
  <c r="AA81"/>
  <c r="AB80"/>
  <c r="AL81"/>
  <c r="AM80"/>
  <c r="AW80"/>
  <c r="AX79"/>
  <c r="BI81"/>
  <c r="BH82"/>
  <c r="BT79"/>
  <c r="BS80"/>
  <c r="CE82"/>
  <c r="CD83"/>
  <c r="CZ81"/>
  <c r="DA81" s="1"/>
  <c r="DK83"/>
  <c r="DL82"/>
  <c r="CO85"/>
  <c r="CP85" s="1"/>
  <c r="T78" l="1"/>
  <c r="BB78"/>
  <c r="BM78"/>
  <c r="AQ78"/>
  <c r="AF78"/>
  <c r="F79"/>
  <c r="AA82"/>
  <c r="AB81"/>
  <c r="AL82"/>
  <c r="AM81"/>
  <c r="AW81"/>
  <c r="AX80"/>
  <c r="BH83"/>
  <c r="BI82"/>
  <c r="BS81"/>
  <c r="BT80"/>
  <c r="CD84"/>
  <c r="CE83"/>
  <c r="CZ82"/>
  <c r="DA82" s="1"/>
  <c r="DL83"/>
  <c r="DK84"/>
  <c r="CO86"/>
  <c r="CP86" s="1"/>
  <c r="T79" l="1"/>
  <c r="AQ79"/>
  <c r="BB79"/>
  <c r="BM79"/>
  <c r="AF79"/>
  <c r="F80"/>
  <c r="AA83"/>
  <c r="AB82"/>
  <c r="AL83"/>
  <c r="AM82"/>
  <c r="AW82"/>
  <c r="AX81"/>
  <c r="BH84"/>
  <c r="BI83"/>
  <c r="BT81"/>
  <c r="BS82"/>
  <c r="CE84"/>
  <c r="CD85"/>
  <c r="CZ83"/>
  <c r="DA83" s="1"/>
  <c r="DK85"/>
  <c r="DL84"/>
  <c r="CO87"/>
  <c r="CP87" s="1"/>
  <c r="BM80" l="1"/>
  <c r="T80"/>
  <c r="AQ80"/>
  <c r="BB80"/>
  <c r="AF80"/>
  <c r="F81"/>
  <c r="AA84"/>
  <c r="AB83"/>
  <c r="AL84"/>
  <c r="AM83"/>
  <c r="AW83"/>
  <c r="AX82"/>
  <c r="BH85"/>
  <c r="BI84"/>
  <c r="BS83"/>
  <c r="BT82"/>
  <c r="CD86"/>
  <c r="CE85"/>
  <c r="CZ84"/>
  <c r="DA84" s="1"/>
  <c r="DL85"/>
  <c r="DK86"/>
  <c r="CO88"/>
  <c r="CP88" s="1"/>
  <c r="BB81" l="1"/>
  <c r="BM81"/>
  <c r="T81"/>
  <c r="AQ81"/>
  <c r="AF81"/>
  <c r="F82"/>
  <c r="AA85"/>
  <c r="AB84"/>
  <c r="AL85"/>
  <c r="AM84"/>
  <c r="AW84"/>
  <c r="AX83"/>
  <c r="BI85"/>
  <c r="BH86"/>
  <c r="BS84"/>
  <c r="BT83"/>
  <c r="CE86"/>
  <c r="CD87"/>
  <c r="CZ85"/>
  <c r="DA85" s="1"/>
  <c r="DK87"/>
  <c r="DL86"/>
  <c r="CO89"/>
  <c r="CP89" s="1"/>
  <c r="T82" l="1"/>
  <c r="BB82"/>
  <c r="BM82"/>
  <c r="AQ82"/>
  <c r="AF82"/>
  <c r="F83"/>
  <c r="AB85"/>
  <c r="AA86"/>
  <c r="AM85"/>
  <c r="AL86"/>
  <c r="AW85"/>
  <c r="AX84"/>
  <c r="BH87"/>
  <c r="BI86"/>
  <c r="BT84"/>
  <c r="BS85"/>
  <c r="CD88"/>
  <c r="CE87"/>
  <c r="CZ86"/>
  <c r="DA86" s="1"/>
  <c r="DK88"/>
  <c r="DL87"/>
  <c r="CO90"/>
  <c r="CP90" s="1"/>
  <c r="AQ83" l="1"/>
  <c r="BB83"/>
  <c r="BM83"/>
  <c r="T83"/>
  <c r="AF83"/>
  <c r="F84"/>
  <c r="AB86"/>
  <c r="AA87"/>
  <c r="AM86"/>
  <c r="AL87"/>
  <c r="AX85"/>
  <c r="AW86"/>
  <c r="BH88"/>
  <c r="BI87"/>
  <c r="BS86"/>
  <c r="BT85"/>
  <c r="CD89"/>
  <c r="CE88"/>
  <c r="CZ87"/>
  <c r="DA87" s="1"/>
  <c r="DK89"/>
  <c r="DL88"/>
  <c r="CO91"/>
  <c r="CP91" s="1"/>
  <c r="AQ84" l="1"/>
  <c r="BB84"/>
  <c r="BM84"/>
  <c r="T84"/>
  <c r="AF84"/>
  <c r="F85"/>
  <c r="AA88"/>
  <c r="AB87"/>
  <c r="AL88"/>
  <c r="AM87"/>
  <c r="AX86"/>
  <c r="AW87"/>
  <c r="BH89"/>
  <c r="BI88"/>
  <c r="BT86"/>
  <c r="BS87"/>
  <c r="CD90"/>
  <c r="CE89"/>
  <c r="CZ88"/>
  <c r="DA88" s="1"/>
  <c r="DL89"/>
  <c r="DK90"/>
  <c r="CO92"/>
  <c r="CP92" s="1"/>
  <c r="BB85" l="1"/>
  <c r="BM85"/>
  <c r="T85"/>
  <c r="AQ85"/>
  <c r="AF85"/>
  <c r="F86"/>
  <c r="AA89"/>
  <c r="AB88"/>
  <c r="AL89"/>
  <c r="AM88"/>
  <c r="AW88"/>
  <c r="AX87"/>
  <c r="BI89"/>
  <c r="BH90"/>
  <c r="BT87"/>
  <c r="BS88"/>
  <c r="CD91"/>
  <c r="CE90"/>
  <c r="CZ89"/>
  <c r="DA89" s="1"/>
  <c r="DL90"/>
  <c r="DK91"/>
  <c r="CO93"/>
  <c r="CP93" s="1"/>
  <c r="T86" l="1"/>
  <c r="BB86"/>
  <c r="BM86"/>
  <c r="AQ86"/>
  <c r="AF86"/>
  <c r="F87"/>
  <c r="AA90"/>
  <c r="AB89"/>
  <c r="AL90"/>
  <c r="AM89"/>
  <c r="AW89"/>
  <c r="AX88"/>
  <c r="BH91"/>
  <c r="BI90"/>
  <c r="BS89"/>
  <c r="BT88"/>
  <c r="CE91"/>
  <c r="CD92"/>
  <c r="CZ90"/>
  <c r="DA90" s="1"/>
  <c r="DK92"/>
  <c r="DL91"/>
  <c r="CO94"/>
  <c r="CP94" s="1"/>
  <c r="T87" l="1"/>
  <c r="AQ87"/>
  <c r="BB87"/>
  <c r="BM87"/>
  <c r="AF87"/>
  <c r="F88"/>
  <c r="AA91"/>
  <c r="AB90"/>
  <c r="AL91"/>
  <c r="AM90"/>
  <c r="AW90"/>
  <c r="AX89"/>
  <c r="BH92"/>
  <c r="BI91"/>
  <c r="BT89"/>
  <c r="BS90"/>
  <c r="CE92"/>
  <c r="CD93"/>
  <c r="CZ91"/>
  <c r="DA91" s="1"/>
  <c r="DK93"/>
  <c r="DL92"/>
  <c r="CO95"/>
  <c r="CP95" s="1"/>
  <c r="BM88" l="1"/>
  <c r="T88"/>
  <c r="AQ88"/>
  <c r="BB88"/>
  <c r="AF88"/>
  <c r="F89"/>
  <c r="AA92"/>
  <c r="AB91"/>
  <c r="AL92"/>
  <c r="AM91"/>
  <c r="AW91"/>
  <c r="AX90"/>
  <c r="BH93"/>
  <c r="BI92"/>
  <c r="BS91"/>
  <c r="BT90"/>
  <c r="CE93"/>
  <c r="CD94"/>
  <c r="CZ92"/>
  <c r="DA92" s="1"/>
  <c r="DL93"/>
  <c r="DK94"/>
  <c r="CO96"/>
  <c r="CP96" s="1"/>
  <c r="BB89" l="1"/>
  <c r="BM89"/>
  <c r="T89"/>
  <c r="AQ89"/>
  <c r="AF89"/>
  <c r="F90"/>
  <c r="AA93"/>
  <c r="AB92"/>
  <c r="AL93"/>
  <c r="AM92"/>
  <c r="AW92"/>
  <c r="AX91"/>
  <c r="BI93"/>
  <c r="BH94"/>
  <c r="BS92"/>
  <c r="BT91"/>
  <c r="CD95"/>
  <c r="CE94"/>
  <c r="CZ93"/>
  <c r="DA93" s="1"/>
  <c r="DL94"/>
  <c r="DK95"/>
  <c r="CO97"/>
  <c r="CP97" s="1"/>
  <c r="T90" l="1"/>
  <c r="BB90"/>
  <c r="BM90"/>
  <c r="AQ90"/>
  <c r="AF90"/>
  <c r="F91"/>
  <c r="AB93"/>
  <c r="AA94"/>
  <c r="AM93"/>
  <c r="AL94"/>
  <c r="AW93"/>
  <c r="AX92"/>
  <c r="BH95"/>
  <c r="BI94"/>
  <c r="BT92"/>
  <c r="BS93"/>
  <c r="CE95"/>
  <c r="CD96"/>
  <c r="CZ94"/>
  <c r="DA94" s="1"/>
  <c r="DK96"/>
  <c r="DL95"/>
  <c r="CO98"/>
  <c r="CP98" s="1"/>
  <c r="AQ91" l="1"/>
  <c r="BB91"/>
  <c r="BM91"/>
  <c r="T91"/>
  <c r="AF91"/>
  <c r="F92"/>
  <c r="AB94"/>
  <c r="AA95"/>
  <c r="AM94"/>
  <c r="AL95"/>
  <c r="AX93"/>
  <c r="AW94"/>
  <c r="BH96"/>
  <c r="BI95"/>
  <c r="BS94"/>
  <c r="BT93"/>
  <c r="CD97"/>
  <c r="CE96"/>
  <c r="CZ95"/>
  <c r="DA95" s="1"/>
  <c r="DK97"/>
  <c r="DL96"/>
  <c r="CO99"/>
  <c r="CP99" s="1"/>
  <c r="AQ92" l="1"/>
  <c r="BB92"/>
  <c r="BM92"/>
  <c r="T92"/>
  <c r="AF92"/>
  <c r="F93"/>
  <c r="AA96"/>
  <c r="AB95"/>
  <c r="AL96"/>
  <c r="AM95"/>
  <c r="AX94"/>
  <c r="AW95"/>
  <c r="BH97"/>
  <c r="BI96"/>
  <c r="BT94"/>
  <c r="BS95"/>
  <c r="CE97"/>
  <c r="CD98"/>
  <c r="CZ96"/>
  <c r="DA96" s="1"/>
  <c r="DL97"/>
  <c r="DK98"/>
  <c r="CO100"/>
  <c r="CP100" s="1"/>
  <c r="BB93" l="1"/>
  <c r="BM93"/>
  <c r="T93"/>
  <c r="AQ93"/>
  <c r="AF93"/>
  <c r="F94"/>
  <c r="AA97"/>
  <c r="AB96"/>
  <c r="AL97"/>
  <c r="AM96"/>
  <c r="AW96"/>
  <c r="AX95"/>
  <c r="BI97"/>
  <c r="BH98"/>
  <c r="BT95"/>
  <c r="BS96"/>
  <c r="CE98"/>
  <c r="CD99"/>
  <c r="CZ97"/>
  <c r="DA97" s="1"/>
  <c r="DL98"/>
  <c r="DK99"/>
  <c r="CO101"/>
  <c r="CP101" s="1"/>
  <c r="T94" l="1"/>
  <c r="BB94"/>
  <c r="BM94"/>
  <c r="AQ94"/>
  <c r="AF94"/>
  <c r="F95"/>
  <c r="AA98"/>
  <c r="AB97"/>
  <c r="AL98"/>
  <c r="AM97"/>
  <c r="AW97"/>
  <c r="AX96"/>
  <c r="BH99"/>
  <c r="BI98"/>
  <c r="BS97"/>
  <c r="BT96"/>
  <c r="CD100"/>
  <c r="CE99"/>
  <c r="CZ98"/>
  <c r="DA98" s="1"/>
  <c r="DK100"/>
  <c r="DL99"/>
  <c r="CO102"/>
  <c r="CP102" s="1"/>
  <c r="T95" l="1"/>
  <c r="AQ95"/>
  <c r="BB95"/>
  <c r="BM95"/>
  <c r="AF95"/>
  <c r="F96"/>
  <c r="AA99"/>
  <c r="AB98"/>
  <c r="AL99"/>
  <c r="AM98"/>
  <c r="AW98"/>
  <c r="AX97"/>
  <c r="BH100"/>
  <c r="BI99"/>
  <c r="BT97"/>
  <c r="BS98"/>
  <c r="CE100"/>
  <c r="CD101"/>
  <c r="CZ99"/>
  <c r="DA99" s="1"/>
  <c r="DK101"/>
  <c r="DL100"/>
  <c r="CO103"/>
  <c r="CP103" s="1"/>
  <c r="BM96" l="1"/>
  <c r="T96"/>
  <c r="AQ96"/>
  <c r="BB96"/>
  <c r="AF96"/>
  <c r="F97"/>
  <c r="AA100"/>
  <c r="AB99"/>
  <c r="AL100"/>
  <c r="AM99"/>
  <c r="AW99"/>
  <c r="AX98"/>
  <c r="BH101"/>
  <c r="BI100"/>
  <c r="BS99"/>
  <c r="BT98"/>
  <c r="CD102"/>
  <c r="CE101"/>
  <c r="CZ100"/>
  <c r="DA100" s="1"/>
  <c r="DL101"/>
  <c r="DK102"/>
  <c r="CO104"/>
  <c r="CP104" s="1"/>
  <c r="BB97" l="1"/>
  <c r="BM97"/>
  <c r="T97"/>
  <c r="AQ97"/>
  <c r="AF97"/>
  <c r="F98"/>
  <c r="AA101"/>
  <c r="AB100"/>
  <c r="AL101"/>
  <c r="AM100"/>
  <c r="AW100"/>
  <c r="AX99"/>
  <c r="BI101"/>
  <c r="BH102"/>
  <c r="BS100"/>
  <c r="BT99"/>
  <c r="CE102"/>
  <c r="CD103"/>
  <c r="CZ101"/>
  <c r="DA101" s="1"/>
  <c r="DL102"/>
  <c r="DK103"/>
  <c r="CO105"/>
  <c r="CP105" s="1"/>
  <c r="T98" l="1"/>
  <c r="BB98"/>
  <c r="BM98"/>
  <c r="AQ98"/>
  <c r="AF98"/>
  <c r="F99"/>
  <c r="AB101"/>
  <c r="AA102"/>
  <c r="AM101"/>
  <c r="AL102"/>
  <c r="AW101"/>
  <c r="AX100"/>
  <c r="BH103"/>
  <c r="BI102"/>
  <c r="BT100"/>
  <c r="BS101"/>
  <c r="CD104"/>
  <c r="CE103"/>
  <c r="CZ102"/>
  <c r="DA102" s="1"/>
  <c r="DK104"/>
  <c r="DL103"/>
  <c r="CO106"/>
  <c r="CP106" s="1"/>
  <c r="AQ99" l="1"/>
  <c r="BB99"/>
  <c r="BM99"/>
  <c r="T99"/>
  <c r="AF99"/>
  <c r="F100"/>
  <c r="AB102"/>
  <c r="AA103"/>
  <c r="AM102"/>
  <c r="AL103"/>
  <c r="AX101"/>
  <c r="AW102"/>
  <c r="BH104"/>
  <c r="BI103"/>
  <c r="BS102"/>
  <c r="BT101"/>
  <c r="CD105"/>
  <c r="CE104"/>
  <c r="CZ103"/>
  <c r="DA103" s="1"/>
  <c r="DK105"/>
  <c r="DL104"/>
  <c r="CO107"/>
  <c r="CP107" s="1"/>
  <c r="AQ100" l="1"/>
  <c r="BB100"/>
  <c r="BM100"/>
  <c r="T100"/>
  <c r="AF100"/>
  <c r="F101"/>
  <c r="AA104"/>
  <c r="AB103"/>
  <c r="AL104"/>
  <c r="AM103"/>
  <c r="AX102"/>
  <c r="AW103"/>
  <c r="BH105"/>
  <c r="BI104"/>
  <c r="BT102"/>
  <c r="BS103"/>
  <c r="CD106"/>
  <c r="CE105"/>
  <c r="CZ104"/>
  <c r="DA104" s="1"/>
  <c r="DL105"/>
  <c r="DK106"/>
  <c r="CO108"/>
  <c r="CP108" s="1"/>
  <c r="BB101" l="1"/>
  <c r="BM101"/>
  <c r="T101"/>
  <c r="AQ101"/>
  <c r="AF101"/>
  <c r="F102"/>
  <c r="AA105"/>
  <c r="AB104"/>
  <c r="AL105"/>
  <c r="AM104"/>
  <c r="AW104"/>
  <c r="AX103"/>
  <c r="BI105"/>
  <c r="BH106"/>
  <c r="BT103"/>
  <c r="BS104"/>
  <c r="CD107"/>
  <c r="CE106"/>
  <c r="CZ105"/>
  <c r="DA105" s="1"/>
  <c r="DL106"/>
  <c r="DK107"/>
  <c r="CO109"/>
  <c r="CP109" s="1"/>
  <c r="T102" l="1"/>
  <c r="BB102"/>
  <c r="BM102"/>
  <c r="AQ102"/>
  <c r="AF102"/>
  <c r="F103"/>
  <c r="AA106"/>
  <c r="AB105"/>
  <c r="AL106"/>
  <c r="AM105"/>
  <c r="AW105"/>
  <c r="AX104"/>
  <c r="BH107"/>
  <c r="BI106"/>
  <c r="BS105"/>
  <c r="BT104"/>
  <c r="CE107"/>
  <c r="CD108"/>
  <c r="CZ106"/>
  <c r="DA106" s="1"/>
  <c r="DK108"/>
  <c r="DL107"/>
  <c r="CO110"/>
  <c r="CP110" s="1"/>
  <c r="T103" l="1"/>
  <c r="AQ103"/>
  <c r="BB103"/>
  <c r="BM103"/>
  <c r="AF103"/>
  <c r="F104"/>
  <c r="AA107"/>
  <c r="AB106"/>
  <c r="AL107"/>
  <c r="AM106"/>
  <c r="AW106"/>
  <c r="AX105"/>
  <c r="BH108"/>
  <c r="BI107"/>
  <c r="BT105"/>
  <c r="BS106"/>
  <c r="CE108"/>
  <c r="CD109"/>
  <c r="CZ107"/>
  <c r="DA107" s="1"/>
  <c r="DK109"/>
  <c r="DL108"/>
  <c r="CO111"/>
  <c r="CP111" s="1"/>
  <c r="BM104" l="1"/>
  <c r="T104"/>
  <c r="AQ104"/>
  <c r="BB104"/>
  <c r="AF104"/>
  <c r="F105"/>
  <c r="AA108"/>
  <c r="AB107"/>
  <c r="AL108"/>
  <c r="AM107"/>
  <c r="AW107"/>
  <c r="AX106"/>
  <c r="BH109"/>
  <c r="BI108"/>
  <c r="BS107"/>
  <c r="BT106"/>
  <c r="CE109"/>
  <c r="CD110"/>
  <c r="CZ108"/>
  <c r="DA108" s="1"/>
  <c r="DL109"/>
  <c r="DK110"/>
  <c r="CO112"/>
  <c r="CP112" s="1"/>
  <c r="BB105" l="1"/>
  <c r="BM105"/>
  <c r="T105"/>
  <c r="AQ105"/>
  <c r="AF105"/>
  <c r="F106"/>
  <c r="AA109"/>
  <c r="AB108"/>
  <c r="AL109"/>
  <c r="AM108"/>
  <c r="AW108"/>
  <c r="AX107"/>
  <c r="BI109"/>
  <c r="BH110"/>
  <c r="BS108"/>
  <c r="BT107"/>
  <c r="CD111"/>
  <c r="CE110"/>
  <c r="CZ109"/>
  <c r="DA109" s="1"/>
  <c r="DL110"/>
  <c r="DK111"/>
  <c r="CO113"/>
  <c r="CP113" s="1"/>
  <c r="T106" l="1"/>
  <c r="BB106"/>
  <c r="BM106"/>
  <c r="AQ106"/>
  <c r="AF106"/>
  <c r="F107"/>
  <c r="AB109"/>
  <c r="AA110"/>
  <c r="AM109"/>
  <c r="AL110"/>
  <c r="AW109"/>
  <c r="AX108"/>
  <c r="BI110"/>
  <c r="BH111"/>
  <c r="BT108"/>
  <c r="BS109"/>
  <c r="CE111"/>
  <c r="CD112"/>
  <c r="CZ110"/>
  <c r="DA110" s="1"/>
  <c r="DK112"/>
  <c r="DL111"/>
  <c r="CO114"/>
  <c r="CP114" s="1"/>
  <c r="AQ107" l="1"/>
  <c r="BB107"/>
  <c r="BM107"/>
  <c r="T107"/>
  <c r="AF107"/>
  <c r="F108"/>
  <c r="AB110"/>
  <c r="AA111"/>
  <c r="AM110"/>
  <c r="AL111"/>
  <c r="AX109"/>
  <c r="AW110"/>
  <c r="BH112"/>
  <c r="BI111"/>
  <c r="BS110"/>
  <c r="BT109"/>
  <c r="CD113"/>
  <c r="CE112"/>
  <c r="CZ111"/>
  <c r="DA111" s="1"/>
  <c r="DK113"/>
  <c r="DL112"/>
  <c r="CO115"/>
  <c r="CP115" s="1"/>
  <c r="AQ108" l="1"/>
  <c r="BB108"/>
  <c r="BM108"/>
  <c r="T108"/>
  <c r="AF108"/>
  <c r="F109"/>
  <c r="AA112"/>
  <c r="AB111"/>
  <c r="AL112"/>
  <c r="AM111"/>
  <c r="AX110"/>
  <c r="AW111"/>
  <c r="BH113"/>
  <c r="BI112"/>
  <c r="BT110"/>
  <c r="BS111"/>
  <c r="CE113"/>
  <c r="CD114"/>
  <c r="CZ112"/>
  <c r="DA112" s="1"/>
  <c r="DL113"/>
  <c r="DK114"/>
  <c r="CO116"/>
  <c r="CP116" s="1"/>
  <c r="BB109" l="1"/>
  <c r="BM109"/>
  <c r="T109"/>
  <c r="AQ109"/>
  <c r="AF109"/>
  <c r="F110"/>
  <c r="AA113"/>
  <c r="AB112"/>
  <c r="AL113"/>
  <c r="AM112"/>
  <c r="AW112"/>
  <c r="AX111"/>
  <c r="BH114"/>
  <c r="BI113"/>
  <c r="BT111"/>
  <c r="BS112"/>
  <c r="CE114"/>
  <c r="CD115"/>
  <c r="CZ113"/>
  <c r="DA113" s="1"/>
  <c r="DL114"/>
  <c r="DK115"/>
  <c r="CO117"/>
  <c r="CP117" s="1"/>
  <c r="T110" l="1"/>
  <c r="BB110"/>
  <c r="BM110"/>
  <c r="AQ110"/>
  <c r="AF110"/>
  <c r="F111"/>
  <c r="BQ3" s="1"/>
  <c r="AA114"/>
  <c r="AB113"/>
  <c r="AL114"/>
  <c r="AM113"/>
  <c r="AW113"/>
  <c r="AX112"/>
  <c r="BH115"/>
  <c r="BI114"/>
  <c r="BT112"/>
  <c r="BS113"/>
  <c r="CD116"/>
  <c r="CE115"/>
  <c r="CZ114"/>
  <c r="DA114" s="1"/>
  <c r="DK116"/>
  <c r="DL115"/>
  <c r="CO118"/>
  <c r="CP118" s="1"/>
  <c r="BP248" l="1"/>
  <c r="BP23"/>
  <c r="BP250"/>
  <c r="BP196"/>
  <c r="BP316"/>
  <c r="BP347"/>
  <c r="BP182"/>
  <c r="BP255"/>
  <c r="BP61"/>
  <c r="BP183"/>
  <c r="BP134"/>
  <c r="BP335"/>
  <c r="BP406"/>
  <c r="BP178"/>
  <c r="BP283"/>
  <c r="BP102"/>
  <c r="BP358"/>
  <c r="BP205"/>
  <c r="BP374"/>
  <c r="BP146"/>
  <c r="BP251"/>
  <c r="BP375"/>
  <c r="BP326"/>
  <c r="BP173"/>
  <c r="BP289"/>
  <c r="BP370"/>
  <c r="BP174"/>
  <c r="BP298"/>
  <c r="BP241"/>
  <c r="BY3"/>
  <c r="BP310"/>
  <c r="BP383"/>
  <c r="BP187"/>
  <c r="BP311"/>
  <c r="BP262"/>
  <c r="BP322"/>
  <c r="BP323"/>
  <c r="BP97"/>
  <c r="BP87"/>
  <c r="BP25"/>
  <c r="BP275"/>
  <c r="BP111"/>
  <c r="BP37"/>
  <c r="BP88"/>
  <c r="BP218"/>
  <c r="BP16"/>
  <c r="BP82"/>
  <c r="BP40"/>
  <c r="BP226"/>
  <c r="BP162"/>
  <c r="BP33"/>
  <c r="BP50"/>
  <c r="BP392"/>
  <c r="BP373"/>
  <c r="BP242"/>
  <c r="BP227"/>
  <c r="BP94"/>
  <c r="BP84"/>
  <c r="BP22"/>
  <c r="BP179"/>
  <c r="BP17"/>
  <c r="BP150"/>
  <c r="BP223"/>
  <c r="BP29"/>
  <c r="BP151"/>
  <c r="BP403"/>
  <c r="BP303"/>
  <c r="BP118"/>
  <c r="BP191"/>
  <c r="BP90"/>
  <c r="BP119"/>
  <c r="BP371"/>
  <c r="BP271"/>
  <c r="BP342"/>
  <c r="BP114"/>
  <c r="BP219"/>
  <c r="BP343"/>
  <c r="BP294"/>
  <c r="BP141"/>
  <c r="BP355"/>
  <c r="BP127"/>
  <c r="BP26"/>
  <c r="BP57"/>
  <c r="BP307"/>
  <c r="BP207"/>
  <c r="BP69"/>
  <c r="BP27"/>
  <c r="BP165"/>
  <c r="BP48"/>
  <c r="BP21"/>
  <c r="BP72"/>
  <c r="BP60"/>
  <c r="BP346"/>
  <c r="BP382"/>
  <c r="BP276"/>
  <c r="BP12"/>
  <c r="BP96"/>
  <c r="BP175"/>
  <c r="BP376"/>
  <c r="BP280"/>
  <c r="BP259"/>
  <c r="BP240"/>
  <c r="BP116"/>
  <c r="BP249"/>
  <c r="BP161"/>
  <c r="BP66"/>
  <c r="BP24"/>
  <c r="BP103"/>
  <c r="BP293"/>
  <c r="BP18"/>
  <c r="BP304"/>
  <c r="BP195"/>
  <c r="BP62"/>
  <c r="BP52"/>
  <c r="BP83"/>
  <c r="BP147"/>
  <c r="BP78"/>
  <c r="BP163"/>
  <c r="BP30"/>
  <c r="BP20"/>
  <c r="BP51"/>
  <c r="BP115"/>
  <c r="BP46"/>
  <c r="BP387"/>
  <c r="BP159"/>
  <c r="BP58"/>
  <c r="BP89"/>
  <c r="BP339"/>
  <c r="BP239"/>
  <c r="BP99"/>
  <c r="BP59"/>
  <c r="BP389"/>
  <c r="BP80"/>
  <c r="BP53"/>
  <c r="BP11"/>
  <c r="BP92"/>
  <c r="BP197"/>
  <c r="BP201"/>
  <c r="BP64"/>
  <c r="BP44"/>
  <c r="BP9"/>
  <c r="BP314"/>
  <c r="BP308"/>
  <c r="BP7"/>
  <c r="BP228"/>
  <c r="BP352"/>
  <c r="BP395"/>
  <c r="BP14"/>
  <c r="BP237"/>
  <c r="BP333"/>
  <c r="BP287"/>
  <c r="BP327"/>
  <c r="BP186"/>
  <c r="BP136"/>
  <c r="BP369"/>
  <c r="BP368"/>
  <c r="BP391"/>
  <c r="BP158"/>
  <c r="BP169"/>
  <c r="BP282"/>
  <c r="BP212"/>
  <c r="BP34"/>
  <c r="BP336"/>
  <c r="BP67"/>
  <c r="BP378"/>
  <c r="BP79"/>
  <c r="BP325"/>
  <c r="BP95"/>
  <c r="BP208"/>
  <c r="BP244"/>
  <c r="BP122"/>
  <c r="BP47"/>
  <c r="BP101"/>
  <c r="BP131"/>
  <c r="BP91"/>
  <c r="BP400"/>
  <c r="BP19"/>
  <c r="BP85"/>
  <c r="BP43"/>
  <c r="BP31"/>
  <c r="BP261"/>
  <c r="BP329"/>
  <c r="BP70"/>
  <c r="BP76"/>
  <c r="BP231"/>
  <c r="BP133"/>
  <c r="BP32"/>
  <c r="BP10"/>
  <c r="BP260"/>
  <c r="BP384"/>
  <c r="BP222"/>
  <c r="BP180"/>
  <c r="BP396"/>
  <c r="BP168"/>
  <c r="BP281"/>
  <c r="BP405"/>
  <c r="BP348"/>
  <c r="BW3"/>
  <c r="BP194"/>
  <c r="BP386"/>
  <c r="BP215"/>
  <c r="BP56"/>
  <c r="BP28"/>
  <c r="BP364"/>
  <c r="BP117"/>
  <c r="BP359"/>
  <c r="BP233"/>
  <c r="BP360"/>
  <c r="BP164"/>
  <c r="BP288"/>
  <c r="BP203"/>
  <c r="BP272"/>
  <c r="BP295"/>
  <c r="BP363"/>
  <c r="BP388"/>
  <c r="BP41"/>
  <c r="BP361"/>
  <c r="BP176"/>
  <c r="BP167"/>
  <c r="BP267"/>
  <c r="BP356"/>
  <c r="BP372"/>
  <c r="BP265"/>
  <c r="BP63"/>
  <c r="BP112"/>
  <c r="BP148"/>
  <c r="BP199"/>
  <c r="BP15"/>
  <c r="BP154"/>
  <c r="BP229"/>
  <c r="BP6"/>
  <c r="BP13"/>
  <c r="BP292"/>
  <c r="BP171"/>
  <c r="BP286"/>
  <c r="BP404"/>
  <c r="BP71"/>
  <c r="BP200"/>
  <c r="BP313"/>
  <c r="BP128"/>
  <c r="BP380"/>
  <c r="BP8"/>
  <c r="BP140"/>
  <c r="BP221"/>
  <c r="BP334"/>
  <c r="BP149"/>
  <c r="BP401"/>
  <c r="BP120"/>
  <c r="BP143"/>
  <c r="BP130"/>
  <c r="BP301"/>
  <c r="BP166"/>
  <c r="BP98"/>
  <c r="BP144"/>
  <c r="BP297"/>
  <c r="BP302"/>
  <c r="BP350"/>
  <c r="BP332"/>
  <c r="BP104"/>
  <c r="BP217"/>
  <c r="BP341"/>
  <c r="BP284"/>
  <c r="BP263"/>
  <c r="BP318"/>
  <c r="BP328"/>
  <c r="BP132"/>
  <c r="BP256"/>
  <c r="BP77"/>
  <c r="BP135"/>
  <c r="BP126"/>
  <c r="BP296"/>
  <c r="BP100"/>
  <c r="BP224"/>
  <c r="BP74"/>
  <c r="BP357"/>
  <c r="BP73"/>
  <c r="BP139"/>
  <c r="BP324"/>
  <c r="BP105"/>
  <c r="BP137"/>
  <c r="BP35"/>
  <c r="BP45"/>
  <c r="BP232"/>
  <c r="BP345"/>
  <c r="BP160"/>
  <c r="BP36"/>
  <c r="BP68"/>
  <c r="BP172"/>
  <c r="BP253"/>
  <c r="BP366"/>
  <c r="BP181"/>
  <c r="BP124"/>
  <c r="BP331"/>
  <c r="BP193"/>
  <c r="BP274"/>
  <c r="BP379"/>
  <c r="BP202"/>
  <c r="BP145"/>
  <c r="BP184"/>
  <c r="BP75"/>
  <c r="BP312"/>
  <c r="BP354"/>
  <c r="BP214"/>
  <c r="BP211"/>
  <c r="BP393"/>
  <c r="BP340"/>
  <c r="BP189"/>
  <c r="BP113"/>
  <c r="BP385"/>
  <c r="BP157"/>
  <c r="BP270"/>
  <c r="BP394"/>
  <c r="BP337"/>
  <c r="BP190"/>
  <c r="BP300"/>
  <c r="BP381"/>
  <c r="BP185"/>
  <c r="BP309"/>
  <c r="BP252"/>
  <c r="BP299"/>
  <c r="BP268"/>
  <c r="BP349"/>
  <c r="BP153"/>
  <c r="BP277"/>
  <c r="BP220"/>
  <c r="BP38"/>
  <c r="BP235"/>
  <c r="BP264"/>
  <c r="BP377"/>
  <c r="BP192"/>
  <c r="BP39"/>
  <c r="BP42"/>
  <c r="BP204"/>
  <c r="BP285"/>
  <c r="BP398"/>
  <c r="BP213"/>
  <c r="BP156"/>
  <c r="BP49"/>
  <c r="BP225"/>
  <c r="BP306"/>
  <c r="BP110"/>
  <c r="BP234"/>
  <c r="BP177"/>
  <c r="BP216"/>
  <c r="BP246"/>
  <c r="BP319"/>
  <c r="BP123"/>
  <c r="BP247"/>
  <c r="BP198"/>
  <c r="BP258"/>
  <c r="BP106"/>
  <c r="BP365"/>
  <c r="BP399"/>
  <c r="BP93"/>
  <c r="BP54"/>
  <c r="BP254"/>
  <c r="BP320"/>
  <c r="BP108"/>
  <c r="BP170"/>
  <c r="BP129"/>
  <c r="BP210"/>
  <c r="BP315"/>
  <c r="BP138"/>
  <c r="BP390"/>
  <c r="BP397"/>
  <c r="BP353"/>
  <c r="BP125"/>
  <c r="BP238"/>
  <c r="BP362"/>
  <c r="BP305"/>
  <c r="BP152"/>
  <c r="BP321"/>
  <c r="BP402"/>
  <c r="BP206"/>
  <c r="BP330"/>
  <c r="BP273"/>
  <c r="BP107"/>
  <c r="BP236"/>
  <c r="BP317"/>
  <c r="BP121"/>
  <c r="BP245"/>
  <c r="BP188"/>
  <c r="BP367"/>
  <c r="BP257"/>
  <c r="BP338"/>
  <c r="BP142"/>
  <c r="BP266"/>
  <c r="BP209"/>
  <c r="BP344"/>
  <c r="BP278"/>
  <c r="BP351"/>
  <c r="BP155"/>
  <c r="BP279"/>
  <c r="BP230"/>
  <c r="BP290"/>
  <c r="BP291"/>
  <c r="BP65"/>
  <c r="BP55"/>
  <c r="BP86"/>
  <c r="BP243"/>
  <c r="BP81"/>
  <c r="BP269"/>
  <c r="BP109"/>
  <c r="T111"/>
  <c r="AQ111"/>
  <c r="BB111"/>
  <c r="BM111"/>
  <c r="AF111"/>
  <c r="F112"/>
  <c r="AA115"/>
  <c r="AB114"/>
  <c r="AL115"/>
  <c r="AM114"/>
  <c r="AW114"/>
  <c r="AX113"/>
  <c r="BH116"/>
  <c r="BI115"/>
  <c r="BS114"/>
  <c r="BT113"/>
  <c r="CE116"/>
  <c r="CD117"/>
  <c r="CZ115"/>
  <c r="DA115" s="1"/>
  <c r="DK117"/>
  <c r="DL116"/>
  <c r="CO119"/>
  <c r="CP119" s="1"/>
  <c r="BV292" l="1"/>
  <c r="BV19"/>
  <c r="BV241"/>
  <c r="BV79"/>
  <c r="BV190"/>
  <c r="BV301"/>
  <c r="BV11"/>
  <c r="BV67"/>
  <c r="BV178"/>
  <c r="BV289"/>
  <c r="BV400"/>
  <c r="BV110"/>
  <c r="BV221"/>
  <c r="BV332"/>
  <c r="BV51"/>
  <c r="BV162"/>
  <c r="BV273"/>
  <c r="BV384"/>
  <c r="BV94"/>
  <c r="BV205"/>
  <c r="BV316"/>
  <c r="BV26"/>
  <c r="BV137"/>
  <c r="BV248"/>
  <c r="BV359"/>
  <c r="BV69"/>
  <c r="BV180"/>
  <c r="BV291"/>
  <c r="BV402"/>
  <c r="BV112"/>
  <c r="BV223"/>
  <c r="BV334"/>
  <c r="BV364"/>
  <c r="BV168"/>
  <c r="BV341"/>
  <c r="BV377"/>
  <c r="BV149"/>
  <c r="BV25"/>
  <c r="BV182"/>
  <c r="BV234"/>
  <c r="BV391"/>
  <c r="BV267"/>
  <c r="BV23"/>
  <c r="BV89"/>
  <c r="BV362"/>
  <c r="BV118"/>
  <c r="BV246"/>
  <c r="BV281"/>
  <c r="BV37"/>
  <c r="BV100"/>
  <c r="BV177"/>
  <c r="BV15"/>
  <c r="BV126"/>
  <c r="BV237"/>
  <c r="BV348"/>
  <c r="BV404"/>
  <c r="BV114"/>
  <c r="BV225"/>
  <c r="BV336"/>
  <c r="BV46"/>
  <c r="BV157"/>
  <c r="BV268"/>
  <c r="BV388"/>
  <c r="BV98"/>
  <c r="BV209"/>
  <c r="BV320"/>
  <c r="BV30"/>
  <c r="BV141"/>
  <c r="BV252"/>
  <c r="BV363"/>
  <c r="BV73"/>
  <c r="BV184"/>
  <c r="BV295"/>
  <c r="BV406"/>
  <c r="BV116"/>
  <c r="BV227"/>
  <c r="BV338"/>
  <c r="BV48"/>
  <c r="BV159"/>
  <c r="BV270"/>
  <c r="BV381"/>
  <c r="BV8"/>
  <c r="BV165"/>
  <c r="BV217"/>
  <c r="BV374"/>
  <c r="BV250"/>
  <c r="BV6"/>
  <c r="BV58"/>
  <c r="BV215"/>
  <c r="BV91"/>
  <c r="BV264"/>
  <c r="BV27"/>
  <c r="BV186"/>
  <c r="BV343"/>
  <c r="BV200"/>
  <c r="BV105"/>
  <c r="BV262"/>
  <c r="BV21"/>
  <c r="BV405"/>
  <c r="BV322"/>
  <c r="BV352"/>
  <c r="BV62"/>
  <c r="BV173"/>
  <c r="BV284"/>
  <c r="BV340"/>
  <c r="BV50"/>
  <c r="BV161"/>
  <c r="BV272"/>
  <c r="BV383"/>
  <c r="BV93"/>
  <c r="BV204"/>
  <c r="BV324"/>
  <c r="BV34"/>
  <c r="BV145"/>
  <c r="BV256"/>
  <c r="BV367"/>
  <c r="BV77"/>
  <c r="BV188"/>
  <c r="BV299"/>
  <c r="BV9"/>
  <c r="BV120"/>
  <c r="BV231"/>
  <c r="BV342"/>
  <c r="BV52"/>
  <c r="BV163"/>
  <c r="BV274"/>
  <c r="BV385"/>
  <c r="BV95"/>
  <c r="BV206"/>
  <c r="BV317"/>
  <c r="BV233"/>
  <c r="BV390"/>
  <c r="BV41"/>
  <c r="BV198"/>
  <c r="BV74"/>
  <c r="BV247"/>
  <c r="BV283"/>
  <c r="BV55"/>
  <c r="BV108"/>
  <c r="BV88"/>
  <c r="BV245"/>
  <c r="BV10"/>
  <c r="BV183"/>
  <c r="BV249"/>
  <c r="BV330"/>
  <c r="BV102"/>
  <c r="BV135"/>
  <c r="BV194"/>
  <c r="BV288"/>
  <c r="BV399"/>
  <c r="BV109"/>
  <c r="BV220"/>
  <c r="BV276"/>
  <c r="BV387"/>
  <c r="BV97"/>
  <c r="BV208"/>
  <c r="BV319"/>
  <c r="BV29"/>
  <c r="BV140"/>
  <c r="BV260"/>
  <c r="BV371"/>
  <c r="BV81"/>
  <c r="BV192"/>
  <c r="BV303"/>
  <c r="BV13"/>
  <c r="BV124"/>
  <c r="BV235"/>
  <c r="BV346"/>
  <c r="BV56"/>
  <c r="BV167"/>
  <c r="BV278"/>
  <c r="BV389"/>
  <c r="BV99"/>
  <c r="BV210"/>
  <c r="BV321"/>
  <c r="BV31"/>
  <c r="BV142"/>
  <c r="BV253"/>
  <c r="BV57"/>
  <c r="BV230"/>
  <c r="BV266"/>
  <c r="BV38"/>
  <c r="BV315"/>
  <c r="BV71"/>
  <c r="BV123"/>
  <c r="BV280"/>
  <c r="BV70"/>
  <c r="BV313"/>
  <c r="BV85"/>
  <c r="BV251"/>
  <c r="BV7"/>
  <c r="BV138"/>
  <c r="BV170"/>
  <c r="BV327"/>
  <c r="BV24"/>
  <c r="BV130"/>
  <c r="BV96"/>
  <c r="BV335"/>
  <c r="BV45"/>
  <c r="BV156"/>
  <c r="BV212"/>
  <c r="BV323"/>
  <c r="BV33"/>
  <c r="BV144"/>
  <c r="BV255"/>
  <c r="BV366"/>
  <c r="BV76"/>
  <c r="BV196"/>
  <c r="BV307"/>
  <c r="BV17"/>
  <c r="BV128"/>
  <c r="BV239"/>
  <c r="BV350"/>
  <c r="BV60"/>
  <c r="BV171"/>
  <c r="BV282"/>
  <c r="BV393"/>
  <c r="BV103"/>
  <c r="BV214"/>
  <c r="BV325"/>
  <c r="BV35"/>
  <c r="BV146"/>
  <c r="BV257"/>
  <c r="BV368"/>
  <c r="BV78"/>
  <c r="BV189"/>
  <c r="BV298"/>
  <c r="BV54"/>
  <c r="BV106"/>
  <c r="BV263"/>
  <c r="BV139"/>
  <c r="BV296"/>
  <c r="BV172"/>
  <c r="BV104"/>
  <c r="BV277"/>
  <c r="BV153"/>
  <c r="BV310"/>
  <c r="BV75"/>
  <c r="BV232"/>
  <c r="BV203"/>
  <c r="BV395"/>
  <c r="BV151"/>
  <c r="BV314"/>
  <c r="BV66"/>
  <c r="BV32"/>
  <c r="BV271"/>
  <c r="BV382"/>
  <c r="BV92"/>
  <c r="BV148"/>
  <c r="BV259"/>
  <c r="BV370"/>
  <c r="BV80"/>
  <c r="BV191"/>
  <c r="BV302"/>
  <c r="BV12"/>
  <c r="BV132"/>
  <c r="BV243"/>
  <c r="BV354"/>
  <c r="BV64"/>
  <c r="BV175"/>
  <c r="BV286"/>
  <c r="BV397"/>
  <c r="BV107"/>
  <c r="BV218"/>
  <c r="BV329"/>
  <c r="BV39"/>
  <c r="BV150"/>
  <c r="BV261"/>
  <c r="BV372"/>
  <c r="BV82"/>
  <c r="BV193"/>
  <c r="BV304"/>
  <c r="BV14"/>
  <c r="BV125"/>
  <c r="BV122"/>
  <c r="BV279"/>
  <c r="BV331"/>
  <c r="BV87"/>
  <c r="BV236"/>
  <c r="BV136"/>
  <c r="BV293"/>
  <c r="BV345"/>
  <c r="BV101"/>
  <c r="BV378"/>
  <c r="BV134"/>
  <c r="BV44"/>
  <c r="BV72"/>
  <c r="BV229"/>
  <c r="BV219"/>
  <c r="BV392"/>
  <c r="BV379"/>
  <c r="BV147"/>
  <c r="BV369"/>
  <c r="BV207"/>
  <c r="BV318"/>
  <c r="BV28"/>
  <c r="BV84"/>
  <c r="BV195"/>
  <c r="BV306"/>
  <c r="BV16"/>
  <c r="BV127"/>
  <c r="BV238"/>
  <c r="BV349"/>
  <c r="BV68"/>
  <c r="BV179"/>
  <c r="BV290"/>
  <c r="BV401"/>
  <c r="BV111"/>
  <c r="BV222"/>
  <c r="BV333"/>
  <c r="BV43"/>
  <c r="BV154"/>
  <c r="BV265"/>
  <c r="BV376"/>
  <c r="BV86"/>
  <c r="BV197"/>
  <c r="BV308"/>
  <c r="BV18"/>
  <c r="BV129"/>
  <c r="BV240"/>
  <c r="BV351"/>
  <c r="BV61"/>
  <c r="BV347"/>
  <c r="BV119"/>
  <c r="BV155"/>
  <c r="BV328"/>
  <c r="BV360"/>
  <c r="BV361"/>
  <c r="BV117"/>
  <c r="BV169"/>
  <c r="BV326"/>
  <c r="BV202"/>
  <c r="BV375"/>
  <c r="BV357"/>
  <c r="BV297"/>
  <c r="BV53"/>
  <c r="BV59"/>
  <c r="BV216"/>
  <c r="BV373"/>
  <c r="BV83"/>
  <c r="BV305"/>
  <c r="BV143"/>
  <c r="BV254"/>
  <c r="BV365"/>
  <c r="BV20"/>
  <c r="BV131"/>
  <c r="BV242"/>
  <c r="BV353"/>
  <c r="BV63"/>
  <c r="BV174"/>
  <c r="BV285"/>
  <c r="BV396"/>
  <c r="BV115"/>
  <c r="BV226"/>
  <c r="BV337"/>
  <c r="BV47"/>
  <c r="BV158"/>
  <c r="BV269"/>
  <c r="BV380"/>
  <c r="BV90"/>
  <c r="BV201"/>
  <c r="BV312"/>
  <c r="BV22"/>
  <c r="BV133"/>
  <c r="BV244"/>
  <c r="BV355"/>
  <c r="BV65"/>
  <c r="BV176"/>
  <c r="BV287"/>
  <c r="BV398"/>
  <c r="BV187"/>
  <c r="BV344"/>
  <c r="BV300"/>
  <c r="BV152"/>
  <c r="BV309"/>
  <c r="BV185"/>
  <c r="BV358"/>
  <c r="BV394"/>
  <c r="BV166"/>
  <c r="BV42"/>
  <c r="BV199"/>
  <c r="BV311"/>
  <c r="BV121"/>
  <c r="BV294"/>
  <c r="BV181"/>
  <c r="BV40"/>
  <c r="BV213"/>
  <c r="BV160"/>
  <c r="BV228"/>
  <c r="BV258"/>
  <c r="BV164"/>
  <c r="BV211"/>
  <c r="BV275"/>
  <c r="BV403"/>
  <c r="BV356"/>
  <c r="BV386"/>
  <c r="BV113"/>
  <c r="BV49"/>
  <c r="BV36"/>
  <c r="BV224"/>
  <c r="BV339"/>
  <c r="BX112"/>
  <c r="BM112"/>
  <c r="T112"/>
  <c r="AQ112"/>
  <c r="BB112"/>
  <c r="AF112"/>
  <c r="F113"/>
  <c r="AA116"/>
  <c r="AB115"/>
  <c r="AL116"/>
  <c r="AM115"/>
  <c r="AW115"/>
  <c r="AX114"/>
  <c r="BH117"/>
  <c r="BI116"/>
  <c r="BS115"/>
  <c r="BT114"/>
  <c r="CD118"/>
  <c r="CE117"/>
  <c r="CZ116"/>
  <c r="DA116" s="1"/>
  <c r="DL117"/>
  <c r="DK118"/>
  <c r="CO120"/>
  <c r="CP120" s="1"/>
  <c r="BX113" l="1"/>
  <c r="BB113"/>
  <c r="BM113"/>
  <c r="T113"/>
  <c r="AQ113"/>
  <c r="AF113"/>
  <c r="F114"/>
  <c r="AA117"/>
  <c r="AB116"/>
  <c r="AL117"/>
  <c r="AM116"/>
  <c r="AW116"/>
  <c r="AX115"/>
  <c r="BI117"/>
  <c r="BH118"/>
  <c r="BS116"/>
  <c r="BT115"/>
  <c r="CE118"/>
  <c r="CD119"/>
  <c r="CZ117"/>
  <c r="DA117" s="1"/>
  <c r="DL118"/>
  <c r="DK119"/>
  <c r="CO121"/>
  <c r="CP121" s="1"/>
  <c r="BX114" l="1"/>
  <c r="T114"/>
  <c r="BB114"/>
  <c r="BM114"/>
  <c r="AQ114"/>
  <c r="AF114"/>
  <c r="F115"/>
  <c r="AB117"/>
  <c r="AA118"/>
  <c r="AM117"/>
  <c r="AL118"/>
  <c r="AW117"/>
  <c r="AX116"/>
  <c r="BI118"/>
  <c r="BH119"/>
  <c r="BS117"/>
  <c r="BT116"/>
  <c r="CD120"/>
  <c r="CE119"/>
  <c r="CZ118"/>
  <c r="DA118" s="1"/>
  <c r="DK120"/>
  <c r="DL119"/>
  <c r="CO122"/>
  <c r="CP122" s="1"/>
  <c r="BX115" l="1"/>
  <c r="AQ115"/>
  <c r="BB115"/>
  <c r="BM115"/>
  <c r="T115"/>
  <c r="AF115"/>
  <c r="F116"/>
  <c r="AB118"/>
  <c r="AA119"/>
  <c r="AM118"/>
  <c r="AL119"/>
  <c r="AX117"/>
  <c r="AW118"/>
  <c r="BH120"/>
  <c r="BI119"/>
  <c r="BT117"/>
  <c r="BS118"/>
  <c r="CD121"/>
  <c r="CE120"/>
  <c r="CZ119"/>
  <c r="DA119" s="1"/>
  <c r="DK121"/>
  <c r="DL120"/>
  <c r="CO123"/>
  <c r="CP123" s="1"/>
  <c r="BX116" l="1"/>
  <c r="AQ116"/>
  <c r="BB116"/>
  <c r="BM116"/>
  <c r="T116"/>
  <c r="AF116"/>
  <c r="F117"/>
  <c r="AA120"/>
  <c r="AB119"/>
  <c r="AL120"/>
  <c r="AM119"/>
  <c r="AX118"/>
  <c r="AW119"/>
  <c r="BH121"/>
  <c r="BI120"/>
  <c r="BS119"/>
  <c r="BT118"/>
  <c r="CD122"/>
  <c r="CE121"/>
  <c r="CZ120"/>
  <c r="DA120" s="1"/>
  <c r="DL121"/>
  <c r="DK122"/>
  <c r="CO124"/>
  <c r="CP124" s="1"/>
  <c r="BX117" l="1"/>
  <c r="BB117"/>
  <c r="BM117"/>
  <c r="T117"/>
  <c r="AQ117"/>
  <c r="AF117"/>
  <c r="F118"/>
  <c r="AA121"/>
  <c r="AB120"/>
  <c r="AL121"/>
  <c r="AM120"/>
  <c r="AW120"/>
  <c r="AX119"/>
  <c r="BH122"/>
  <c r="BI121"/>
  <c r="BT119"/>
  <c r="BS120"/>
  <c r="CD123"/>
  <c r="CE122"/>
  <c r="CZ121"/>
  <c r="DA121" s="1"/>
  <c r="DL122"/>
  <c r="DK123"/>
  <c r="CO125"/>
  <c r="CP125" s="1"/>
  <c r="BX118" l="1"/>
  <c r="T118"/>
  <c r="BB118"/>
  <c r="BM118"/>
  <c r="AQ118"/>
  <c r="AF118"/>
  <c r="F119"/>
  <c r="AA122"/>
  <c r="AB121"/>
  <c r="AL122"/>
  <c r="AM121"/>
  <c r="AW121"/>
  <c r="AX120"/>
  <c r="BH123"/>
  <c r="BI122"/>
  <c r="BS121"/>
  <c r="BT120"/>
  <c r="CE123"/>
  <c r="CD124"/>
  <c r="CZ122"/>
  <c r="DA122" s="1"/>
  <c r="DK124"/>
  <c r="DL123"/>
  <c r="CO126"/>
  <c r="CP126" s="1"/>
  <c r="BX119" l="1"/>
  <c r="T119"/>
  <c r="AQ119"/>
  <c r="BB119"/>
  <c r="BM119"/>
  <c r="AF119"/>
  <c r="F120"/>
  <c r="AA123"/>
  <c r="AB122"/>
  <c r="AL123"/>
  <c r="AM122"/>
  <c r="AW122"/>
  <c r="AX121"/>
  <c r="BH124"/>
  <c r="BI123"/>
  <c r="BT121"/>
  <c r="BS122"/>
  <c r="CE124"/>
  <c r="CD125"/>
  <c r="CZ123"/>
  <c r="DA123" s="1"/>
  <c r="DK125"/>
  <c r="DL124"/>
  <c r="CO127"/>
  <c r="CP127" s="1"/>
  <c r="BX120" l="1"/>
  <c r="BM120"/>
  <c r="T120"/>
  <c r="AQ120"/>
  <c r="BB120"/>
  <c r="AF120"/>
  <c r="F121"/>
  <c r="AA124"/>
  <c r="AB123"/>
  <c r="AL124"/>
  <c r="AM123"/>
  <c r="AW123"/>
  <c r="AX122"/>
  <c r="BH125"/>
  <c r="BI124"/>
  <c r="BT122"/>
  <c r="BS123"/>
  <c r="CE125"/>
  <c r="CD126"/>
  <c r="CZ124"/>
  <c r="DA124" s="1"/>
  <c r="DL125"/>
  <c r="DK126"/>
  <c r="CO128"/>
  <c r="CP128" s="1"/>
  <c r="BX121" l="1"/>
  <c r="BB121"/>
  <c r="BM121"/>
  <c r="T121"/>
  <c r="AQ121"/>
  <c r="AF121"/>
  <c r="F122"/>
  <c r="AA125"/>
  <c r="AB124"/>
  <c r="AL125"/>
  <c r="AM124"/>
  <c r="AW124"/>
  <c r="AX123"/>
  <c r="BI125"/>
  <c r="BH126"/>
  <c r="BS124"/>
  <c r="BT123"/>
  <c r="CD127"/>
  <c r="CE126"/>
  <c r="CZ125"/>
  <c r="DA125" s="1"/>
  <c r="DL126"/>
  <c r="DK127"/>
  <c r="CO129"/>
  <c r="CP129" s="1"/>
  <c r="BX122" l="1"/>
  <c r="T122"/>
  <c r="BB122"/>
  <c r="BM122"/>
  <c r="AQ122"/>
  <c r="AF122"/>
  <c r="F123"/>
  <c r="AB125"/>
  <c r="AA126"/>
  <c r="AM125"/>
  <c r="AL126"/>
  <c r="AW125"/>
  <c r="AX124"/>
  <c r="BI126"/>
  <c r="BH127"/>
  <c r="BT124"/>
  <c r="BS125"/>
  <c r="CE127"/>
  <c r="CD128"/>
  <c r="CZ126"/>
  <c r="DA126" s="1"/>
  <c r="DK128"/>
  <c r="DL127"/>
  <c r="CO130"/>
  <c r="CP130" s="1"/>
  <c r="BX123" l="1"/>
  <c r="AQ123"/>
  <c r="BB123"/>
  <c r="BM123"/>
  <c r="T123"/>
  <c r="AF123"/>
  <c r="F124"/>
  <c r="AB126"/>
  <c r="AA127"/>
  <c r="AM126"/>
  <c r="AL127"/>
  <c r="AX125"/>
  <c r="AW126"/>
  <c r="BH128"/>
  <c r="BI127"/>
  <c r="BS126"/>
  <c r="BT125"/>
  <c r="CD129"/>
  <c r="CE128"/>
  <c r="CZ127"/>
  <c r="DA127" s="1"/>
  <c r="DK129"/>
  <c r="DL128"/>
  <c r="CO131"/>
  <c r="CP131" s="1"/>
  <c r="BX124" l="1"/>
  <c r="AQ124"/>
  <c r="BB124"/>
  <c r="BM124"/>
  <c r="T124"/>
  <c r="AF124"/>
  <c r="F125"/>
  <c r="AA128"/>
  <c r="AB127"/>
  <c r="AL128"/>
  <c r="AM127"/>
  <c r="AX126"/>
  <c r="AW127"/>
  <c r="BH129"/>
  <c r="BI128"/>
  <c r="BT126"/>
  <c r="BS127"/>
  <c r="CE129"/>
  <c r="CD130"/>
  <c r="CZ128"/>
  <c r="DA128" s="1"/>
  <c r="DL129"/>
  <c r="DK130"/>
  <c r="CO132"/>
  <c r="CP132" s="1"/>
  <c r="BX125" l="1"/>
  <c r="BB125"/>
  <c r="BM125"/>
  <c r="T125"/>
  <c r="AQ125"/>
  <c r="AF125"/>
  <c r="F126"/>
  <c r="AA129"/>
  <c r="AB128"/>
  <c r="AL129"/>
  <c r="AM128"/>
  <c r="AW128"/>
  <c r="AX127"/>
  <c r="BH130"/>
  <c r="BI129"/>
  <c r="BT127"/>
  <c r="BS128"/>
  <c r="CE130"/>
  <c r="CD131"/>
  <c r="CZ129"/>
  <c r="DA129" s="1"/>
  <c r="DL130"/>
  <c r="DK131"/>
  <c r="CO133"/>
  <c r="CP133" s="1"/>
  <c r="BX126" l="1"/>
  <c r="T126"/>
  <c r="BB126"/>
  <c r="BM126"/>
  <c r="AQ126"/>
  <c r="AF126"/>
  <c r="F127"/>
  <c r="AA130"/>
  <c r="AB129"/>
  <c r="AL130"/>
  <c r="AM129"/>
  <c r="AW129"/>
  <c r="AX128"/>
  <c r="BH131"/>
  <c r="BI130"/>
  <c r="BT128"/>
  <c r="BS129"/>
  <c r="CD132"/>
  <c r="CE131"/>
  <c r="CZ130"/>
  <c r="DA130" s="1"/>
  <c r="DK132"/>
  <c r="DL131"/>
  <c r="CO134"/>
  <c r="CP134" s="1"/>
  <c r="BX127" l="1"/>
  <c r="T127"/>
  <c r="AQ127"/>
  <c r="BB127"/>
  <c r="BM127"/>
  <c r="AF127"/>
  <c r="F128"/>
  <c r="AA131"/>
  <c r="AB130"/>
  <c r="AL131"/>
  <c r="AM130"/>
  <c r="AW130"/>
  <c r="AX129"/>
  <c r="BH132"/>
  <c r="BI131"/>
  <c r="BS130"/>
  <c r="BT129"/>
  <c r="CE132"/>
  <c r="CD133"/>
  <c r="CZ131"/>
  <c r="DA131" s="1"/>
  <c r="DK133"/>
  <c r="DL132"/>
  <c r="CO135"/>
  <c r="CP135" s="1"/>
  <c r="BX128" l="1"/>
  <c r="BM128"/>
  <c r="T128"/>
  <c r="AQ128"/>
  <c r="BB128"/>
  <c r="AF128"/>
  <c r="F129"/>
  <c r="AA132"/>
  <c r="AB131"/>
  <c r="AL132"/>
  <c r="AM131"/>
  <c r="AW131"/>
  <c r="AX130"/>
  <c r="BH133"/>
  <c r="BI132"/>
  <c r="BS131"/>
  <c r="BT130"/>
  <c r="CD134"/>
  <c r="CE133"/>
  <c r="CZ132"/>
  <c r="DA132" s="1"/>
  <c r="DL133"/>
  <c r="DK134"/>
  <c r="CO136"/>
  <c r="CP136" s="1"/>
  <c r="BX129" l="1"/>
  <c r="BB129"/>
  <c r="BM129"/>
  <c r="T129"/>
  <c r="AQ129"/>
  <c r="AF129"/>
  <c r="F130"/>
  <c r="AA133"/>
  <c r="AB132"/>
  <c r="AL133"/>
  <c r="AM132"/>
  <c r="AW132"/>
  <c r="AX131"/>
  <c r="BI133"/>
  <c r="BH134"/>
  <c r="BS132"/>
  <c r="BT131"/>
  <c r="CE134"/>
  <c r="CD135"/>
  <c r="CZ133"/>
  <c r="DA133" s="1"/>
  <c r="DL134"/>
  <c r="DK135"/>
  <c r="CO137"/>
  <c r="CP137" s="1"/>
  <c r="BX130" l="1"/>
  <c r="T130"/>
  <c r="BB130"/>
  <c r="BM130"/>
  <c r="AQ130"/>
  <c r="AF130"/>
  <c r="F131"/>
  <c r="AB133"/>
  <c r="AA134"/>
  <c r="AM133"/>
  <c r="AL134"/>
  <c r="AW133"/>
  <c r="AX132"/>
  <c r="BI134"/>
  <c r="BH135"/>
  <c r="BS133"/>
  <c r="BT132"/>
  <c r="CD136"/>
  <c r="CE135"/>
  <c r="CZ134"/>
  <c r="DA134" s="1"/>
  <c r="DK136"/>
  <c r="DL135"/>
  <c r="CO138"/>
  <c r="CP138" s="1"/>
  <c r="BX131" l="1"/>
  <c r="AQ131"/>
  <c r="BB131"/>
  <c r="BM131"/>
  <c r="T131"/>
  <c r="AF131"/>
  <c r="F132"/>
  <c r="AB134"/>
  <c r="AA135"/>
  <c r="AM134"/>
  <c r="AL135"/>
  <c r="AX133"/>
  <c r="AW134"/>
  <c r="BH136"/>
  <c r="BI135"/>
  <c r="BT133"/>
  <c r="BS134"/>
  <c r="CD137"/>
  <c r="CE136"/>
  <c r="CZ135"/>
  <c r="DA135" s="1"/>
  <c r="DK137"/>
  <c r="DL136"/>
  <c r="CO139"/>
  <c r="CP139" s="1"/>
  <c r="BX132" l="1"/>
  <c r="AQ132"/>
  <c r="BB132"/>
  <c r="BM132"/>
  <c r="T132"/>
  <c r="AF132"/>
  <c r="F133"/>
  <c r="AA136"/>
  <c r="AB135"/>
  <c r="AL136"/>
  <c r="AM135"/>
  <c r="AX134"/>
  <c r="AW135"/>
  <c r="BH137"/>
  <c r="BI136"/>
  <c r="BS135"/>
  <c r="BT134"/>
  <c r="CD138"/>
  <c r="CE137"/>
  <c r="CZ136"/>
  <c r="DA136" s="1"/>
  <c r="DK138"/>
  <c r="DL137"/>
  <c r="CO140"/>
  <c r="CP140" s="1"/>
  <c r="BX133" l="1"/>
  <c r="BB133"/>
  <c r="BM133"/>
  <c r="T133"/>
  <c r="AQ133"/>
  <c r="AF133"/>
  <c r="F134"/>
  <c r="AA137"/>
  <c r="AB136"/>
  <c r="AL137"/>
  <c r="AM136"/>
  <c r="AW136"/>
  <c r="AX135"/>
  <c r="BH138"/>
  <c r="BI137"/>
  <c r="BT135"/>
  <c r="BS136"/>
  <c r="CE138"/>
  <c r="CD139"/>
  <c r="CZ137"/>
  <c r="DA137" s="1"/>
  <c r="DL138"/>
  <c r="DK139"/>
  <c r="CO141"/>
  <c r="CP141" s="1"/>
  <c r="BX134" l="1"/>
  <c r="T134"/>
  <c r="BB134"/>
  <c r="BM134"/>
  <c r="AQ134"/>
  <c r="AF134"/>
  <c r="F135"/>
  <c r="AA138"/>
  <c r="AB137"/>
  <c r="AL138"/>
  <c r="AM137"/>
  <c r="AW137"/>
  <c r="AX136"/>
  <c r="BH139"/>
  <c r="BI138"/>
  <c r="BS137"/>
  <c r="BT136"/>
  <c r="CD140"/>
  <c r="CE139"/>
  <c r="CZ138"/>
  <c r="DA138" s="1"/>
  <c r="DK140"/>
  <c r="DL139"/>
  <c r="CO142"/>
  <c r="CP142" s="1"/>
  <c r="BX135" l="1"/>
  <c r="T135"/>
  <c r="AQ135"/>
  <c r="BB135"/>
  <c r="BM135"/>
  <c r="AF135"/>
  <c r="F136"/>
  <c r="AA139"/>
  <c r="AB138"/>
  <c r="AL139"/>
  <c r="AM138"/>
  <c r="AW138"/>
  <c r="AX137"/>
  <c r="BH140"/>
  <c r="BI139"/>
  <c r="BT137"/>
  <c r="BS138"/>
  <c r="CE140"/>
  <c r="CD141"/>
  <c r="CZ139"/>
  <c r="DA139" s="1"/>
  <c r="DK141"/>
  <c r="DL140"/>
  <c r="CO143"/>
  <c r="CP143" s="1"/>
  <c r="BX136" l="1"/>
  <c r="BM136"/>
  <c r="T136"/>
  <c r="AQ136"/>
  <c r="BB136"/>
  <c r="AF136"/>
  <c r="F137"/>
  <c r="AA140"/>
  <c r="AB139"/>
  <c r="AL140"/>
  <c r="AM139"/>
  <c r="AW139"/>
  <c r="AX138"/>
  <c r="BH141"/>
  <c r="BI140"/>
  <c r="BT138"/>
  <c r="BS139"/>
  <c r="CE141"/>
  <c r="CD142"/>
  <c r="CZ140"/>
  <c r="DA140" s="1"/>
  <c r="DK142"/>
  <c r="DL141"/>
  <c r="CO144"/>
  <c r="CP144" s="1"/>
  <c r="BX137" l="1"/>
  <c r="BB137"/>
  <c r="BM137"/>
  <c r="T137"/>
  <c r="AQ137"/>
  <c r="AF137"/>
  <c r="F138"/>
  <c r="AA141"/>
  <c r="AB140"/>
  <c r="AL141"/>
  <c r="AM140"/>
  <c r="AW140"/>
  <c r="AX139"/>
  <c r="BI141"/>
  <c r="BH142"/>
  <c r="BS140"/>
  <c r="BT139"/>
  <c r="CE142"/>
  <c r="CD143"/>
  <c r="CZ141"/>
  <c r="DA141" s="1"/>
  <c r="DL142"/>
  <c r="DK143"/>
  <c r="CO145"/>
  <c r="CP145" s="1"/>
  <c r="BX138" l="1"/>
  <c r="T138"/>
  <c r="BB138"/>
  <c r="BM138"/>
  <c r="AQ138"/>
  <c r="AF138"/>
  <c r="F139"/>
  <c r="AB141"/>
  <c r="AA142"/>
  <c r="AM141"/>
  <c r="AL142"/>
  <c r="AW141"/>
  <c r="AX140"/>
  <c r="BI142"/>
  <c r="BH143"/>
  <c r="BT140"/>
  <c r="BS141"/>
  <c r="CD144"/>
  <c r="CE143"/>
  <c r="CZ142"/>
  <c r="DA142" s="1"/>
  <c r="DK144"/>
  <c r="DL143"/>
  <c r="CO146"/>
  <c r="CP146" s="1"/>
  <c r="BX139" l="1"/>
  <c r="AQ139"/>
  <c r="BB139"/>
  <c r="BM139"/>
  <c r="T139"/>
  <c r="AF139"/>
  <c r="F140"/>
  <c r="AB142"/>
  <c r="AA143"/>
  <c r="AM142"/>
  <c r="AL143"/>
  <c r="AX141"/>
  <c r="AW142"/>
  <c r="BH144"/>
  <c r="BI143"/>
  <c r="BS142"/>
  <c r="BT141"/>
  <c r="CD145"/>
  <c r="CE144"/>
  <c r="CZ143"/>
  <c r="DA143" s="1"/>
  <c r="DK145"/>
  <c r="DL144"/>
  <c r="CO147"/>
  <c r="CP147" s="1"/>
  <c r="BX140" l="1"/>
  <c r="AQ140"/>
  <c r="BB140"/>
  <c r="BM140"/>
  <c r="T140"/>
  <c r="AF140"/>
  <c r="F141"/>
  <c r="AA144"/>
  <c r="AB143"/>
  <c r="AL144"/>
  <c r="AM143"/>
  <c r="AX142"/>
  <c r="AW143"/>
  <c r="BH145"/>
  <c r="BI144"/>
  <c r="BT142"/>
  <c r="BS143"/>
  <c r="CD146"/>
  <c r="CE145"/>
  <c r="CZ144"/>
  <c r="DA144" s="1"/>
  <c r="DK146"/>
  <c r="DL145"/>
  <c r="CO148"/>
  <c r="CP148" s="1"/>
  <c r="BX141" l="1"/>
  <c r="BB141"/>
  <c r="BM141"/>
  <c r="T141"/>
  <c r="AQ141"/>
  <c r="AF141"/>
  <c r="F142"/>
  <c r="AA145"/>
  <c r="AB144"/>
  <c r="AL145"/>
  <c r="AM144"/>
  <c r="AW144"/>
  <c r="AX143"/>
  <c r="BH146"/>
  <c r="BI145"/>
  <c r="BT143"/>
  <c r="BS144"/>
  <c r="CE146"/>
  <c r="CD147"/>
  <c r="CZ145"/>
  <c r="DA145" s="1"/>
  <c r="DL146"/>
  <c r="DK147"/>
  <c r="CO149"/>
  <c r="CP149" s="1"/>
  <c r="BX142" l="1"/>
  <c r="T142"/>
  <c r="BB142"/>
  <c r="BM142"/>
  <c r="AQ142"/>
  <c r="AF142"/>
  <c r="F143"/>
  <c r="AA146"/>
  <c r="AB145"/>
  <c r="AL146"/>
  <c r="AM145"/>
  <c r="AW145"/>
  <c r="AX144"/>
  <c r="BH147"/>
  <c r="BI146"/>
  <c r="BT144"/>
  <c r="BS145"/>
  <c r="CD148"/>
  <c r="CE147"/>
  <c r="CZ146"/>
  <c r="DA146" s="1"/>
  <c r="DL147"/>
  <c r="DK148"/>
  <c r="CO150"/>
  <c r="CP150" s="1"/>
  <c r="BX143" l="1"/>
  <c r="T143"/>
  <c r="AQ143"/>
  <c r="BB143"/>
  <c r="BM143"/>
  <c r="AF143"/>
  <c r="F144"/>
  <c r="AA147"/>
  <c r="AB146"/>
  <c r="AL147"/>
  <c r="AM146"/>
  <c r="AW146"/>
  <c r="AX145"/>
  <c r="BH148"/>
  <c r="BI147"/>
  <c r="BS146"/>
  <c r="BT145"/>
  <c r="CE148"/>
  <c r="CD149"/>
  <c r="CZ147"/>
  <c r="DA147" s="1"/>
  <c r="DK149"/>
  <c r="DL148"/>
  <c r="CO151"/>
  <c r="CP151" s="1"/>
  <c r="BX144" l="1"/>
  <c r="BM144"/>
  <c r="T144"/>
  <c r="AQ144"/>
  <c r="BB144"/>
  <c r="AF144"/>
  <c r="F145"/>
  <c r="AA148"/>
  <c r="AB147"/>
  <c r="AL148"/>
  <c r="AM147"/>
  <c r="AW147"/>
  <c r="AX146"/>
  <c r="BH149"/>
  <c r="BI148"/>
  <c r="BS147"/>
  <c r="BT146"/>
  <c r="CE149"/>
  <c r="CD150"/>
  <c r="CZ148"/>
  <c r="DA148" s="1"/>
  <c r="DK150"/>
  <c r="DL149"/>
  <c r="CO152"/>
  <c r="CP152" s="1"/>
  <c r="BX145" l="1"/>
  <c r="BB145"/>
  <c r="BM145"/>
  <c r="T145"/>
  <c r="AQ145"/>
  <c r="AF145"/>
  <c r="F146"/>
  <c r="AA149"/>
  <c r="AB148"/>
  <c r="AL149"/>
  <c r="AM148"/>
  <c r="AW148"/>
  <c r="AX147"/>
  <c r="BI149"/>
  <c r="BH150"/>
  <c r="BS148"/>
  <c r="BT147"/>
  <c r="CE150"/>
  <c r="CD151"/>
  <c r="CZ149"/>
  <c r="DA149" s="1"/>
  <c r="DL150"/>
  <c r="DK151"/>
  <c r="CO153"/>
  <c r="CP153" s="1"/>
  <c r="BX146" l="1"/>
  <c r="T146"/>
  <c r="BB146"/>
  <c r="BM146"/>
  <c r="AQ146"/>
  <c r="AF146"/>
  <c r="F147"/>
  <c r="AB149"/>
  <c r="AA150"/>
  <c r="AM149"/>
  <c r="AL150"/>
  <c r="AW149"/>
  <c r="AX148"/>
  <c r="BI150"/>
  <c r="BH151"/>
  <c r="BS149"/>
  <c r="BT148"/>
  <c r="CD152"/>
  <c r="CE151"/>
  <c r="CZ150"/>
  <c r="DA150" s="1"/>
  <c r="DL151"/>
  <c r="DK152"/>
  <c r="CO154"/>
  <c r="CP154" s="1"/>
  <c r="BX147" l="1"/>
  <c r="AQ147"/>
  <c r="BB147"/>
  <c r="BM147"/>
  <c r="T147"/>
  <c r="AF147"/>
  <c r="F148"/>
  <c r="AB150"/>
  <c r="AA151"/>
  <c r="AM150"/>
  <c r="AL151"/>
  <c r="AX149"/>
  <c r="AW150"/>
  <c r="BH152"/>
  <c r="BI151"/>
  <c r="BT149"/>
  <c r="BS150"/>
  <c r="CD153"/>
  <c r="CE152"/>
  <c r="CZ151"/>
  <c r="DA151" s="1"/>
  <c r="DK153"/>
  <c r="DL152"/>
  <c r="CO155"/>
  <c r="CP155" s="1"/>
  <c r="BX148" l="1"/>
  <c r="AQ148"/>
  <c r="BB148"/>
  <c r="BM148"/>
  <c r="T148"/>
  <c r="AF148"/>
  <c r="F149"/>
  <c r="AA152"/>
  <c r="AB151"/>
  <c r="AL152"/>
  <c r="AM151"/>
  <c r="AX150"/>
  <c r="AW151"/>
  <c r="BH153"/>
  <c r="BI152"/>
  <c r="BS151"/>
  <c r="BT150"/>
  <c r="CD154"/>
  <c r="CE153"/>
  <c r="CZ152"/>
  <c r="DA152" s="1"/>
  <c r="DK154"/>
  <c r="DL153"/>
  <c r="CO156"/>
  <c r="CP156" s="1"/>
  <c r="BX149" l="1"/>
  <c r="BB149"/>
  <c r="BM149"/>
  <c r="T149"/>
  <c r="AQ149"/>
  <c r="AF149"/>
  <c r="F150"/>
  <c r="AA153"/>
  <c r="AB152"/>
  <c r="AL153"/>
  <c r="AM152"/>
  <c r="AW152"/>
  <c r="AX151"/>
  <c r="BH154"/>
  <c r="BI153"/>
  <c r="BT151"/>
  <c r="BS152"/>
  <c r="CE154"/>
  <c r="CD155"/>
  <c r="CZ153"/>
  <c r="DA153" s="1"/>
  <c r="DL154"/>
  <c r="DK155"/>
  <c r="CO157"/>
  <c r="CP157" s="1"/>
  <c r="BX150" l="1"/>
  <c r="T150"/>
  <c r="BB150"/>
  <c r="BM150"/>
  <c r="AQ150"/>
  <c r="AF150"/>
  <c r="F151"/>
  <c r="AA154"/>
  <c r="AB153"/>
  <c r="AL154"/>
  <c r="AM153"/>
  <c r="AW153"/>
  <c r="AX152"/>
  <c r="BH155"/>
  <c r="BI154"/>
  <c r="BS153"/>
  <c r="BT152"/>
  <c r="CD156"/>
  <c r="CE155"/>
  <c r="CZ154"/>
  <c r="DA154" s="1"/>
  <c r="DL155"/>
  <c r="DK156"/>
  <c r="CO158"/>
  <c r="CP158" s="1"/>
  <c r="BX151" l="1"/>
  <c r="T151"/>
  <c r="AQ151"/>
  <c r="BB151"/>
  <c r="BM151"/>
  <c r="AF151"/>
  <c r="F152"/>
  <c r="AA155"/>
  <c r="AB154"/>
  <c r="AL155"/>
  <c r="AM154"/>
  <c r="AW154"/>
  <c r="AX153"/>
  <c r="BH156"/>
  <c r="BI155"/>
  <c r="BT153"/>
  <c r="BS154"/>
  <c r="CE156"/>
  <c r="CD157"/>
  <c r="CZ155"/>
  <c r="DA155" s="1"/>
  <c r="DK157"/>
  <c r="DL156"/>
  <c r="CO159"/>
  <c r="CP159" s="1"/>
  <c r="BX152" l="1"/>
  <c r="BM152"/>
  <c r="T152"/>
  <c r="AQ152"/>
  <c r="BB152"/>
  <c r="AF152"/>
  <c r="F153"/>
  <c r="AA156"/>
  <c r="AB155"/>
  <c r="AL156"/>
  <c r="AM155"/>
  <c r="AW155"/>
  <c r="AX154"/>
  <c r="BH157"/>
  <c r="BI156"/>
  <c r="BT154"/>
  <c r="BS155"/>
  <c r="CE157"/>
  <c r="CD158"/>
  <c r="CZ156"/>
  <c r="DA156" s="1"/>
  <c r="DK158"/>
  <c r="DL157"/>
  <c r="CO160"/>
  <c r="CP160" s="1"/>
  <c r="BX153" l="1"/>
  <c r="BB153"/>
  <c r="BM153"/>
  <c r="T153"/>
  <c r="AQ153"/>
  <c r="AF153"/>
  <c r="F154"/>
  <c r="AA157"/>
  <c r="AB156"/>
  <c r="AL157"/>
  <c r="AM156"/>
  <c r="AW156"/>
  <c r="AX155"/>
  <c r="BI157"/>
  <c r="BH158"/>
  <c r="BS156"/>
  <c r="BT155"/>
  <c r="CE158"/>
  <c r="CD159"/>
  <c r="CZ157"/>
  <c r="DA157" s="1"/>
  <c r="DL158"/>
  <c r="DK159"/>
  <c r="CO161"/>
  <c r="CP161" s="1"/>
  <c r="BX154" l="1"/>
  <c r="T154"/>
  <c r="BB154"/>
  <c r="BM154"/>
  <c r="AQ154"/>
  <c r="AF154"/>
  <c r="F155"/>
  <c r="AB157"/>
  <c r="AA158"/>
  <c r="AM157"/>
  <c r="AL158"/>
  <c r="AW157"/>
  <c r="AX156"/>
  <c r="BI158"/>
  <c r="BH159"/>
  <c r="BT156"/>
  <c r="BS157"/>
  <c r="CD160"/>
  <c r="CE159"/>
  <c r="CZ158"/>
  <c r="DA158" s="1"/>
  <c r="DL159"/>
  <c r="DK160"/>
  <c r="CO162"/>
  <c r="CP162" s="1"/>
  <c r="BX155" l="1"/>
  <c r="AQ155"/>
  <c r="BB155"/>
  <c r="BM155"/>
  <c r="T155"/>
  <c r="AF155"/>
  <c r="F156"/>
  <c r="AB158"/>
  <c r="AA159"/>
  <c r="AM158"/>
  <c r="AL159"/>
  <c r="AX157"/>
  <c r="AW158"/>
  <c r="BH160"/>
  <c r="BI159"/>
  <c r="BS158"/>
  <c r="BT157"/>
  <c r="CD161"/>
  <c r="CE160"/>
  <c r="CZ159"/>
  <c r="DA159" s="1"/>
  <c r="DK161"/>
  <c r="DL160"/>
  <c r="CO163"/>
  <c r="CP163" s="1"/>
  <c r="BX156" l="1"/>
  <c r="AQ156"/>
  <c r="BB156"/>
  <c r="BM156"/>
  <c r="T156"/>
  <c r="AF156"/>
  <c r="F157"/>
  <c r="AA160"/>
  <c r="AB159"/>
  <c r="AL160"/>
  <c r="AM159"/>
  <c r="AX158"/>
  <c r="AW159"/>
  <c r="BH161"/>
  <c r="BI160"/>
  <c r="BT158"/>
  <c r="BS159"/>
  <c r="CD162"/>
  <c r="CE161"/>
  <c r="CZ160"/>
  <c r="DA160" s="1"/>
  <c r="DK162"/>
  <c r="DL161"/>
  <c r="CO164"/>
  <c r="CP164" s="1"/>
  <c r="BX157" l="1"/>
  <c r="BB157"/>
  <c r="BM157"/>
  <c r="T157"/>
  <c r="AQ157"/>
  <c r="AF157"/>
  <c r="F158"/>
  <c r="AA161"/>
  <c r="AB160"/>
  <c r="AL161"/>
  <c r="AM160"/>
  <c r="AW160"/>
  <c r="AX159"/>
  <c r="BH162"/>
  <c r="BI161"/>
  <c r="BT159"/>
  <c r="BS160"/>
  <c r="CE162"/>
  <c r="CD163"/>
  <c r="CZ161"/>
  <c r="DA161" s="1"/>
  <c r="DL162"/>
  <c r="DK163"/>
  <c r="CO165"/>
  <c r="CP165" s="1"/>
  <c r="BX158" l="1"/>
  <c r="T158"/>
  <c r="BB158"/>
  <c r="BM158"/>
  <c r="AQ158"/>
  <c r="AF158"/>
  <c r="F159"/>
  <c r="AA162"/>
  <c r="AB161"/>
  <c r="AL162"/>
  <c r="AM161"/>
  <c r="AW161"/>
  <c r="AX160"/>
  <c r="BH163"/>
  <c r="BI162"/>
  <c r="BS161"/>
  <c r="BT160"/>
  <c r="CD164"/>
  <c r="CE163"/>
  <c r="CZ162"/>
  <c r="DA162" s="1"/>
  <c r="DL163"/>
  <c r="DK164"/>
  <c r="CO166"/>
  <c r="CP166" s="1"/>
  <c r="BX159" l="1"/>
  <c r="T159"/>
  <c r="AQ159"/>
  <c r="BB159"/>
  <c r="BM159"/>
  <c r="AF159"/>
  <c r="F160"/>
  <c r="AA163"/>
  <c r="AB162"/>
  <c r="AL163"/>
  <c r="AM162"/>
  <c r="AW162"/>
  <c r="AX161"/>
  <c r="BH164"/>
  <c r="BI163"/>
  <c r="BT161"/>
  <c r="BS162"/>
  <c r="CE164"/>
  <c r="CD165"/>
  <c r="CZ163"/>
  <c r="DA163" s="1"/>
  <c r="DK165"/>
  <c r="DL164"/>
  <c r="CO167"/>
  <c r="CP167" s="1"/>
  <c r="BX160" l="1"/>
  <c r="BM160"/>
  <c r="T160"/>
  <c r="AQ160"/>
  <c r="BB160"/>
  <c r="AF160"/>
  <c r="F161"/>
  <c r="CB3" s="1"/>
  <c r="AA164"/>
  <c r="AB163"/>
  <c r="AL164"/>
  <c r="AM163"/>
  <c r="AW163"/>
  <c r="AX162"/>
  <c r="BH165"/>
  <c r="BI164"/>
  <c r="BS163"/>
  <c r="BT162"/>
  <c r="CE165"/>
  <c r="CD166"/>
  <c r="CZ164"/>
  <c r="DA164" s="1"/>
  <c r="DK166"/>
  <c r="DL165"/>
  <c r="CO168"/>
  <c r="CP168" s="1"/>
  <c r="CA203" l="1"/>
  <c r="CA195"/>
  <c r="CA236"/>
  <c r="CA125"/>
  <c r="CA52"/>
  <c r="CA144"/>
  <c r="CA59"/>
  <c r="CA215"/>
  <c r="CA105"/>
  <c r="CA103"/>
  <c r="CA310"/>
  <c r="CA402"/>
  <c r="CA317"/>
  <c r="CA72"/>
  <c r="CA356"/>
  <c r="CA143"/>
  <c r="CA389"/>
  <c r="CA80"/>
  <c r="CA396"/>
  <c r="CA151"/>
  <c r="CA90"/>
  <c r="CA312"/>
  <c r="CA101"/>
  <c r="CA193"/>
  <c r="CA108"/>
  <c r="CA264"/>
  <c r="CA147"/>
  <c r="CA335"/>
  <c r="CA69"/>
  <c r="CA161"/>
  <c r="CA76"/>
  <c r="CA232"/>
  <c r="CA115"/>
  <c r="CA303"/>
  <c r="CA96"/>
  <c r="CA259"/>
  <c r="CA351"/>
  <c r="CA295"/>
  <c r="CA262"/>
  <c r="CA49"/>
  <c r="CA252"/>
  <c r="CA150"/>
  <c r="CA242"/>
  <c r="CA157"/>
  <c r="CA313"/>
  <c r="CA196"/>
  <c r="CA384"/>
  <c r="CA60"/>
  <c r="CA363"/>
  <c r="CA254"/>
  <c r="CA124"/>
  <c r="CA255"/>
  <c r="CA24"/>
  <c r="CA20"/>
  <c r="CA27"/>
  <c r="CA7"/>
  <c r="CA102"/>
  <c r="CA212"/>
  <c r="CA391"/>
  <c r="CA187"/>
  <c r="CA190"/>
  <c r="CA89"/>
  <c r="CA261"/>
  <c r="CA395"/>
  <c r="CA235"/>
  <c r="CA281"/>
  <c r="CA400"/>
  <c r="CA98"/>
  <c r="CA257"/>
  <c r="CA211"/>
  <c r="CA251"/>
  <c r="CA357"/>
  <c r="CA403"/>
  <c r="CA332"/>
  <c r="CA94"/>
  <c r="CA406"/>
  <c r="CA239"/>
  <c r="CA321"/>
  <c r="CA309"/>
  <c r="CA210"/>
  <c r="CA197"/>
  <c r="CA289"/>
  <c r="CA204"/>
  <c r="CA360"/>
  <c r="CA243"/>
  <c r="CA186"/>
  <c r="CA54"/>
  <c r="CA146"/>
  <c r="CA61"/>
  <c r="CA217"/>
  <c r="CA100"/>
  <c r="CA288"/>
  <c r="CA133"/>
  <c r="CA225"/>
  <c r="CA140"/>
  <c r="CA296"/>
  <c r="CA179"/>
  <c r="CA367"/>
  <c r="CA246"/>
  <c r="CA338"/>
  <c r="CA253"/>
  <c r="CA8"/>
  <c r="CA292"/>
  <c r="CA79"/>
  <c r="CA214"/>
  <c r="CA306"/>
  <c r="CA221"/>
  <c r="CA377"/>
  <c r="CA260"/>
  <c r="CA47"/>
  <c r="CA130"/>
  <c r="CA404"/>
  <c r="CA95"/>
  <c r="CJ3"/>
  <c r="CA6"/>
  <c r="CA194"/>
  <c r="CA205"/>
  <c r="CA218"/>
  <c r="CA359"/>
  <c r="CA302"/>
  <c r="CA57"/>
  <c r="CA341"/>
  <c r="CA128"/>
  <c r="CH3"/>
  <c r="CA11"/>
  <c r="CA327"/>
  <c r="CA340"/>
  <c r="CA166"/>
  <c r="CA112"/>
  <c r="CA314"/>
  <c r="CA99"/>
  <c r="CA290"/>
  <c r="CA304"/>
  <c r="CA222"/>
  <c r="CA343"/>
  <c r="CA18"/>
  <c r="CA160"/>
  <c r="CA268"/>
  <c r="CA307"/>
  <c r="CA365"/>
  <c r="CA248"/>
  <c r="CA13"/>
  <c r="CA399"/>
  <c r="CA58"/>
  <c r="CA364"/>
  <c r="CA16"/>
  <c r="CA393"/>
  <c r="CA234"/>
  <c r="CA305"/>
  <c r="CA12"/>
  <c r="CA51"/>
  <c r="CA109"/>
  <c r="CA31"/>
  <c r="CA91"/>
  <c r="CA118"/>
  <c r="CA342"/>
  <c r="CA33"/>
  <c r="CA349"/>
  <c r="CA104"/>
  <c r="CA388"/>
  <c r="CA175"/>
  <c r="CA188"/>
  <c r="CA344"/>
  <c r="CA206"/>
  <c r="CA362"/>
  <c r="CA245"/>
  <c r="CA32"/>
  <c r="CA278"/>
  <c r="CA370"/>
  <c r="CA285"/>
  <c r="CA40"/>
  <c r="CA324"/>
  <c r="CA111"/>
  <c r="CA199"/>
  <c r="CA82"/>
  <c r="CA398"/>
  <c r="CA153"/>
  <c r="CA36"/>
  <c r="CA224"/>
  <c r="CA88"/>
  <c r="CA50"/>
  <c r="CA366"/>
  <c r="CA121"/>
  <c r="CA405"/>
  <c r="CA192"/>
  <c r="CA19"/>
  <c r="CA148"/>
  <c r="CA240"/>
  <c r="CA155"/>
  <c r="CA311"/>
  <c r="CA376"/>
  <c r="CA158"/>
  <c r="CA346"/>
  <c r="CA9"/>
  <c r="CA46"/>
  <c r="CA202"/>
  <c r="CA85"/>
  <c r="CA273"/>
  <c r="CA75"/>
  <c r="CA28"/>
  <c r="CA331"/>
  <c r="CA163"/>
  <c r="CA308"/>
  <c r="CA170"/>
  <c r="CA287"/>
  <c r="CA136"/>
  <c r="CA86"/>
  <c r="CA178"/>
  <c r="CA93"/>
  <c r="CA249"/>
  <c r="CA132"/>
  <c r="CA320"/>
  <c r="CA241"/>
  <c r="CA387"/>
  <c r="CA280"/>
  <c r="CA106"/>
  <c r="CA390"/>
  <c r="CA177"/>
  <c r="CA22"/>
  <c r="CA114"/>
  <c r="CA29"/>
  <c r="CA185"/>
  <c r="CA68"/>
  <c r="CA256"/>
  <c r="CA207"/>
  <c r="CA56"/>
  <c r="CA142"/>
  <c r="CA298"/>
  <c r="CA181"/>
  <c r="CA369"/>
  <c r="CA45"/>
  <c r="CA361"/>
  <c r="CA110"/>
  <c r="CA266"/>
  <c r="CA149"/>
  <c r="CA337"/>
  <c r="CA184"/>
  <c r="CA293"/>
  <c r="CA385"/>
  <c r="CA300"/>
  <c r="CA55"/>
  <c r="CA339"/>
  <c r="CA297"/>
  <c r="CA352"/>
  <c r="CA227"/>
  <c r="CA319"/>
  <c r="CA39"/>
  <c r="CA230"/>
  <c r="CA17"/>
  <c r="CA220"/>
  <c r="CA173"/>
  <c r="CA316"/>
  <c r="CA267"/>
  <c r="CA231"/>
  <c r="CA354"/>
  <c r="CA41"/>
  <c r="CA219"/>
  <c r="CA272"/>
  <c r="CA137"/>
  <c r="CA373"/>
  <c r="CA353"/>
  <c r="CA286"/>
  <c r="CA392"/>
  <c r="CA315"/>
  <c r="CA165"/>
  <c r="CA328"/>
  <c r="CA244"/>
  <c r="CA34"/>
  <c r="CA48"/>
  <c r="CA152"/>
  <c r="CA87"/>
  <c r="CA169"/>
  <c r="CA117"/>
  <c r="CA97"/>
  <c r="CA43"/>
  <c r="CA380"/>
  <c r="CA176"/>
  <c r="CA229"/>
  <c r="CA381"/>
  <c r="CA25"/>
  <c r="CA71"/>
  <c r="CA238"/>
  <c r="CA394"/>
  <c r="CA277"/>
  <c r="CA64"/>
  <c r="CA275"/>
  <c r="CA131"/>
  <c r="CA223"/>
  <c r="CA233"/>
  <c r="CA134"/>
  <c r="CA322"/>
  <c r="CA333"/>
  <c r="CA216"/>
  <c r="CA174"/>
  <c r="CA330"/>
  <c r="CA213"/>
  <c r="CA401"/>
  <c r="CA164"/>
  <c r="CA323"/>
  <c r="CA154"/>
  <c r="CA42"/>
  <c r="CA326"/>
  <c r="CA113"/>
  <c r="CA139"/>
  <c r="CA291"/>
  <c r="CA383"/>
  <c r="CA10"/>
  <c r="CA294"/>
  <c r="CA81"/>
  <c r="CA107"/>
  <c r="CA37"/>
  <c r="CA129"/>
  <c r="CA44"/>
  <c r="CA200"/>
  <c r="CA83"/>
  <c r="CA271"/>
  <c r="CA386"/>
  <c r="CA372"/>
  <c r="CA63"/>
  <c r="CA379"/>
  <c r="CA135"/>
  <c r="CA162"/>
  <c r="CA77"/>
  <c r="CA318"/>
  <c r="CA397"/>
  <c r="CA299"/>
  <c r="CA348"/>
  <c r="CA374"/>
  <c r="CA14"/>
  <c r="CA347"/>
  <c r="CA65"/>
  <c r="CA270"/>
  <c r="CA122"/>
  <c r="CA263"/>
  <c r="CA138"/>
  <c r="CA21"/>
  <c r="CA209"/>
  <c r="CA198"/>
  <c r="CA276"/>
  <c r="CA368"/>
  <c r="CA283"/>
  <c r="CA378"/>
  <c r="CA66"/>
  <c r="CA382"/>
  <c r="CA355"/>
  <c r="CA201"/>
  <c r="CA74"/>
  <c r="CA358"/>
  <c r="CA145"/>
  <c r="CA171"/>
  <c r="CA67"/>
  <c r="CA159"/>
  <c r="CA250"/>
  <c r="CA70"/>
  <c r="CA258"/>
  <c r="CA269"/>
  <c r="CA35"/>
  <c r="CA127"/>
  <c r="CA26"/>
  <c r="CA38"/>
  <c r="CA226"/>
  <c r="CA237"/>
  <c r="CA182"/>
  <c r="CA274"/>
  <c r="CA189"/>
  <c r="CA345"/>
  <c r="CA228"/>
  <c r="CA15"/>
  <c r="CA329"/>
  <c r="CA116"/>
  <c r="CA208"/>
  <c r="CA123"/>
  <c r="CA279"/>
  <c r="CA120"/>
  <c r="CA126"/>
  <c r="CA62"/>
  <c r="CA141"/>
  <c r="CA284"/>
  <c r="CA92"/>
  <c r="CA84"/>
  <c r="CA156"/>
  <c r="CA183"/>
  <c r="CA191"/>
  <c r="CA301"/>
  <c r="CA375"/>
  <c r="CA180"/>
  <c r="CA167"/>
  <c r="CA334"/>
  <c r="CA53"/>
  <c r="CA23"/>
  <c r="CA73"/>
  <c r="CA282"/>
  <c r="CA265"/>
  <c r="CA172"/>
  <c r="CA336"/>
  <c r="CA350"/>
  <c r="CA119"/>
  <c r="CA325"/>
  <c r="CA371"/>
  <c r="CA78"/>
  <c r="CA247"/>
  <c r="CA168"/>
  <c r="CA30"/>
  <c r="BX161"/>
  <c r="BB161"/>
  <c r="BM161"/>
  <c r="T161"/>
  <c r="AQ161"/>
  <c r="AF161"/>
  <c r="F162"/>
  <c r="AA165"/>
  <c r="AB164"/>
  <c r="AL165"/>
  <c r="AM164"/>
  <c r="AW164"/>
  <c r="AX163"/>
  <c r="BI165"/>
  <c r="BH166"/>
  <c r="BT163"/>
  <c r="BS164"/>
  <c r="CE166"/>
  <c r="CD167"/>
  <c r="CZ165"/>
  <c r="DA165" s="1"/>
  <c r="DL166"/>
  <c r="DK167"/>
  <c r="CO169"/>
  <c r="CP169" s="1"/>
  <c r="CG405" l="1"/>
  <c r="CG155"/>
  <c r="CG251"/>
  <c r="CG321"/>
  <c r="CG271"/>
  <c r="CG173"/>
  <c r="CG63"/>
  <c r="CG20"/>
  <c r="CG307"/>
  <c r="CG185"/>
  <c r="CG296"/>
  <c r="CG374"/>
  <c r="CG111"/>
  <c r="CG78"/>
  <c r="CG235"/>
  <c r="CG113"/>
  <c r="CG224"/>
  <c r="CG302"/>
  <c r="CG86"/>
  <c r="CG114"/>
  <c r="CG227"/>
  <c r="CG105"/>
  <c r="CG216"/>
  <c r="CG294"/>
  <c r="CG54"/>
  <c r="CG182"/>
  <c r="CG380"/>
  <c r="CG33"/>
  <c r="CG144"/>
  <c r="CG222"/>
  <c r="CG333"/>
  <c r="CG154"/>
  <c r="CG244"/>
  <c r="CG298"/>
  <c r="CG8"/>
  <c r="CG295"/>
  <c r="CG197"/>
  <c r="CG59"/>
  <c r="CG108"/>
  <c r="CG395"/>
  <c r="CG273"/>
  <c r="CG384"/>
  <c r="CG61"/>
  <c r="CG346"/>
  <c r="CG279"/>
  <c r="CG215"/>
  <c r="CG53"/>
  <c r="CG390"/>
  <c r="CG87"/>
  <c r="CG120"/>
  <c r="CG399"/>
  <c r="CG202"/>
  <c r="CG76"/>
  <c r="CG29"/>
  <c r="CG233"/>
  <c r="CG272"/>
  <c r="CG372"/>
  <c r="CG138"/>
  <c r="CG287"/>
  <c r="CG190"/>
  <c r="CG84"/>
  <c r="CG12"/>
  <c r="CG366"/>
  <c r="CG169"/>
  <c r="CG46"/>
  <c r="CG286"/>
  <c r="CG72"/>
  <c r="CG10"/>
  <c r="CG223"/>
  <c r="CG117"/>
  <c r="CG7"/>
  <c r="CG187"/>
  <c r="CG193"/>
  <c r="CG207"/>
  <c r="CG109"/>
  <c r="CG70"/>
  <c r="CG94"/>
  <c r="CG243"/>
  <c r="CG121"/>
  <c r="CG232"/>
  <c r="CG310"/>
  <c r="CG127"/>
  <c r="CG130"/>
  <c r="CG396"/>
  <c r="CG49"/>
  <c r="CG160"/>
  <c r="CG238"/>
  <c r="CG349"/>
  <c r="CG67"/>
  <c r="CG388"/>
  <c r="CG41"/>
  <c r="CG152"/>
  <c r="CG230"/>
  <c r="CG341"/>
  <c r="CG51"/>
  <c r="CG316"/>
  <c r="CG370"/>
  <c r="CG80"/>
  <c r="CG367"/>
  <c r="CG269"/>
  <c r="CG26"/>
  <c r="CG180"/>
  <c r="CG234"/>
  <c r="CG345"/>
  <c r="CG231"/>
  <c r="CG133"/>
  <c r="CG34"/>
  <c r="CG44"/>
  <c r="CG331"/>
  <c r="CG209"/>
  <c r="CG320"/>
  <c r="CG398"/>
  <c r="CG292"/>
  <c r="CG393"/>
  <c r="CG329"/>
  <c r="CG376"/>
  <c r="CG312"/>
  <c r="CG9"/>
  <c r="CG356"/>
  <c r="CG115"/>
  <c r="CG112"/>
  <c r="CG139"/>
  <c r="CG101"/>
  <c r="CG241"/>
  <c r="CG68"/>
  <c r="CG21"/>
  <c r="CG283"/>
  <c r="CG163"/>
  <c r="CG136"/>
  <c r="CG290"/>
  <c r="CG343"/>
  <c r="CG195"/>
  <c r="CG315"/>
  <c r="CG11"/>
  <c r="CG249"/>
  <c r="CG38"/>
  <c r="CG288"/>
  <c r="CG291"/>
  <c r="CG47"/>
  <c r="CG208"/>
  <c r="CG362"/>
  <c r="CG125"/>
  <c r="CG131"/>
  <c r="CG50"/>
  <c r="CG348"/>
  <c r="CG129"/>
  <c r="CG368"/>
  <c r="CG45"/>
  <c r="CG175"/>
  <c r="CG146"/>
  <c r="CG404"/>
  <c r="CG57"/>
  <c r="CG168"/>
  <c r="CG246"/>
  <c r="CG357"/>
  <c r="CG83"/>
  <c r="CG332"/>
  <c r="CG386"/>
  <c r="CG96"/>
  <c r="CG383"/>
  <c r="CG285"/>
  <c r="CG118"/>
  <c r="CG324"/>
  <c r="CG378"/>
  <c r="CG88"/>
  <c r="CG375"/>
  <c r="CG277"/>
  <c r="CG170"/>
  <c r="CG252"/>
  <c r="CG306"/>
  <c r="CG16"/>
  <c r="CG303"/>
  <c r="CG205"/>
  <c r="CG75"/>
  <c r="CG116"/>
  <c r="CG403"/>
  <c r="CG281"/>
  <c r="CG392"/>
  <c r="CG69"/>
  <c r="CG71"/>
  <c r="CG142"/>
  <c r="CG267"/>
  <c r="CG145"/>
  <c r="CG256"/>
  <c r="CG334"/>
  <c r="CG122"/>
  <c r="CG282"/>
  <c r="CG218"/>
  <c r="CG265"/>
  <c r="CG201"/>
  <c r="CG326"/>
  <c r="CG373"/>
  <c r="CG199"/>
  <c r="CG179"/>
  <c r="CG48"/>
  <c r="CG35"/>
  <c r="CG55"/>
  <c r="CG284"/>
  <c r="CG65"/>
  <c r="CG304"/>
  <c r="CG382"/>
  <c r="CG18"/>
  <c r="CG99"/>
  <c r="CG340"/>
  <c r="CG394"/>
  <c r="CG104"/>
  <c r="CG391"/>
  <c r="CG293"/>
  <c r="CG134"/>
  <c r="CG268"/>
  <c r="CG322"/>
  <c r="CG32"/>
  <c r="CG319"/>
  <c r="CG221"/>
  <c r="CG58"/>
  <c r="CG260"/>
  <c r="CG314"/>
  <c r="CG24"/>
  <c r="CG311"/>
  <c r="CG213"/>
  <c r="CG42"/>
  <c r="CG188"/>
  <c r="CG242"/>
  <c r="CG353"/>
  <c r="CG239"/>
  <c r="CG141"/>
  <c r="CG66"/>
  <c r="CG52"/>
  <c r="CG339"/>
  <c r="CG217"/>
  <c r="CG328"/>
  <c r="CG406"/>
  <c r="CG119"/>
  <c r="CG14"/>
  <c r="CG203"/>
  <c r="CG81"/>
  <c r="CG192"/>
  <c r="CG270"/>
  <c r="CG381"/>
  <c r="CG228"/>
  <c r="CG164"/>
  <c r="CG387"/>
  <c r="CG323"/>
  <c r="CG248"/>
  <c r="CG262"/>
  <c r="CG210"/>
  <c r="CG301"/>
  <c r="CG313"/>
  <c r="CG363"/>
  <c r="CG6"/>
  <c r="CG344"/>
  <c r="CG174"/>
  <c r="CG350"/>
  <c r="CG214"/>
  <c r="CG401"/>
  <c r="CG198"/>
  <c r="CG237"/>
  <c r="CG360"/>
  <c r="CG177"/>
  <c r="CG62"/>
  <c r="CG358"/>
  <c r="CG97"/>
  <c r="CG308"/>
  <c r="CG261"/>
  <c r="CG226"/>
  <c r="CG181"/>
  <c r="CG82"/>
  <c r="CG156"/>
  <c r="CG402"/>
  <c r="CG240"/>
  <c r="CG318"/>
  <c r="CG23"/>
  <c r="CG150"/>
  <c r="CG276"/>
  <c r="CG330"/>
  <c r="CG40"/>
  <c r="CG327"/>
  <c r="CG229"/>
  <c r="CG74"/>
  <c r="CG204"/>
  <c r="CG258"/>
  <c r="CG369"/>
  <c r="CG255"/>
  <c r="CG157"/>
  <c r="CG107"/>
  <c r="CG196"/>
  <c r="CG250"/>
  <c r="CG361"/>
  <c r="CG247"/>
  <c r="CG149"/>
  <c r="CG91"/>
  <c r="CG124"/>
  <c r="CG178"/>
  <c r="CG289"/>
  <c r="CG400"/>
  <c r="CG77"/>
  <c r="CG103"/>
  <c r="CG158"/>
  <c r="CG275"/>
  <c r="CG153"/>
  <c r="CG264"/>
  <c r="CG342"/>
  <c r="CG135"/>
  <c r="CG147"/>
  <c r="CG364"/>
  <c r="CG17"/>
  <c r="CG128"/>
  <c r="CG206"/>
  <c r="CG317"/>
  <c r="CG171"/>
  <c r="CG43"/>
  <c r="CG100"/>
  <c r="CG36"/>
  <c r="CG137"/>
  <c r="CG184"/>
  <c r="CG325"/>
  <c r="CG37"/>
  <c r="CG56"/>
  <c r="CG162"/>
  <c r="CG338"/>
  <c r="CG176"/>
  <c r="CG254"/>
  <c r="CG365"/>
  <c r="CG90"/>
  <c r="CG212"/>
  <c r="CG266"/>
  <c r="CG377"/>
  <c r="CG263"/>
  <c r="CG165"/>
  <c r="CG123"/>
  <c r="CG140"/>
  <c r="CG194"/>
  <c r="CG305"/>
  <c r="CG191"/>
  <c r="CG93"/>
  <c r="CG151"/>
  <c r="CG132"/>
  <c r="CG186"/>
  <c r="CG297"/>
  <c r="CG183"/>
  <c r="CG85"/>
  <c r="CG98"/>
  <c r="CG60"/>
  <c r="CG347"/>
  <c r="CG225"/>
  <c r="CG336"/>
  <c r="CG13"/>
  <c r="CG15"/>
  <c r="CG30"/>
  <c r="CG211"/>
  <c r="CG89"/>
  <c r="CG200"/>
  <c r="CG278"/>
  <c r="CG389"/>
  <c r="CG19"/>
  <c r="CG300"/>
  <c r="CG354"/>
  <c r="CG64"/>
  <c r="CG351"/>
  <c r="CG253"/>
  <c r="CG245"/>
  <c r="CG143"/>
  <c r="CG159"/>
  <c r="CG126"/>
  <c r="CG259"/>
  <c r="CG73"/>
  <c r="CG148"/>
  <c r="CG31"/>
  <c r="CG352"/>
  <c r="CG355"/>
  <c r="CG167"/>
  <c r="CG161"/>
  <c r="CG22"/>
  <c r="CG25"/>
  <c r="CG236"/>
  <c r="CG189"/>
  <c r="CG39"/>
  <c r="CG166"/>
  <c r="CG335"/>
  <c r="CG371"/>
  <c r="CG299"/>
  <c r="CG79"/>
  <c r="CG280"/>
  <c r="CG219"/>
  <c r="CG397"/>
  <c r="CG359"/>
  <c r="CG172"/>
  <c r="CG337"/>
  <c r="CG309"/>
  <c r="CG27"/>
  <c r="CG92"/>
  <c r="CG110"/>
  <c r="CG379"/>
  <c r="CG385"/>
  <c r="CG257"/>
  <c r="CG106"/>
  <c r="CG95"/>
  <c r="CG28"/>
  <c r="CG220"/>
  <c r="CG102"/>
  <c r="CG274"/>
  <c r="BX162"/>
  <c r="CI162"/>
  <c r="T162"/>
  <c r="BB162"/>
  <c r="BM162"/>
  <c r="AQ162"/>
  <c r="AF162"/>
  <c r="F163"/>
  <c r="AB165"/>
  <c r="AA166"/>
  <c r="AM165"/>
  <c r="AL166"/>
  <c r="AW165"/>
  <c r="AX164"/>
  <c r="BI166"/>
  <c r="BH167"/>
  <c r="BS165"/>
  <c r="BT164"/>
  <c r="CD168"/>
  <c r="CE167"/>
  <c r="CZ166"/>
  <c r="DA166" s="1"/>
  <c r="DL167"/>
  <c r="DK168"/>
  <c r="CO170"/>
  <c r="CP170" s="1"/>
  <c r="BX163" l="1"/>
  <c r="CI163"/>
  <c r="AQ163"/>
  <c r="BB163"/>
  <c r="BM163"/>
  <c r="T163"/>
  <c r="AF163"/>
  <c r="F164"/>
  <c r="AB166"/>
  <c r="AA167"/>
  <c r="AM166"/>
  <c r="AL167"/>
  <c r="AX165"/>
  <c r="AW166"/>
  <c r="BH168"/>
  <c r="BI167"/>
  <c r="BT165"/>
  <c r="BS166"/>
  <c r="CD169"/>
  <c r="CE168"/>
  <c r="CZ167"/>
  <c r="DA167" s="1"/>
  <c r="DK169"/>
  <c r="DL168"/>
  <c r="CO171"/>
  <c r="CP171" s="1"/>
  <c r="BX164" l="1"/>
  <c r="CI164"/>
  <c r="AQ164"/>
  <c r="BB164"/>
  <c r="BM164"/>
  <c r="T164"/>
  <c r="AF164"/>
  <c r="F165"/>
  <c r="AA168"/>
  <c r="AB167"/>
  <c r="AL168"/>
  <c r="AM167"/>
  <c r="AX166"/>
  <c r="AW167"/>
  <c r="BH169"/>
  <c r="BI168"/>
  <c r="BT166"/>
  <c r="BS167"/>
  <c r="CD170"/>
  <c r="CE169"/>
  <c r="CZ168"/>
  <c r="DA168" s="1"/>
  <c r="DK170"/>
  <c r="DL169"/>
  <c r="CO172"/>
  <c r="CP172" s="1"/>
  <c r="CI165" l="1"/>
  <c r="BX165"/>
  <c r="BB165"/>
  <c r="BM165"/>
  <c r="T165"/>
  <c r="AQ165"/>
  <c r="AF165"/>
  <c r="F166"/>
  <c r="AA169"/>
  <c r="AB168"/>
  <c r="AL169"/>
  <c r="AM168"/>
  <c r="AW168"/>
  <c r="AX167"/>
  <c r="BH170"/>
  <c r="BI169"/>
  <c r="BT167"/>
  <c r="BS168"/>
  <c r="CE170"/>
  <c r="CD171"/>
  <c r="CZ169"/>
  <c r="DA169" s="1"/>
  <c r="DL170"/>
  <c r="DK171"/>
  <c r="CO173"/>
  <c r="CP173" s="1"/>
  <c r="BX166" l="1"/>
  <c r="CI166"/>
  <c r="T166"/>
  <c r="BB166"/>
  <c r="BM166"/>
  <c r="AQ166"/>
  <c r="AF166"/>
  <c r="F167"/>
  <c r="AA170"/>
  <c r="AB169"/>
  <c r="AL170"/>
  <c r="AM169"/>
  <c r="AW169"/>
  <c r="AX168"/>
  <c r="BH171"/>
  <c r="BI170"/>
  <c r="BS169"/>
  <c r="BT168"/>
  <c r="CD172"/>
  <c r="CE171"/>
  <c r="CZ170"/>
  <c r="DA170" s="1"/>
  <c r="DL171"/>
  <c r="DK172"/>
  <c r="CO174"/>
  <c r="CP174" s="1"/>
  <c r="BX167" l="1"/>
  <c r="CI167"/>
  <c r="T167"/>
  <c r="AQ167"/>
  <c r="BB167"/>
  <c r="BM167"/>
  <c r="AF167"/>
  <c r="F168"/>
  <c r="AA171"/>
  <c r="AB170"/>
  <c r="AL171"/>
  <c r="AM170"/>
  <c r="AW170"/>
  <c r="AX169"/>
  <c r="BH172"/>
  <c r="BI171"/>
  <c r="BT169"/>
  <c r="BS170"/>
  <c r="CE172"/>
  <c r="CD173"/>
  <c r="CZ171"/>
  <c r="DA171" s="1"/>
  <c r="DK173"/>
  <c r="DL172"/>
  <c r="CO175"/>
  <c r="CP175" s="1"/>
  <c r="BX168" l="1"/>
  <c r="CI168"/>
  <c r="BM168"/>
  <c r="T168"/>
  <c r="AQ168"/>
  <c r="BB168"/>
  <c r="AF168"/>
  <c r="F169"/>
  <c r="AA172"/>
  <c r="AB171"/>
  <c r="AL172"/>
  <c r="AM171"/>
  <c r="AW171"/>
  <c r="AX170"/>
  <c r="BH173"/>
  <c r="BI172"/>
  <c r="BS171"/>
  <c r="BT170"/>
  <c r="CE173"/>
  <c r="CD174"/>
  <c r="CZ172"/>
  <c r="DA172" s="1"/>
  <c r="DK174"/>
  <c r="DL173"/>
  <c r="CO176"/>
  <c r="CP176" s="1"/>
  <c r="BX169" l="1"/>
  <c r="CI169"/>
  <c r="BB169"/>
  <c r="BM169"/>
  <c r="T169"/>
  <c r="AQ169"/>
  <c r="AF169"/>
  <c r="F170"/>
  <c r="AA173"/>
  <c r="AB172"/>
  <c r="AL173"/>
  <c r="AM172"/>
  <c r="AW172"/>
  <c r="AX171"/>
  <c r="BI173"/>
  <c r="BH174"/>
  <c r="BT171"/>
  <c r="BS172"/>
  <c r="CE174"/>
  <c r="CD175"/>
  <c r="CZ173"/>
  <c r="DA173" s="1"/>
  <c r="DL174"/>
  <c r="DK175"/>
  <c r="CO177"/>
  <c r="CP177" s="1"/>
  <c r="BX170" l="1"/>
  <c r="CI170"/>
  <c r="T170"/>
  <c r="BB170"/>
  <c r="BM170"/>
  <c r="AQ170"/>
  <c r="AF170"/>
  <c r="F171"/>
  <c r="AB173"/>
  <c r="AA174"/>
  <c r="AM173"/>
  <c r="AL174"/>
  <c r="AW173"/>
  <c r="AX172"/>
  <c r="BI174"/>
  <c r="BH175"/>
  <c r="BS173"/>
  <c r="BT172"/>
  <c r="CD176"/>
  <c r="CE175"/>
  <c r="CZ174"/>
  <c r="DA174" s="1"/>
  <c r="DL175"/>
  <c r="DK176"/>
  <c r="CO178"/>
  <c r="CP178" s="1"/>
  <c r="BX171" l="1"/>
  <c r="CI171"/>
  <c r="AQ171"/>
  <c r="BB171"/>
  <c r="BM171"/>
  <c r="T171"/>
  <c r="AF171"/>
  <c r="F172"/>
  <c r="AB174"/>
  <c r="AA175"/>
  <c r="AM174"/>
  <c r="AL175"/>
  <c r="AX173"/>
  <c r="AW174"/>
  <c r="BH176"/>
  <c r="BI175"/>
  <c r="BT173"/>
  <c r="BS174"/>
  <c r="CD177"/>
  <c r="CE176"/>
  <c r="CZ175"/>
  <c r="DA175" s="1"/>
  <c r="DK177"/>
  <c r="DL176"/>
  <c r="CO179"/>
  <c r="CP179" s="1"/>
  <c r="BX172" l="1"/>
  <c r="CI172"/>
  <c r="AQ172"/>
  <c r="BB172"/>
  <c r="BM172"/>
  <c r="T172"/>
  <c r="AF172"/>
  <c r="F173"/>
  <c r="AA176"/>
  <c r="AB175"/>
  <c r="AL176"/>
  <c r="AM175"/>
  <c r="AX174"/>
  <c r="AW175"/>
  <c r="BH177"/>
  <c r="BI176"/>
  <c r="BT174"/>
  <c r="BS175"/>
  <c r="CD178"/>
  <c r="CE177"/>
  <c r="CZ176"/>
  <c r="DA176" s="1"/>
  <c r="DK178"/>
  <c r="DL177"/>
  <c r="CO180"/>
  <c r="CP180" s="1"/>
  <c r="CI173" l="1"/>
  <c r="BX173"/>
  <c r="BB173"/>
  <c r="BM173"/>
  <c r="T173"/>
  <c r="AQ173"/>
  <c r="AF173"/>
  <c r="F174"/>
  <c r="AA177"/>
  <c r="AB176"/>
  <c r="AL177"/>
  <c r="AM176"/>
  <c r="AW176"/>
  <c r="AX175"/>
  <c r="BH178"/>
  <c r="BI177"/>
  <c r="BT175"/>
  <c r="BS176"/>
  <c r="CE178"/>
  <c r="CD179"/>
  <c r="CZ177"/>
  <c r="DA177" s="1"/>
  <c r="DL178"/>
  <c r="DK179"/>
  <c r="CO181"/>
  <c r="CP181" s="1"/>
  <c r="BX174" l="1"/>
  <c r="CI174"/>
  <c r="T174"/>
  <c r="BB174"/>
  <c r="BM174"/>
  <c r="AQ174"/>
  <c r="AF174"/>
  <c r="F175"/>
  <c r="AA178"/>
  <c r="AB177"/>
  <c r="AL178"/>
  <c r="AM177"/>
  <c r="AW177"/>
  <c r="AX176"/>
  <c r="BH179"/>
  <c r="BI178"/>
  <c r="BS177"/>
  <c r="BT176"/>
  <c r="CD180"/>
  <c r="CE179"/>
  <c r="CZ178"/>
  <c r="DA178" s="1"/>
  <c r="DL179"/>
  <c r="DK180"/>
  <c r="CO182"/>
  <c r="CP182" s="1"/>
  <c r="BX175" l="1"/>
  <c r="CI175"/>
  <c r="T175"/>
  <c r="AQ175"/>
  <c r="BB175"/>
  <c r="BM175"/>
  <c r="AF175"/>
  <c r="F176"/>
  <c r="AA179"/>
  <c r="AB178"/>
  <c r="AL179"/>
  <c r="AM178"/>
  <c r="AW178"/>
  <c r="AX177"/>
  <c r="BH180"/>
  <c r="BI179"/>
  <c r="BT177"/>
  <c r="BS178"/>
  <c r="CE180"/>
  <c r="CD181"/>
  <c r="CZ179"/>
  <c r="DA179" s="1"/>
  <c r="DK181"/>
  <c r="DL180"/>
  <c r="CO183"/>
  <c r="CP183" s="1"/>
  <c r="BX176" l="1"/>
  <c r="CI176"/>
  <c r="BM176"/>
  <c r="T176"/>
  <c r="AQ176"/>
  <c r="BB176"/>
  <c r="AF176"/>
  <c r="F177"/>
  <c r="AA180"/>
  <c r="AB179"/>
  <c r="AL180"/>
  <c r="AM179"/>
  <c r="AW179"/>
  <c r="AX178"/>
  <c r="BH181"/>
  <c r="BI180"/>
  <c r="BS179"/>
  <c r="BT178"/>
  <c r="CE181"/>
  <c r="CD182"/>
  <c r="CZ180"/>
  <c r="DA180" s="1"/>
  <c r="DK182"/>
  <c r="DL181"/>
  <c r="CO184"/>
  <c r="CP184" s="1"/>
  <c r="BX177" l="1"/>
  <c r="CI177"/>
  <c r="BB177"/>
  <c r="BM177"/>
  <c r="T177"/>
  <c r="AQ177"/>
  <c r="AF177"/>
  <c r="F178"/>
  <c r="AA181"/>
  <c r="AB180"/>
  <c r="AL181"/>
  <c r="AM180"/>
  <c r="AW180"/>
  <c r="AX179"/>
  <c r="BI181"/>
  <c r="BH182"/>
  <c r="BT179"/>
  <c r="BS180"/>
  <c r="CD183"/>
  <c r="CE182"/>
  <c r="CZ181"/>
  <c r="DA181" s="1"/>
  <c r="DL182"/>
  <c r="DK183"/>
  <c r="CO185"/>
  <c r="CP185" s="1"/>
  <c r="BX178" l="1"/>
  <c r="CI178"/>
  <c r="T178"/>
  <c r="BB178"/>
  <c r="BM178"/>
  <c r="AQ178"/>
  <c r="AF178"/>
  <c r="F179"/>
  <c r="AB181"/>
  <c r="AA182"/>
  <c r="AM181"/>
  <c r="AL182"/>
  <c r="AW181"/>
  <c r="AX180"/>
  <c r="BI182"/>
  <c r="BH183"/>
  <c r="BS181"/>
  <c r="BT180"/>
  <c r="CE183"/>
  <c r="CD184"/>
  <c r="CZ182"/>
  <c r="DA182" s="1"/>
  <c r="DL183"/>
  <c r="DK184"/>
  <c r="CO186"/>
  <c r="CP186" s="1"/>
  <c r="BX179" l="1"/>
  <c r="CI179"/>
  <c r="AQ179"/>
  <c r="BB179"/>
  <c r="BM179"/>
  <c r="T179"/>
  <c r="AF179"/>
  <c r="F180"/>
  <c r="AB182"/>
  <c r="AA183"/>
  <c r="AM182"/>
  <c r="AL183"/>
  <c r="AX181"/>
  <c r="AW182"/>
  <c r="BH184"/>
  <c r="BI183"/>
  <c r="BT181"/>
  <c r="BS182"/>
  <c r="CD185"/>
  <c r="CE184"/>
  <c r="CZ183"/>
  <c r="DA183" s="1"/>
  <c r="DK185"/>
  <c r="DL184"/>
  <c r="CO187"/>
  <c r="CP187" s="1"/>
  <c r="BX180" l="1"/>
  <c r="CI180"/>
  <c r="AQ180"/>
  <c r="BB180"/>
  <c r="BM180"/>
  <c r="T180"/>
  <c r="AF180"/>
  <c r="F181"/>
  <c r="AA184"/>
  <c r="AB183"/>
  <c r="AL184"/>
  <c r="AM183"/>
  <c r="AX182"/>
  <c r="AW183"/>
  <c r="BH185"/>
  <c r="BI184"/>
  <c r="BT182"/>
  <c r="BS183"/>
  <c r="CD186"/>
  <c r="CE185"/>
  <c r="CZ184"/>
  <c r="DA184" s="1"/>
  <c r="DK186"/>
  <c r="DL185"/>
  <c r="CO188"/>
  <c r="CP188" s="1"/>
  <c r="CI181" l="1"/>
  <c r="BX181"/>
  <c r="BB181"/>
  <c r="BM181"/>
  <c r="T181"/>
  <c r="AQ181"/>
  <c r="AF181"/>
  <c r="F182"/>
  <c r="AA185"/>
  <c r="AB184"/>
  <c r="AL185"/>
  <c r="AM184"/>
  <c r="AW184"/>
  <c r="AX183"/>
  <c r="BH186"/>
  <c r="BI185"/>
  <c r="BT183"/>
  <c r="BS184"/>
  <c r="CE186"/>
  <c r="CD187"/>
  <c r="CZ185"/>
  <c r="DA185" s="1"/>
  <c r="DL186"/>
  <c r="DK187"/>
  <c r="CO189"/>
  <c r="CP189" s="1"/>
  <c r="BX182" l="1"/>
  <c r="CI182"/>
  <c r="T182"/>
  <c r="BB182"/>
  <c r="BM182"/>
  <c r="AQ182"/>
  <c r="AF182"/>
  <c r="F183"/>
  <c r="AA186"/>
  <c r="AB185"/>
  <c r="AL186"/>
  <c r="AM185"/>
  <c r="AW185"/>
  <c r="AX184"/>
  <c r="BH187"/>
  <c r="BI186"/>
  <c r="BS185"/>
  <c r="BT184"/>
  <c r="CD188"/>
  <c r="CE187"/>
  <c r="CZ186"/>
  <c r="DA186" s="1"/>
  <c r="DL187"/>
  <c r="DK188"/>
  <c r="CO190"/>
  <c r="CP190" s="1"/>
  <c r="BX183" l="1"/>
  <c r="CI183"/>
  <c r="T183"/>
  <c r="AQ183"/>
  <c r="BB183"/>
  <c r="BM183"/>
  <c r="AF183"/>
  <c r="F184"/>
  <c r="AA187"/>
  <c r="AB186"/>
  <c r="AL187"/>
  <c r="AM186"/>
  <c r="AW186"/>
  <c r="AX185"/>
  <c r="BH188"/>
  <c r="BI187"/>
  <c r="BT185"/>
  <c r="BS186"/>
  <c r="CE188"/>
  <c r="CD189"/>
  <c r="CZ187"/>
  <c r="DA187" s="1"/>
  <c r="DK189"/>
  <c r="DL188"/>
  <c r="CO191"/>
  <c r="CP191" s="1"/>
  <c r="BX184" l="1"/>
  <c r="CI184"/>
  <c r="BM184"/>
  <c r="T184"/>
  <c r="AQ184"/>
  <c r="BB184"/>
  <c r="AF184"/>
  <c r="F185"/>
  <c r="AA188"/>
  <c r="AB187"/>
  <c r="AL188"/>
  <c r="AM187"/>
  <c r="AW187"/>
  <c r="AX186"/>
  <c r="BH189"/>
  <c r="BI188"/>
  <c r="BS187"/>
  <c r="BT186"/>
  <c r="CE189"/>
  <c r="CD190"/>
  <c r="CZ188"/>
  <c r="DA188" s="1"/>
  <c r="DK190"/>
  <c r="DL189"/>
  <c r="CO192"/>
  <c r="CP192" s="1"/>
  <c r="BX185" l="1"/>
  <c r="CI185"/>
  <c r="BB185"/>
  <c r="BM185"/>
  <c r="T185"/>
  <c r="AQ185"/>
  <c r="AF185"/>
  <c r="F186"/>
  <c r="AA189"/>
  <c r="AB188"/>
  <c r="AL189"/>
  <c r="AM188"/>
  <c r="AW188"/>
  <c r="AX187"/>
  <c r="BI189"/>
  <c r="BH190"/>
  <c r="BT187"/>
  <c r="BS188"/>
  <c r="CD191"/>
  <c r="CE190"/>
  <c r="CZ189"/>
  <c r="DA189" s="1"/>
  <c r="DL190"/>
  <c r="DK191"/>
  <c r="CO193"/>
  <c r="CP193" s="1"/>
  <c r="BX186" l="1"/>
  <c r="CI186"/>
  <c r="T186"/>
  <c r="BB186"/>
  <c r="BM186"/>
  <c r="AQ186"/>
  <c r="AF186"/>
  <c r="F187"/>
  <c r="AB189"/>
  <c r="AA190"/>
  <c r="AM189"/>
  <c r="AL190"/>
  <c r="AW189"/>
  <c r="AX188"/>
  <c r="BI190"/>
  <c r="BH191"/>
  <c r="BS189"/>
  <c r="BT188"/>
  <c r="CE191"/>
  <c r="CD192"/>
  <c r="CZ190"/>
  <c r="DA190" s="1"/>
  <c r="DL191"/>
  <c r="DK192"/>
  <c r="CO194"/>
  <c r="CP194" s="1"/>
  <c r="BX187" l="1"/>
  <c r="CI187"/>
  <c r="AQ187"/>
  <c r="BB187"/>
  <c r="BM187"/>
  <c r="T187"/>
  <c r="AF187"/>
  <c r="F188"/>
  <c r="AB190"/>
  <c r="AA191"/>
  <c r="AM190"/>
  <c r="AL191"/>
  <c r="AX189"/>
  <c r="AW190"/>
  <c r="BH192"/>
  <c r="BI191"/>
  <c r="BT189"/>
  <c r="BS190"/>
  <c r="CD193"/>
  <c r="CE192"/>
  <c r="CZ191"/>
  <c r="DA191" s="1"/>
  <c r="DK193"/>
  <c r="DL192"/>
  <c r="CO195"/>
  <c r="CP195" s="1"/>
  <c r="BX188" l="1"/>
  <c r="CI188"/>
  <c r="AQ188"/>
  <c r="BB188"/>
  <c r="BM188"/>
  <c r="T188"/>
  <c r="AF188"/>
  <c r="F189"/>
  <c r="AA192"/>
  <c r="AB191"/>
  <c r="AL192"/>
  <c r="AM191"/>
  <c r="AX190"/>
  <c r="AW191"/>
  <c r="BH193"/>
  <c r="BI192"/>
  <c r="BT190"/>
  <c r="BS191"/>
  <c r="CD194"/>
  <c r="CE193"/>
  <c r="CZ192"/>
  <c r="DA192" s="1"/>
  <c r="DK194"/>
  <c r="DL193"/>
  <c r="CO196"/>
  <c r="CP196" s="1"/>
  <c r="CI189" l="1"/>
  <c r="BX189"/>
  <c r="BB189"/>
  <c r="BM189"/>
  <c r="T189"/>
  <c r="AQ189"/>
  <c r="AF189"/>
  <c r="F190"/>
  <c r="AA193"/>
  <c r="AB192"/>
  <c r="AL193"/>
  <c r="AM192"/>
  <c r="AW192"/>
  <c r="AX191"/>
  <c r="BH194"/>
  <c r="BI193"/>
  <c r="BT191"/>
  <c r="BS192"/>
  <c r="CE194"/>
  <c r="CD195"/>
  <c r="CZ193"/>
  <c r="DA193" s="1"/>
  <c r="DL194"/>
  <c r="DK195"/>
  <c r="CO197"/>
  <c r="CP197" s="1"/>
  <c r="BX190" l="1"/>
  <c r="CI190"/>
  <c r="T190"/>
  <c r="BB190"/>
  <c r="BM190"/>
  <c r="AQ190"/>
  <c r="AF190"/>
  <c r="F191"/>
  <c r="AA194"/>
  <c r="AB193"/>
  <c r="AL194"/>
  <c r="AM193"/>
  <c r="AW193"/>
  <c r="AX192"/>
  <c r="BH195"/>
  <c r="BI194"/>
  <c r="BS193"/>
  <c r="BT192"/>
  <c r="CD196"/>
  <c r="CE195"/>
  <c r="CZ194"/>
  <c r="DA194" s="1"/>
  <c r="DL195"/>
  <c r="DK196"/>
  <c r="CO198"/>
  <c r="CP198" s="1"/>
  <c r="BX191" l="1"/>
  <c r="CI191"/>
  <c r="T191"/>
  <c r="AQ191"/>
  <c r="BB191"/>
  <c r="BM191"/>
  <c r="AF191"/>
  <c r="F192"/>
  <c r="AA195"/>
  <c r="AB194"/>
  <c r="AL195"/>
  <c r="AM194"/>
  <c r="AW194"/>
  <c r="AX193"/>
  <c r="BH196"/>
  <c r="BI195"/>
  <c r="BT193"/>
  <c r="BS194"/>
  <c r="CE196"/>
  <c r="CD197"/>
  <c r="CZ195"/>
  <c r="DA195" s="1"/>
  <c r="DK197"/>
  <c r="DL196"/>
  <c r="CO199"/>
  <c r="CP199" s="1"/>
  <c r="BX192" l="1"/>
  <c r="CI192"/>
  <c r="BM192"/>
  <c r="T192"/>
  <c r="AQ192"/>
  <c r="BB192"/>
  <c r="AF192"/>
  <c r="F193"/>
  <c r="AA196"/>
  <c r="AB195"/>
  <c r="AL196"/>
  <c r="AM195"/>
  <c r="AW195"/>
  <c r="AX194"/>
  <c r="BH197"/>
  <c r="BI196"/>
  <c r="BS195"/>
  <c r="BT194"/>
  <c r="CE197"/>
  <c r="CD198"/>
  <c r="CZ196"/>
  <c r="DA196" s="1"/>
  <c r="DK198"/>
  <c r="DL197"/>
  <c r="CO200"/>
  <c r="CP200" s="1"/>
  <c r="BX193" l="1"/>
  <c r="CI193"/>
  <c r="BB193"/>
  <c r="BM193"/>
  <c r="T193"/>
  <c r="AQ193"/>
  <c r="AF193"/>
  <c r="F194"/>
  <c r="AA197"/>
  <c r="AB196"/>
  <c r="AL197"/>
  <c r="AM196"/>
  <c r="AW196"/>
  <c r="AX195"/>
  <c r="BI197"/>
  <c r="BH198"/>
  <c r="BT195"/>
  <c r="BS196"/>
  <c r="CD199"/>
  <c r="CE198"/>
  <c r="CZ197"/>
  <c r="DA197" s="1"/>
  <c r="DL198"/>
  <c r="DK199"/>
  <c r="CO201"/>
  <c r="CP201" s="1"/>
  <c r="BX194" l="1"/>
  <c r="CI194"/>
  <c r="T194"/>
  <c r="BB194"/>
  <c r="BM194"/>
  <c r="AQ194"/>
  <c r="AF194"/>
  <c r="F195"/>
  <c r="AB197"/>
  <c r="AA198"/>
  <c r="AM197"/>
  <c r="AL198"/>
  <c r="AW197"/>
  <c r="AX196"/>
  <c r="BI198"/>
  <c r="BH199"/>
  <c r="BS197"/>
  <c r="BT196"/>
  <c r="CE199"/>
  <c r="CD200"/>
  <c r="CZ198"/>
  <c r="DA198" s="1"/>
  <c r="DL199"/>
  <c r="DK200"/>
  <c r="CO202"/>
  <c r="CP202" s="1"/>
  <c r="BX195" l="1"/>
  <c r="CI195"/>
  <c r="AQ195"/>
  <c r="BB195"/>
  <c r="BM195"/>
  <c r="T195"/>
  <c r="AF195"/>
  <c r="F196"/>
  <c r="AB198"/>
  <c r="AA199"/>
  <c r="AM198"/>
  <c r="AL199"/>
  <c r="AX197"/>
  <c r="AW198"/>
  <c r="BH200"/>
  <c r="BI199"/>
  <c r="BT197"/>
  <c r="BS198"/>
  <c r="CD201"/>
  <c r="CE200"/>
  <c r="CZ199"/>
  <c r="DA199" s="1"/>
  <c r="DK201"/>
  <c r="DL200"/>
  <c r="CO203"/>
  <c r="CP203" s="1"/>
  <c r="BX196" l="1"/>
  <c r="CI196"/>
  <c r="AQ196"/>
  <c r="BB196"/>
  <c r="BM196"/>
  <c r="T196"/>
  <c r="AF196"/>
  <c r="F197"/>
  <c r="AA200"/>
  <c r="AB199"/>
  <c r="AL200"/>
  <c r="AM199"/>
  <c r="AX198"/>
  <c r="AW199"/>
  <c r="BH201"/>
  <c r="BI200"/>
  <c r="BT198"/>
  <c r="BS199"/>
  <c r="CD202"/>
  <c r="CE201"/>
  <c r="CZ200"/>
  <c r="DA200" s="1"/>
  <c r="DK202"/>
  <c r="DL201"/>
  <c r="CO204"/>
  <c r="CP204" s="1"/>
  <c r="CI197" l="1"/>
  <c r="BX197"/>
  <c r="BB197"/>
  <c r="BM197"/>
  <c r="T197"/>
  <c r="AQ197"/>
  <c r="AF197"/>
  <c r="F198"/>
  <c r="AA201"/>
  <c r="AB200"/>
  <c r="AL201"/>
  <c r="AM200"/>
  <c r="AW200"/>
  <c r="AX199"/>
  <c r="BH202"/>
  <c r="BI201"/>
  <c r="BS200"/>
  <c r="BT199"/>
  <c r="CE202"/>
  <c r="CD203"/>
  <c r="CZ201"/>
  <c r="DA201" s="1"/>
  <c r="DL202"/>
  <c r="DK203"/>
  <c r="CO205"/>
  <c r="CP205" s="1"/>
  <c r="BX198" l="1"/>
  <c r="CI198"/>
  <c r="T198"/>
  <c r="BB198"/>
  <c r="BM198"/>
  <c r="AQ198"/>
  <c r="AF198"/>
  <c r="F199"/>
  <c r="AA202"/>
  <c r="AB201"/>
  <c r="AL202"/>
  <c r="AM201"/>
  <c r="AW201"/>
  <c r="AX200"/>
  <c r="BH203"/>
  <c r="BI202"/>
  <c r="BT200"/>
  <c r="BS201"/>
  <c r="CD204"/>
  <c r="CE203"/>
  <c r="CZ202"/>
  <c r="DA202" s="1"/>
  <c r="DL203"/>
  <c r="DK204"/>
  <c r="CO206"/>
  <c r="CP206" s="1"/>
  <c r="BX199" l="1"/>
  <c r="CI199"/>
  <c r="T199"/>
  <c r="AQ199"/>
  <c r="BB199"/>
  <c r="BM199"/>
  <c r="AF199"/>
  <c r="F200"/>
  <c r="AA203"/>
  <c r="AB202"/>
  <c r="AL203"/>
  <c r="AM202"/>
  <c r="AW202"/>
  <c r="AX201"/>
  <c r="BH204"/>
  <c r="BI203"/>
  <c r="BT201"/>
  <c r="BS202"/>
  <c r="CE204"/>
  <c r="CD205"/>
  <c r="CZ203"/>
  <c r="DA203" s="1"/>
  <c r="DK205"/>
  <c r="DL204"/>
  <c r="CO207"/>
  <c r="CP207" s="1"/>
  <c r="BX200" l="1"/>
  <c r="CI200"/>
  <c r="BM200"/>
  <c r="T200"/>
  <c r="AQ200"/>
  <c r="BB200"/>
  <c r="AF200"/>
  <c r="F201"/>
  <c r="AA204"/>
  <c r="AB203"/>
  <c r="AL204"/>
  <c r="AM203"/>
  <c r="AW203"/>
  <c r="AX202"/>
  <c r="BH205"/>
  <c r="BI204"/>
  <c r="BS203"/>
  <c r="BT202"/>
  <c r="CE205"/>
  <c r="CD206"/>
  <c r="CZ204"/>
  <c r="DA204" s="1"/>
  <c r="DK206"/>
  <c r="DL205"/>
  <c r="CO208"/>
  <c r="CP208" s="1"/>
  <c r="BX201" l="1"/>
  <c r="CI201"/>
  <c r="BB201"/>
  <c r="BM201"/>
  <c r="T201"/>
  <c r="AQ201"/>
  <c r="AF201"/>
  <c r="F202"/>
  <c r="AA205"/>
  <c r="AB204"/>
  <c r="AL205"/>
  <c r="AM204"/>
  <c r="AW204"/>
  <c r="AX203"/>
  <c r="BI205"/>
  <c r="BH206"/>
  <c r="BS204"/>
  <c r="BT203"/>
  <c r="CD207"/>
  <c r="CE206"/>
  <c r="CZ205"/>
  <c r="DA205" s="1"/>
  <c r="DL206"/>
  <c r="DK207"/>
  <c r="CO209"/>
  <c r="CP209" s="1"/>
  <c r="BX202" l="1"/>
  <c r="CI202"/>
  <c r="T202"/>
  <c r="BB202"/>
  <c r="BM202"/>
  <c r="AQ202"/>
  <c r="AF202"/>
  <c r="F203"/>
  <c r="AB205"/>
  <c r="AA206"/>
  <c r="AM205"/>
  <c r="AL206"/>
  <c r="AW205"/>
  <c r="AX204"/>
  <c r="BI206"/>
  <c r="BH207"/>
  <c r="BS205"/>
  <c r="BT204"/>
  <c r="CE207"/>
  <c r="CD208"/>
  <c r="CZ206"/>
  <c r="DA206" s="1"/>
  <c r="DL207"/>
  <c r="DK208"/>
  <c r="CO210"/>
  <c r="CP210" s="1"/>
  <c r="BX203" l="1"/>
  <c r="CI203"/>
  <c r="AQ203"/>
  <c r="BB203"/>
  <c r="BM203"/>
  <c r="T203"/>
  <c r="AF203"/>
  <c r="F204"/>
  <c r="AB206"/>
  <c r="AA207"/>
  <c r="AM206"/>
  <c r="AL207"/>
  <c r="AX205"/>
  <c r="AW206"/>
  <c r="BH208"/>
  <c r="BI207"/>
  <c r="BS206"/>
  <c r="BT205"/>
  <c r="CD209"/>
  <c r="CE208"/>
  <c r="CZ207"/>
  <c r="DA207" s="1"/>
  <c r="DK209"/>
  <c r="DL208"/>
  <c r="CO211"/>
  <c r="CP211" s="1"/>
  <c r="BX204" l="1"/>
  <c r="CI204"/>
  <c r="AQ204"/>
  <c r="BB204"/>
  <c r="BM204"/>
  <c r="T204"/>
  <c r="AF204"/>
  <c r="F205"/>
  <c r="AA208"/>
  <c r="AB207"/>
  <c r="AL208"/>
  <c r="AM207"/>
  <c r="AX206"/>
  <c r="AW207"/>
  <c r="BH209"/>
  <c r="BI208"/>
  <c r="BS207"/>
  <c r="BT206"/>
  <c r="CD210"/>
  <c r="CE209"/>
  <c r="CZ208"/>
  <c r="DA208" s="1"/>
  <c r="DK210"/>
  <c r="DL209"/>
  <c r="CO212"/>
  <c r="CP212" s="1"/>
  <c r="CI205" l="1"/>
  <c r="BX205"/>
  <c r="BB205"/>
  <c r="BM205"/>
  <c r="T205"/>
  <c r="AQ205"/>
  <c r="AF205"/>
  <c r="F206"/>
  <c r="AA209"/>
  <c r="AB208"/>
  <c r="AL209"/>
  <c r="AM208"/>
  <c r="AW208"/>
  <c r="AX207"/>
  <c r="BH210"/>
  <c r="BI209"/>
  <c r="BS208"/>
  <c r="BT207"/>
  <c r="CE210"/>
  <c r="CD211"/>
  <c r="CZ209"/>
  <c r="DA209" s="1"/>
  <c r="DL210"/>
  <c r="DK211"/>
  <c r="CO213"/>
  <c r="CP213" s="1"/>
  <c r="BX206" l="1"/>
  <c r="CI206"/>
  <c r="T206"/>
  <c r="BB206"/>
  <c r="BM206"/>
  <c r="AQ206"/>
  <c r="AF206"/>
  <c r="F207"/>
  <c r="AA210"/>
  <c r="AB209"/>
  <c r="AL210"/>
  <c r="AM209"/>
  <c r="AW209"/>
  <c r="AX208"/>
  <c r="BH211"/>
  <c r="BI210"/>
  <c r="BS209"/>
  <c r="BT208"/>
  <c r="CD212"/>
  <c r="CE211"/>
  <c r="CZ210"/>
  <c r="DA210" s="1"/>
  <c r="DL211"/>
  <c r="DK212"/>
  <c r="CO214"/>
  <c r="CP214" s="1"/>
  <c r="BX207" l="1"/>
  <c r="CI207"/>
  <c r="T207"/>
  <c r="AQ207"/>
  <c r="BB207"/>
  <c r="BM207"/>
  <c r="AF207"/>
  <c r="F208"/>
  <c r="AA211"/>
  <c r="AB210"/>
  <c r="AL211"/>
  <c r="AM210"/>
  <c r="AW210"/>
  <c r="AX209"/>
  <c r="BH212"/>
  <c r="BI211"/>
  <c r="BS210"/>
  <c r="BT209"/>
  <c r="CE212"/>
  <c r="CD213"/>
  <c r="CZ211"/>
  <c r="DA211" s="1"/>
  <c r="DK213"/>
  <c r="DL212"/>
  <c r="CO215"/>
  <c r="CP215" s="1"/>
  <c r="BX208" l="1"/>
  <c r="CI208"/>
  <c r="BM208"/>
  <c r="T208"/>
  <c r="AQ208"/>
  <c r="BB208"/>
  <c r="AF208"/>
  <c r="F209"/>
  <c r="AA212"/>
  <c r="AB211"/>
  <c r="AL212"/>
  <c r="AM211"/>
  <c r="AW211"/>
  <c r="AX210"/>
  <c r="BH213"/>
  <c r="BI212"/>
  <c r="BS211"/>
  <c r="BT210"/>
  <c r="CE213"/>
  <c r="CD214"/>
  <c r="CZ212"/>
  <c r="DA212" s="1"/>
  <c r="DK214"/>
  <c r="DL213"/>
  <c r="CO216"/>
  <c r="CP216" s="1"/>
  <c r="BX209" l="1"/>
  <c r="CI209"/>
  <c r="BB209"/>
  <c r="BM209"/>
  <c r="T209"/>
  <c r="AQ209"/>
  <c r="AF209"/>
  <c r="F210"/>
  <c r="AA213"/>
  <c r="AB212"/>
  <c r="AL213"/>
  <c r="AM212"/>
  <c r="AW212"/>
  <c r="AX211"/>
  <c r="BI213"/>
  <c r="BH214"/>
  <c r="BS212"/>
  <c r="BT211"/>
  <c r="CD215"/>
  <c r="CE214"/>
  <c r="CZ213"/>
  <c r="DA213" s="1"/>
  <c r="DL214"/>
  <c r="DK215"/>
  <c r="CO217"/>
  <c r="CP217" s="1"/>
  <c r="BX210" l="1"/>
  <c r="CI210"/>
  <c r="T210"/>
  <c r="BB210"/>
  <c r="BM210"/>
  <c r="AQ210"/>
  <c r="AF210"/>
  <c r="F211"/>
  <c r="AB213"/>
  <c r="AA214"/>
  <c r="AM213"/>
  <c r="AL214"/>
  <c r="AW213"/>
  <c r="AX212"/>
  <c r="BI214"/>
  <c r="BH215"/>
  <c r="BT212"/>
  <c r="BS213"/>
  <c r="CD216"/>
  <c r="CE215"/>
  <c r="CZ214"/>
  <c r="DA214" s="1"/>
  <c r="DL215"/>
  <c r="DK216"/>
  <c r="CO218"/>
  <c r="CP218" s="1"/>
  <c r="BX211" l="1"/>
  <c r="CI211"/>
  <c r="AQ211"/>
  <c r="BB211"/>
  <c r="BM211"/>
  <c r="T211"/>
  <c r="AF211"/>
  <c r="F212"/>
  <c r="AB214"/>
  <c r="AA215"/>
  <c r="AM214"/>
  <c r="AL215"/>
  <c r="AX213"/>
  <c r="AW214"/>
  <c r="BH216"/>
  <c r="BI215"/>
  <c r="BS214"/>
  <c r="BT213"/>
  <c r="CE216"/>
  <c r="CD217"/>
  <c r="CZ215"/>
  <c r="DA215" s="1"/>
  <c r="DK217"/>
  <c r="DL216"/>
  <c r="CO219"/>
  <c r="CP219" s="1"/>
  <c r="BX212" l="1"/>
  <c r="CI212"/>
  <c r="AQ212"/>
  <c r="BB212"/>
  <c r="BM212"/>
  <c r="T212"/>
  <c r="AF212"/>
  <c r="F213"/>
  <c r="AA216"/>
  <c r="AB215"/>
  <c r="AL216"/>
  <c r="AM215"/>
  <c r="AX214"/>
  <c r="AW215"/>
  <c r="BH217"/>
  <c r="BI216"/>
  <c r="BS215"/>
  <c r="BT214"/>
  <c r="CD218"/>
  <c r="CE217"/>
  <c r="CZ216"/>
  <c r="DA216" s="1"/>
  <c r="DK218"/>
  <c r="DL217"/>
  <c r="CO220"/>
  <c r="CP220" s="1"/>
  <c r="CI213" l="1"/>
  <c r="BX213"/>
  <c r="BB213"/>
  <c r="BM213"/>
  <c r="T213"/>
  <c r="AQ213"/>
  <c r="AF213"/>
  <c r="F214"/>
  <c r="AA217"/>
  <c r="AB216"/>
  <c r="AL217"/>
  <c r="AM216"/>
  <c r="AW216"/>
  <c r="AX215"/>
  <c r="BH218"/>
  <c r="BI217"/>
  <c r="BS216"/>
  <c r="BT215"/>
  <c r="CD219"/>
  <c r="CE218"/>
  <c r="CZ217"/>
  <c r="DA217" s="1"/>
  <c r="DL218"/>
  <c r="DK219"/>
  <c r="CO221"/>
  <c r="CP221" s="1"/>
  <c r="BX214" l="1"/>
  <c r="CI214"/>
  <c r="T214"/>
  <c r="BB214"/>
  <c r="BM214"/>
  <c r="AQ214"/>
  <c r="AF214"/>
  <c r="F215"/>
  <c r="AA218"/>
  <c r="AB217"/>
  <c r="AL218"/>
  <c r="AM217"/>
  <c r="AW217"/>
  <c r="AX216"/>
  <c r="BH219"/>
  <c r="BI218"/>
  <c r="BT216"/>
  <c r="BS217"/>
  <c r="CD220"/>
  <c r="CE219"/>
  <c r="CZ218"/>
  <c r="DA218" s="1"/>
  <c r="DL219"/>
  <c r="DK220"/>
  <c r="CO222"/>
  <c r="CP222" s="1"/>
  <c r="BX215" l="1"/>
  <c r="CI215"/>
  <c r="T215"/>
  <c r="AQ215"/>
  <c r="BB215"/>
  <c r="BM215"/>
  <c r="AF215"/>
  <c r="F216"/>
  <c r="CM3" s="1"/>
  <c r="AA219"/>
  <c r="AB218"/>
  <c r="AL219"/>
  <c r="AM218"/>
  <c r="AW218"/>
  <c r="AX217"/>
  <c r="BH220"/>
  <c r="BI219"/>
  <c r="BS218"/>
  <c r="BT217"/>
  <c r="CE220"/>
  <c r="CD221"/>
  <c r="CZ219"/>
  <c r="DA219" s="1"/>
  <c r="DK221"/>
  <c r="DL220"/>
  <c r="CO223"/>
  <c r="CP223" s="1"/>
  <c r="CL305" l="1"/>
  <c r="CL382"/>
  <c r="CL11"/>
  <c r="CL314"/>
  <c r="CL88"/>
  <c r="CL192"/>
  <c r="CL235"/>
  <c r="CL282"/>
  <c r="CL321"/>
  <c r="CL332"/>
  <c r="CL375"/>
  <c r="CL386"/>
  <c r="CL24"/>
  <c r="CL67"/>
  <c r="CL114"/>
  <c r="CL121"/>
  <c r="CL275"/>
  <c r="CL316"/>
  <c r="CL359"/>
  <c r="CL406"/>
  <c r="CL12"/>
  <c r="CL55"/>
  <c r="CL66"/>
  <c r="CL105"/>
  <c r="CL148"/>
  <c r="CL191"/>
  <c r="CL206"/>
  <c r="CL324"/>
  <c r="CL290"/>
  <c r="CL329"/>
  <c r="CL372"/>
  <c r="CL18"/>
  <c r="CL25"/>
  <c r="CL390"/>
  <c r="CL365"/>
  <c r="CL7"/>
  <c r="CL54"/>
  <c r="CL93"/>
  <c r="CL104"/>
  <c r="CL256"/>
  <c r="CL299"/>
  <c r="CL346"/>
  <c r="CL385"/>
  <c r="CL396"/>
  <c r="CL42"/>
  <c r="CS3"/>
  <c r="CL330"/>
  <c r="CL405"/>
  <c r="CL294"/>
  <c r="CL113"/>
  <c r="CL228"/>
  <c r="CL47"/>
  <c r="CL133"/>
  <c r="CL280"/>
  <c r="CL377"/>
  <c r="CL311"/>
  <c r="CL17"/>
  <c r="CL151"/>
  <c r="CL360"/>
  <c r="CL251"/>
  <c r="CL369"/>
  <c r="CL79"/>
  <c r="CL63"/>
  <c r="CL301"/>
  <c r="CL40"/>
  <c r="CL334"/>
  <c r="CL380"/>
  <c r="CL26"/>
  <c r="CL65"/>
  <c r="CL76"/>
  <c r="CL119"/>
  <c r="CL130"/>
  <c r="CL169"/>
  <c r="CL212"/>
  <c r="CL255"/>
  <c r="CL270"/>
  <c r="CL211"/>
  <c r="CL60"/>
  <c r="CL103"/>
  <c r="CL150"/>
  <c r="CL189"/>
  <c r="CL200"/>
  <c r="CL207"/>
  <c r="CL254"/>
  <c r="CL293"/>
  <c r="CL336"/>
  <c r="CL347"/>
  <c r="CL117"/>
  <c r="CL34"/>
  <c r="CL73"/>
  <c r="CL116"/>
  <c r="CL159"/>
  <c r="CL174"/>
  <c r="CL196"/>
  <c r="CL109"/>
  <c r="CL152"/>
  <c r="CL195"/>
  <c r="CL242"/>
  <c r="CL249"/>
  <c r="CL394"/>
  <c r="CL43"/>
  <c r="CL90"/>
  <c r="CL129"/>
  <c r="CL140"/>
  <c r="CL183"/>
  <c r="CL166"/>
  <c r="CL74"/>
  <c r="CL149"/>
  <c r="CL38"/>
  <c r="CL262"/>
  <c r="CL337"/>
  <c r="CL94"/>
  <c r="CL266"/>
  <c r="CL128"/>
  <c r="CL322"/>
  <c r="CL184"/>
  <c r="CL263"/>
  <c r="CL197"/>
  <c r="CL58"/>
  <c r="CL126"/>
  <c r="CL364"/>
  <c r="CL29"/>
  <c r="CL319"/>
  <c r="CL124"/>
  <c r="CL167"/>
  <c r="CL214"/>
  <c r="CL253"/>
  <c r="CL264"/>
  <c r="CL271"/>
  <c r="CL318"/>
  <c r="CL357"/>
  <c r="CL400"/>
  <c r="CL14"/>
  <c r="CL277"/>
  <c r="CL205"/>
  <c r="CL248"/>
  <c r="CL291"/>
  <c r="CL338"/>
  <c r="CL345"/>
  <c r="CL352"/>
  <c r="CL395"/>
  <c r="CL37"/>
  <c r="CL80"/>
  <c r="CL91"/>
  <c r="CL170"/>
  <c r="CL175"/>
  <c r="CL222"/>
  <c r="CL261"/>
  <c r="CL304"/>
  <c r="CL315"/>
  <c r="CL85"/>
  <c r="CL258"/>
  <c r="CL297"/>
  <c r="CL340"/>
  <c r="CL383"/>
  <c r="CL398"/>
  <c r="CL358"/>
  <c r="CL188"/>
  <c r="CL231"/>
  <c r="CL278"/>
  <c r="CL317"/>
  <c r="CL328"/>
  <c r="CL179"/>
  <c r="CL273"/>
  <c r="CL298"/>
  <c r="CL177"/>
  <c r="CL403"/>
  <c r="CL81"/>
  <c r="CL108"/>
  <c r="CL141"/>
  <c r="CL21"/>
  <c r="CL335"/>
  <c r="CL219"/>
  <c r="CL165"/>
  <c r="CL387"/>
  <c r="CL276"/>
  <c r="CL269"/>
  <c r="CL312"/>
  <c r="CL355"/>
  <c r="CL402"/>
  <c r="CL8"/>
  <c r="CL15"/>
  <c r="CL62"/>
  <c r="CL101"/>
  <c r="CL144"/>
  <c r="CL155"/>
  <c r="CL234"/>
  <c r="CL354"/>
  <c r="CL393"/>
  <c r="CL35"/>
  <c r="CL82"/>
  <c r="CL89"/>
  <c r="CL96"/>
  <c r="CL139"/>
  <c r="CL186"/>
  <c r="CL225"/>
  <c r="CL236"/>
  <c r="CL279"/>
  <c r="CL320"/>
  <c r="CL363"/>
  <c r="CL6"/>
  <c r="CL48"/>
  <c r="CL59"/>
  <c r="CL138"/>
  <c r="CL399"/>
  <c r="CL41"/>
  <c r="CL84"/>
  <c r="CL127"/>
  <c r="CL142"/>
  <c r="CL164"/>
  <c r="CL333"/>
  <c r="CL376"/>
  <c r="CL22"/>
  <c r="CL61"/>
  <c r="CL72"/>
  <c r="CL132"/>
  <c r="CL134"/>
  <c r="CL241"/>
  <c r="CL147"/>
  <c r="CL230"/>
  <c r="CL131"/>
  <c r="CL176"/>
  <c r="CL370"/>
  <c r="CL257"/>
  <c r="CL50"/>
  <c r="CL274"/>
  <c r="CL310"/>
  <c r="CL240"/>
  <c r="CL145"/>
  <c r="CL20"/>
  <c r="CL224"/>
  <c r="CL156"/>
  <c r="CL344"/>
  <c r="CL233"/>
  <c r="CL13"/>
  <c r="CL56"/>
  <c r="CL99"/>
  <c r="CL146"/>
  <c r="CL153"/>
  <c r="CL160"/>
  <c r="CL203"/>
  <c r="CL250"/>
  <c r="CL289"/>
  <c r="CL300"/>
  <c r="CL343"/>
  <c r="CL98"/>
  <c r="CL137"/>
  <c r="CL180"/>
  <c r="CL223"/>
  <c r="CL238"/>
  <c r="CL356"/>
  <c r="CL284"/>
  <c r="CL327"/>
  <c r="CL374"/>
  <c r="CU3"/>
  <c r="CL23"/>
  <c r="CL64"/>
  <c r="CL107"/>
  <c r="CL154"/>
  <c r="CL193"/>
  <c r="CL204"/>
  <c r="CL247"/>
  <c r="CL143"/>
  <c r="CL190"/>
  <c r="CL229"/>
  <c r="CL272"/>
  <c r="CL283"/>
  <c r="CL53"/>
  <c r="CL77"/>
  <c r="CL120"/>
  <c r="CL163"/>
  <c r="CL210"/>
  <c r="CL217"/>
  <c r="CL326"/>
  <c r="CL51"/>
  <c r="CL102"/>
  <c r="CL292"/>
  <c r="CL371"/>
  <c r="CL49"/>
  <c r="CL353"/>
  <c r="CL323"/>
  <c r="CL268"/>
  <c r="CL57"/>
  <c r="CL220"/>
  <c r="CL158"/>
  <c r="CL181"/>
  <c r="CL83"/>
  <c r="CL194"/>
  <c r="CL199"/>
  <c r="CL78"/>
  <c r="CL341"/>
  <c r="CL185"/>
  <c r="CL162"/>
  <c r="CL201"/>
  <c r="CL244"/>
  <c r="CL287"/>
  <c r="CL302"/>
  <c r="CL243"/>
  <c r="CL348"/>
  <c r="CL391"/>
  <c r="CL33"/>
  <c r="CL44"/>
  <c r="CL87"/>
  <c r="CL239"/>
  <c r="CL286"/>
  <c r="CL325"/>
  <c r="CL368"/>
  <c r="CL379"/>
  <c r="CL245"/>
  <c r="CL28"/>
  <c r="CL71"/>
  <c r="CL118"/>
  <c r="CL157"/>
  <c r="CL168"/>
  <c r="CL10"/>
  <c r="CL252"/>
  <c r="CL295"/>
  <c r="CL342"/>
  <c r="CL381"/>
  <c r="CL392"/>
  <c r="CL288"/>
  <c r="CL331"/>
  <c r="CL378"/>
  <c r="CL16"/>
  <c r="CL27"/>
  <c r="CL106"/>
  <c r="CL226"/>
  <c r="CL265"/>
  <c r="CL308"/>
  <c r="CL351"/>
  <c r="CL366"/>
  <c r="CL307"/>
  <c r="CL100"/>
  <c r="CL19"/>
  <c r="CL209"/>
  <c r="CL36"/>
  <c r="CL115"/>
  <c r="CL198"/>
  <c r="CL267"/>
  <c r="CL187"/>
  <c r="CL171"/>
  <c r="CL361"/>
  <c r="CL227"/>
  <c r="CL349"/>
  <c r="CL362"/>
  <c r="CL45"/>
  <c r="CL208"/>
  <c r="CL246"/>
  <c r="CL285"/>
  <c r="CL178"/>
  <c r="CL303"/>
  <c r="CL350"/>
  <c r="CL389"/>
  <c r="CL31"/>
  <c r="CL46"/>
  <c r="CL309"/>
  <c r="CL92"/>
  <c r="CL135"/>
  <c r="CL182"/>
  <c r="CL221"/>
  <c r="CL232"/>
  <c r="CL384"/>
  <c r="CL30"/>
  <c r="CL69"/>
  <c r="CL112"/>
  <c r="CL123"/>
  <c r="CL202"/>
  <c r="CL173"/>
  <c r="CL216"/>
  <c r="CL259"/>
  <c r="CL306"/>
  <c r="CL313"/>
  <c r="CL296"/>
  <c r="CL397"/>
  <c r="CL39"/>
  <c r="CL86"/>
  <c r="CL125"/>
  <c r="CL136"/>
  <c r="CL32"/>
  <c r="CL75"/>
  <c r="CL122"/>
  <c r="CL161"/>
  <c r="CL172"/>
  <c r="CL215"/>
  <c r="CL367"/>
  <c r="CL9"/>
  <c r="CL52"/>
  <c r="CL95"/>
  <c r="CL110"/>
  <c r="CL373"/>
  <c r="CL213"/>
  <c r="CL68"/>
  <c r="CL70"/>
  <c r="CL401"/>
  <c r="CL260"/>
  <c r="CL339"/>
  <c r="CL97"/>
  <c r="CL237"/>
  <c r="CL218"/>
  <c r="CL404"/>
  <c r="CL281"/>
  <c r="CL111"/>
  <c r="CL388"/>
  <c r="BX216"/>
  <c r="CI216"/>
  <c r="BM216"/>
  <c r="T216"/>
  <c r="AQ216"/>
  <c r="BB216"/>
  <c r="AF216"/>
  <c r="F217"/>
  <c r="AA220"/>
  <c r="AB219"/>
  <c r="AL220"/>
  <c r="AM219"/>
  <c r="AW219"/>
  <c r="AX218"/>
  <c r="BH221"/>
  <c r="BI220"/>
  <c r="BS219"/>
  <c r="BT218"/>
  <c r="CD222"/>
  <c r="CE221"/>
  <c r="CZ220"/>
  <c r="DA220" s="1"/>
  <c r="DK222"/>
  <c r="DL221"/>
  <c r="CO224"/>
  <c r="CP224" s="1"/>
  <c r="CR28" l="1"/>
  <c r="CR314"/>
  <c r="CR400"/>
  <c r="CR85"/>
  <c r="CR235"/>
  <c r="CR321"/>
  <c r="CR6"/>
  <c r="CR31"/>
  <c r="CR203"/>
  <c r="CR289"/>
  <c r="CR375"/>
  <c r="CR124"/>
  <c r="CR210"/>
  <c r="CR296"/>
  <c r="CR258"/>
  <c r="CR92"/>
  <c r="CR178"/>
  <c r="CR264"/>
  <c r="CR13"/>
  <c r="CR99"/>
  <c r="CR185"/>
  <c r="CR32"/>
  <c r="CR117"/>
  <c r="CR67"/>
  <c r="CR153"/>
  <c r="CR303"/>
  <c r="CR389"/>
  <c r="CR74"/>
  <c r="CR96"/>
  <c r="CR260"/>
  <c r="CR357"/>
  <c r="CR42"/>
  <c r="CR192"/>
  <c r="CR278"/>
  <c r="CR364"/>
  <c r="CR339"/>
  <c r="CR346"/>
  <c r="CR246"/>
  <c r="CR332"/>
  <c r="CR81"/>
  <c r="CR167"/>
  <c r="CR253"/>
  <c r="CR109"/>
  <c r="CR24"/>
  <c r="CR135"/>
  <c r="CR221"/>
  <c r="CR371"/>
  <c r="CR56"/>
  <c r="CR142"/>
  <c r="CR352"/>
  <c r="CR110"/>
  <c r="CR70"/>
  <c r="CR385"/>
  <c r="CR299"/>
  <c r="CR149"/>
  <c r="CR63"/>
  <c r="CR378"/>
  <c r="CR173"/>
  <c r="CR270"/>
  <c r="CR184"/>
  <c r="CR98"/>
  <c r="CR349"/>
  <c r="CR263"/>
  <c r="CR271"/>
  <c r="CR155"/>
  <c r="CR69"/>
  <c r="CR384"/>
  <c r="CR234"/>
  <c r="CR148"/>
  <c r="CR305"/>
  <c r="CR40"/>
  <c r="CR355"/>
  <c r="CR269"/>
  <c r="CR119"/>
  <c r="CR33"/>
  <c r="CR348"/>
  <c r="CR326"/>
  <c r="CR240"/>
  <c r="CR154"/>
  <c r="CR68"/>
  <c r="CR319"/>
  <c r="CR233"/>
  <c r="CR288"/>
  <c r="CR125"/>
  <c r="CR39"/>
  <c r="CR354"/>
  <c r="CR204"/>
  <c r="CR118"/>
  <c r="CR386"/>
  <c r="CR10"/>
  <c r="CR325"/>
  <c r="CR239"/>
  <c r="CR89"/>
  <c r="CR404"/>
  <c r="CR242"/>
  <c r="CR156"/>
  <c r="CR48"/>
  <c r="CR356"/>
  <c r="CR133"/>
  <c r="CR183"/>
  <c r="CR383"/>
  <c r="CR268"/>
  <c r="CR188"/>
  <c r="CR267"/>
  <c r="CR238"/>
  <c r="CR44"/>
  <c r="CR237"/>
  <c r="CR8"/>
  <c r="CR294"/>
  <c r="CR7"/>
  <c r="CR181"/>
  <c r="CR95"/>
  <c r="CR9"/>
  <c r="CR324"/>
  <c r="CR174"/>
  <c r="CR88"/>
  <c r="CR403"/>
  <c r="CR381"/>
  <c r="CR295"/>
  <c r="CR209"/>
  <c r="CR59"/>
  <c r="CR374"/>
  <c r="CR194"/>
  <c r="CR266"/>
  <c r="CR180"/>
  <c r="CR94"/>
  <c r="CR345"/>
  <c r="CR259"/>
  <c r="CR301"/>
  <c r="CR151"/>
  <c r="CR65"/>
  <c r="CR380"/>
  <c r="CR230"/>
  <c r="CR144"/>
  <c r="CR58"/>
  <c r="CR19"/>
  <c r="CR351"/>
  <c r="CR265"/>
  <c r="CR179"/>
  <c r="CR29"/>
  <c r="CR344"/>
  <c r="CR45"/>
  <c r="CR236"/>
  <c r="CR150"/>
  <c r="CR64"/>
  <c r="CR315"/>
  <c r="CR229"/>
  <c r="CR322"/>
  <c r="CR121"/>
  <c r="CR35"/>
  <c r="CR350"/>
  <c r="CR200"/>
  <c r="CR114"/>
  <c r="CR328"/>
  <c r="CR134"/>
  <c r="CR334"/>
  <c r="CR162"/>
  <c r="CR382"/>
  <c r="CR298"/>
  <c r="CR333"/>
  <c r="CR304"/>
  <c r="CR399"/>
  <c r="CR369"/>
  <c r="CR388"/>
  <c r="CR273"/>
  <c r="CR323"/>
  <c r="CR208"/>
  <c r="CR329"/>
  <c r="CR214"/>
  <c r="CR62"/>
  <c r="CR206"/>
  <c r="CR120"/>
  <c r="CR34"/>
  <c r="CR285"/>
  <c r="CR199"/>
  <c r="CR160"/>
  <c r="CR91"/>
  <c r="CR406"/>
  <c r="CR320"/>
  <c r="CR170"/>
  <c r="CR84"/>
  <c r="CR365"/>
  <c r="CR377"/>
  <c r="CR291"/>
  <c r="CR205"/>
  <c r="CR55"/>
  <c r="CR370"/>
  <c r="CR284"/>
  <c r="CR262"/>
  <c r="CR176"/>
  <c r="CR90"/>
  <c r="CR341"/>
  <c r="CR255"/>
  <c r="CR169"/>
  <c r="CR177"/>
  <c r="CR61"/>
  <c r="CR376"/>
  <c r="CR290"/>
  <c r="CR140"/>
  <c r="CR54"/>
  <c r="CR275"/>
  <c r="CR347"/>
  <c r="CR261"/>
  <c r="CR175"/>
  <c r="CR25"/>
  <c r="CR340"/>
  <c r="CR147"/>
  <c r="CR232"/>
  <c r="CR146"/>
  <c r="CR60"/>
  <c r="CR311"/>
  <c r="CR225"/>
  <c r="CR139"/>
  <c r="CR163"/>
  <c r="CR363"/>
  <c r="CR327"/>
  <c r="CR104"/>
  <c r="CR218"/>
  <c r="CR17"/>
  <c r="CR360"/>
  <c r="CR73"/>
  <c r="CR37"/>
  <c r="CR83"/>
  <c r="CR130"/>
  <c r="CR228"/>
  <c r="CR293"/>
  <c r="CR292"/>
  <c r="CR317"/>
  <c r="CR231"/>
  <c r="CR145"/>
  <c r="CR396"/>
  <c r="CR310"/>
  <c r="CR318"/>
  <c r="CR202"/>
  <c r="CR116"/>
  <c r="CR30"/>
  <c r="CR281"/>
  <c r="CR195"/>
  <c r="CR190"/>
  <c r="CR87"/>
  <c r="CR402"/>
  <c r="CR316"/>
  <c r="CR166"/>
  <c r="CR80"/>
  <c r="CR395"/>
  <c r="CR373"/>
  <c r="CR287"/>
  <c r="CR201"/>
  <c r="CR115"/>
  <c r="CR366"/>
  <c r="CR280"/>
  <c r="CR335"/>
  <c r="CR172"/>
  <c r="CR86"/>
  <c r="CR401"/>
  <c r="CR251"/>
  <c r="CR165"/>
  <c r="CR211"/>
  <c r="CR57"/>
  <c r="CR372"/>
  <c r="CR286"/>
  <c r="CR136"/>
  <c r="CR50"/>
  <c r="CR405"/>
  <c r="CR343"/>
  <c r="CR257"/>
  <c r="CR171"/>
  <c r="CR21"/>
  <c r="CR336"/>
  <c r="CR250"/>
  <c r="CR77"/>
  <c r="CR213"/>
  <c r="CR248"/>
  <c r="CR219"/>
  <c r="CR126"/>
  <c r="CR97"/>
  <c r="CR132"/>
  <c r="CR189"/>
  <c r="CR353"/>
  <c r="CR330"/>
  <c r="CR43"/>
  <c r="CR243"/>
  <c r="CR128"/>
  <c r="CR49"/>
  <c r="CR27"/>
  <c r="CR342"/>
  <c r="CR256"/>
  <c r="CR106"/>
  <c r="CR20"/>
  <c r="CR254"/>
  <c r="CR313"/>
  <c r="CR227"/>
  <c r="CR141"/>
  <c r="CR392"/>
  <c r="CR306"/>
  <c r="CR220"/>
  <c r="CR198"/>
  <c r="CR112"/>
  <c r="CR26"/>
  <c r="CR277"/>
  <c r="CR191"/>
  <c r="CR105"/>
  <c r="CR66"/>
  <c r="CR398"/>
  <c r="CR312"/>
  <c r="CR226"/>
  <c r="CR76"/>
  <c r="CR391"/>
  <c r="CR164"/>
  <c r="CR283"/>
  <c r="CR197"/>
  <c r="CR111"/>
  <c r="CR362"/>
  <c r="CR276"/>
  <c r="CR36"/>
  <c r="CR168"/>
  <c r="CR82"/>
  <c r="CR397"/>
  <c r="CR247"/>
  <c r="CR161"/>
  <c r="CR75"/>
  <c r="CR53"/>
  <c r="CR368"/>
  <c r="CR282"/>
  <c r="CR196"/>
  <c r="CR46"/>
  <c r="CR361"/>
  <c r="CR143"/>
  <c r="CR127"/>
  <c r="CR12"/>
  <c r="CR47"/>
  <c r="CR18"/>
  <c r="CR11"/>
  <c r="CR297"/>
  <c r="CR182"/>
  <c r="CR274"/>
  <c r="CR245"/>
  <c r="CR113"/>
  <c r="CR123"/>
  <c r="CR158"/>
  <c r="CR129"/>
  <c r="CR14"/>
  <c r="CR300"/>
  <c r="CR379"/>
  <c r="CR207"/>
  <c r="CR138"/>
  <c r="CR52"/>
  <c r="CR367"/>
  <c r="CR217"/>
  <c r="CR131"/>
  <c r="CR79"/>
  <c r="CR23"/>
  <c r="CR338"/>
  <c r="CR252"/>
  <c r="CR102"/>
  <c r="CR16"/>
  <c r="CR331"/>
  <c r="CR309"/>
  <c r="CR223"/>
  <c r="CR137"/>
  <c r="CR51"/>
  <c r="CR302"/>
  <c r="CR216"/>
  <c r="CR224"/>
  <c r="CR108"/>
  <c r="CR22"/>
  <c r="CR337"/>
  <c r="CR187"/>
  <c r="CR101"/>
  <c r="CR100"/>
  <c r="CR394"/>
  <c r="CR308"/>
  <c r="CR222"/>
  <c r="CR72"/>
  <c r="CR387"/>
  <c r="CR15"/>
  <c r="CR279"/>
  <c r="CR193"/>
  <c r="CR107"/>
  <c r="CR358"/>
  <c r="CR272"/>
  <c r="CR186"/>
  <c r="CR241"/>
  <c r="CR78"/>
  <c r="CR393"/>
  <c r="CR307"/>
  <c r="CR157"/>
  <c r="CR71"/>
  <c r="CR249"/>
  <c r="CR41"/>
  <c r="CR212"/>
  <c r="CR390"/>
  <c r="CR103"/>
  <c r="CR38"/>
  <c r="CR159"/>
  <c r="CR152"/>
  <c r="CR359"/>
  <c r="CR244"/>
  <c r="CR215"/>
  <c r="CR122"/>
  <c r="CR93"/>
  <c r="BX217"/>
  <c r="CI217"/>
  <c r="CT217"/>
  <c r="BB217"/>
  <c r="BM217"/>
  <c r="T217"/>
  <c r="AQ217"/>
  <c r="AF217"/>
  <c r="F218"/>
  <c r="AA221"/>
  <c r="AB220"/>
  <c r="AL221"/>
  <c r="AM220"/>
  <c r="AW220"/>
  <c r="AX219"/>
  <c r="BI221"/>
  <c r="BH222"/>
  <c r="BS220"/>
  <c r="BT219"/>
  <c r="CD223"/>
  <c r="CE222"/>
  <c r="CZ221"/>
  <c r="DA221" s="1"/>
  <c r="DL222"/>
  <c r="DK223"/>
  <c r="CO225"/>
  <c r="CP225" s="1"/>
  <c r="BX218" l="1"/>
  <c r="CI218"/>
  <c r="CT218"/>
  <c r="T218"/>
  <c r="BB218"/>
  <c r="BM218"/>
  <c r="AQ218"/>
  <c r="AF218"/>
  <c r="F219"/>
  <c r="AB221"/>
  <c r="AA222"/>
  <c r="AM221"/>
  <c r="AL222"/>
  <c r="AW221"/>
  <c r="AX220"/>
  <c r="BI222"/>
  <c r="BH223"/>
  <c r="BT220"/>
  <c r="BS221"/>
  <c r="CD224"/>
  <c r="CE223"/>
  <c r="CZ222"/>
  <c r="DA222" s="1"/>
  <c r="DL223"/>
  <c r="DK224"/>
  <c r="CO226"/>
  <c r="CP226" s="1"/>
  <c r="CT219" l="1"/>
  <c r="BX219"/>
  <c r="CI219"/>
  <c r="AQ219"/>
  <c r="BB219"/>
  <c r="BM219"/>
  <c r="T219"/>
  <c r="AF219"/>
  <c r="F220"/>
  <c r="AB222"/>
  <c r="AA223"/>
  <c r="AM222"/>
  <c r="AL223"/>
  <c r="AX221"/>
  <c r="AW222"/>
  <c r="BH224"/>
  <c r="BI223"/>
  <c r="BS222"/>
  <c r="BT221"/>
  <c r="CE224"/>
  <c r="CD225"/>
  <c r="CZ223"/>
  <c r="DA223" s="1"/>
  <c r="DK225"/>
  <c r="DL224"/>
  <c r="CO227"/>
  <c r="CP227" s="1"/>
  <c r="CT220" l="1"/>
  <c r="BX220"/>
  <c r="CI220"/>
  <c r="AQ220"/>
  <c r="BB220"/>
  <c r="BM220"/>
  <c r="T220"/>
  <c r="AF220"/>
  <c r="F221"/>
  <c r="AA224"/>
  <c r="AB223"/>
  <c r="AL224"/>
  <c r="AM223"/>
  <c r="AX222"/>
  <c r="AW223"/>
  <c r="BH225"/>
  <c r="BI224"/>
  <c r="BS223"/>
  <c r="BT222"/>
  <c r="CD226"/>
  <c r="CE225"/>
  <c r="CZ224"/>
  <c r="DA224" s="1"/>
  <c r="DK226"/>
  <c r="DL225"/>
  <c r="CO228"/>
  <c r="CP228" s="1"/>
  <c r="CI221" l="1"/>
  <c r="CT221"/>
  <c r="BX221"/>
  <c r="T221"/>
  <c r="BB221"/>
  <c r="BM221"/>
  <c r="AQ221"/>
  <c r="AF221"/>
  <c r="F222"/>
  <c r="AA225"/>
  <c r="AB224"/>
  <c r="AL225"/>
  <c r="AM224"/>
  <c r="AW224"/>
  <c r="AX223"/>
  <c r="BH226"/>
  <c r="BI225"/>
  <c r="BS224"/>
  <c r="BT223"/>
  <c r="CD227"/>
  <c r="CE226"/>
  <c r="CZ225"/>
  <c r="DA225" s="1"/>
  <c r="DL226"/>
  <c r="DK227"/>
  <c r="CO229"/>
  <c r="CP229" s="1"/>
  <c r="BX222" l="1"/>
  <c r="CI222"/>
  <c r="CT222"/>
  <c r="T222"/>
  <c r="BB222"/>
  <c r="BM222"/>
  <c r="AQ222"/>
  <c r="AF222"/>
  <c r="F223"/>
  <c r="AA226"/>
  <c r="AB225"/>
  <c r="AL226"/>
  <c r="AM225"/>
  <c r="AW225"/>
  <c r="AX224"/>
  <c r="BH227"/>
  <c r="BI226"/>
  <c r="BT224"/>
  <c r="BS225"/>
  <c r="CD228"/>
  <c r="CE227"/>
  <c r="CZ226"/>
  <c r="DA226" s="1"/>
  <c r="DL227"/>
  <c r="DK228"/>
  <c r="CO230"/>
  <c r="CP230" s="1"/>
  <c r="BX223" l="1"/>
  <c r="CI223"/>
  <c r="CT223"/>
  <c r="T223"/>
  <c r="AQ223"/>
  <c r="BB223"/>
  <c r="BM223"/>
  <c r="AF223"/>
  <c r="F224"/>
  <c r="AA227"/>
  <c r="AB226"/>
  <c r="AL227"/>
  <c r="AM226"/>
  <c r="AW226"/>
  <c r="AX225"/>
  <c r="BH228"/>
  <c r="BI227"/>
  <c r="BS226"/>
  <c r="BT225"/>
  <c r="CE228"/>
  <c r="CD229"/>
  <c r="CZ227"/>
  <c r="DA227" s="1"/>
  <c r="DK229"/>
  <c r="DL228"/>
  <c r="CO231"/>
  <c r="CP231" s="1"/>
  <c r="BX224" l="1"/>
  <c r="CI224"/>
  <c r="CT224"/>
  <c r="BM224"/>
  <c r="T224"/>
  <c r="AQ224"/>
  <c r="BB224"/>
  <c r="AF224"/>
  <c r="F225"/>
  <c r="AA228"/>
  <c r="AB227"/>
  <c r="AL228"/>
  <c r="AM227"/>
  <c r="AW227"/>
  <c r="AX226"/>
  <c r="BH229"/>
  <c r="BI228"/>
  <c r="BS227"/>
  <c r="BT226"/>
  <c r="CD230"/>
  <c r="CE229"/>
  <c r="CZ228"/>
  <c r="DA228" s="1"/>
  <c r="DK230"/>
  <c r="DL229"/>
  <c r="CO232"/>
  <c r="CP232" s="1"/>
  <c r="BX225" l="1"/>
  <c r="CI225"/>
  <c r="CT225"/>
  <c r="BB225"/>
  <c r="BM225"/>
  <c r="T225"/>
  <c r="AQ225"/>
  <c r="AF225"/>
  <c r="F226"/>
  <c r="AA229"/>
  <c r="AB228"/>
  <c r="AL229"/>
  <c r="AM228"/>
  <c r="AW228"/>
  <c r="AX227"/>
  <c r="BI229"/>
  <c r="BH230"/>
  <c r="BS228"/>
  <c r="BT227"/>
  <c r="CD231"/>
  <c r="CE230"/>
  <c r="CZ229"/>
  <c r="DA229" s="1"/>
  <c r="DL230"/>
  <c r="DK231"/>
  <c r="CO233"/>
  <c r="CP233" s="1"/>
  <c r="BX226" l="1"/>
  <c r="CI226"/>
  <c r="CT226"/>
  <c r="T226"/>
  <c r="BB226"/>
  <c r="BM226"/>
  <c r="AQ226"/>
  <c r="AF226"/>
  <c r="F227"/>
  <c r="AB229"/>
  <c r="AA230"/>
  <c r="AM229"/>
  <c r="AL230"/>
  <c r="AW229"/>
  <c r="AX228"/>
  <c r="BI230"/>
  <c r="BH231"/>
  <c r="BT228"/>
  <c r="BS229"/>
  <c r="CD232"/>
  <c r="CE231"/>
  <c r="CZ230"/>
  <c r="DA230" s="1"/>
  <c r="DL231"/>
  <c r="DK232"/>
  <c r="CO234"/>
  <c r="CP234" s="1"/>
  <c r="CT227" l="1"/>
  <c r="BX227"/>
  <c r="CI227"/>
  <c r="AQ227"/>
  <c r="BB227"/>
  <c r="BM227"/>
  <c r="T227"/>
  <c r="AF227"/>
  <c r="F228"/>
  <c r="AB230"/>
  <c r="AA231"/>
  <c r="AM230"/>
  <c r="AL231"/>
  <c r="AX229"/>
  <c r="AW230"/>
  <c r="BH232"/>
  <c r="BI231"/>
  <c r="BS230"/>
  <c r="BT229"/>
  <c r="CE232"/>
  <c r="CD233"/>
  <c r="CZ231"/>
  <c r="DA231" s="1"/>
  <c r="DK233"/>
  <c r="DL232"/>
  <c r="CO235"/>
  <c r="CP235" s="1"/>
  <c r="CT228" l="1"/>
  <c r="BX228"/>
  <c r="CI228"/>
  <c r="AQ228"/>
  <c r="BB228"/>
  <c r="BM228"/>
  <c r="T228"/>
  <c r="AF228"/>
  <c r="F229"/>
  <c r="AA232"/>
  <c r="AB231"/>
  <c r="AL232"/>
  <c r="AM231"/>
  <c r="AX230"/>
  <c r="AW231"/>
  <c r="BH233"/>
  <c r="BI232"/>
  <c r="BS231"/>
  <c r="BT230"/>
  <c r="CD234"/>
  <c r="CE233"/>
  <c r="CZ232"/>
  <c r="DA232" s="1"/>
  <c r="DK234"/>
  <c r="DL233"/>
  <c r="CO236"/>
  <c r="CP236" s="1"/>
  <c r="CI229" l="1"/>
  <c r="CT229"/>
  <c r="BX229"/>
  <c r="T229"/>
  <c r="BB229"/>
  <c r="BM229"/>
  <c r="AQ229"/>
  <c r="AF229"/>
  <c r="F230"/>
  <c r="AA233"/>
  <c r="AB232"/>
  <c r="AL233"/>
  <c r="AM232"/>
  <c r="AW232"/>
  <c r="AX231"/>
  <c r="BH234"/>
  <c r="BI233"/>
  <c r="BS232"/>
  <c r="BT231"/>
  <c r="CD235"/>
  <c r="CE234"/>
  <c r="CZ233"/>
  <c r="DA233" s="1"/>
  <c r="DL234"/>
  <c r="DK235"/>
  <c r="CO237"/>
  <c r="CP237" s="1"/>
  <c r="BX230" l="1"/>
  <c r="CI230"/>
  <c r="CT230"/>
  <c r="T230"/>
  <c r="BB230"/>
  <c r="BM230"/>
  <c r="AQ230"/>
  <c r="AF230"/>
  <c r="F231"/>
  <c r="AA234"/>
  <c r="AB233"/>
  <c r="AL234"/>
  <c r="AM233"/>
  <c r="AW233"/>
  <c r="AX232"/>
  <c r="BH235"/>
  <c r="BI234"/>
  <c r="BT232"/>
  <c r="BS233"/>
  <c r="CD236"/>
  <c r="CE235"/>
  <c r="CZ234"/>
  <c r="DA234" s="1"/>
  <c r="DL235"/>
  <c r="DK236"/>
  <c r="CO238"/>
  <c r="CP238" s="1"/>
  <c r="BX231" l="1"/>
  <c r="CI231"/>
  <c r="CT231"/>
  <c r="T231"/>
  <c r="AQ231"/>
  <c r="BB231"/>
  <c r="BM231"/>
  <c r="AF231"/>
  <c r="F232"/>
  <c r="AA235"/>
  <c r="AB234"/>
  <c r="AL235"/>
  <c r="AM234"/>
  <c r="AW234"/>
  <c r="AX233"/>
  <c r="BH236"/>
  <c r="BI235"/>
  <c r="BS234"/>
  <c r="BT233"/>
  <c r="CE236"/>
  <c r="CD237"/>
  <c r="CZ235"/>
  <c r="DA235" s="1"/>
  <c r="DK237"/>
  <c r="DL236"/>
  <c r="CO239"/>
  <c r="CP239" s="1"/>
  <c r="BX232" l="1"/>
  <c r="CI232"/>
  <c r="CT232"/>
  <c r="BM232"/>
  <c r="T232"/>
  <c r="AQ232"/>
  <c r="BB232"/>
  <c r="AF232"/>
  <c r="F233"/>
  <c r="AA236"/>
  <c r="AB235"/>
  <c r="AL236"/>
  <c r="AM235"/>
  <c r="AW235"/>
  <c r="AX234"/>
  <c r="BH237"/>
  <c r="BI236"/>
  <c r="BS235"/>
  <c r="BT234"/>
  <c r="CD238"/>
  <c r="CE237"/>
  <c r="CZ236"/>
  <c r="DA236" s="1"/>
  <c r="DK238"/>
  <c r="DL237"/>
  <c r="CO240"/>
  <c r="CP240" s="1"/>
  <c r="BX233" l="1"/>
  <c r="CI233"/>
  <c r="CT233"/>
  <c r="BB233"/>
  <c r="BM233"/>
  <c r="T233"/>
  <c r="AQ233"/>
  <c r="AF233"/>
  <c r="F234"/>
  <c r="AA237"/>
  <c r="AB236"/>
  <c r="AL237"/>
  <c r="AM236"/>
  <c r="AW236"/>
  <c r="AX235"/>
  <c r="BI237"/>
  <c r="BH238"/>
  <c r="BS236"/>
  <c r="BT235"/>
  <c r="CD239"/>
  <c r="CE238"/>
  <c r="CZ237"/>
  <c r="DA237" s="1"/>
  <c r="DL238"/>
  <c r="DK239"/>
  <c r="CO241"/>
  <c r="CP241" s="1"/>
  <c r="BX234" l="1"/>
  <c r="CI234"/>
  <c r="CT234"/>
  <c r="T234"/>
  <c r="BB234"/>
  <c r="BM234"/>
  <c r="AQ234"/>
  <c r="AF234"/>
  <c r="F235"/>
  <c r="AB237"/>
  <c r="AA238"/>
  <c r="AM237"/>
  <c r="AL238"/>
  <c r="AW237"/>
  <c r="AX236"/>
  <c r="BI238"/>
  <c r="BH239"/>
  <c r="BT236"/>
  <c r="BS237"/>
  <c r="CD240"/>
  <c r="CE239"/>
  <c r="CZ238"/>
  <c r="DA238" s="1"/>
  <c r="DL239"/>
  <c r="DK240"/>
  <c r="CO242"/>
  <c r="CP242" s="1"/>
  <c r="CT235" l="1"/>
  <c r="BX235"/>
  <c r="CI235"/>
  <c r="AQ235"/>
  <c r="BB235"/>
  <c r="BM235"/>
  <c r="T235"/>
  <c r="AF235"/>
  <c r="F236"/>
  <c r="AB238"/>
  <c r="AA239"/>
  <c r="AM238"/>
  <c r="AL239"/>
  <c r="AX237"/>
  <c r="AW238"/>
  <c r="BH240"/>
  <c r="BI239"/>
  <c r="BS238"/>
  <c r="BT237"/>
  <c r="CE240"/>
  <c r="CD241"/>
  <c r="CZ239"/>
  <c r="DA239" s="1"/>
  <c r="DK241"/>
  <c r="DL240"/>
  <c r="CO243"/>
  <c r="CP243" s="1"/>
  <c r="CT236" l="1"/>
  <c r="BX236"/>
  <c r="CI236"/>
  <c r="AQ236"/>
  <c r="BB236"/>
  <c r="BM236"/>
  <c r="T236"/>
  <c r="AF236"/>
  <c r="F237"/>
  <c r="AA240"/>
  <c r="AB239"/>
  <c r="AL240"/>
  <c r="AM239"/>
  <c r="AX238"/>
  <c r="AW239"/>
  <c r="BH241"/>
  <c r="BI240"/>
  <c r="BS239"/>
  <c r="BT238"/>
  <c r="CD242"/>
  <c r="CE241"/>
  <c r="CZ240"/>
  <c r="DA240" s="1"/>
  <c r="DK242"/>
  <c r="DL241"/>
  <c r="CO244"/>
  <c r="CP244" s="1"/>
  <c r="CI237" l="1"/>
  <c r="CT237"/>
  <c r="BX237"/>
  <c r="T237"/>
  <c r="BB237"/>
  <c r="BM237"/>
  <c r="AQ237"/>
  <c r="AF237"/>
  <c r="F238"/>
  <c r="AA241"/>
  <c r="AB240"/>
  <c r="AL241"/>
  <c r="AM240"/>
  <c r="AW240"/>
  <c r="AX239"/>
  <c r="BH242"/>
  <c r="BI241"/>
  <c r="BS240"/>
  <c r="BT239"/>
  <c r="CD243"/>
  <c r="CE242"/>
  <c r="CZ241"/>
  <c r="DA241" s="1"/>
  <c r="DL242"/>
  <c r="DK243"/>
  <c r="CO245"/>
  <c r="CP245" s="1"/>
  <c r="BX238" l="1"/>
  <c r="CI238"/>
  <c r="CT238"/>
  <c r="T238"/>
  <c r="BB238"/>
  <c r="BM238"/>
  <c r="AQ238"/>
  <c r="AF238"/>
  <c r="F239"/>
  <c r="AA242"/>
  <c r="AB241"/>
  <c r="AL242"/>
  <c r="AM241"/>
  <c r="AW241"/>
  <c r="AX240"/>
  <c r="BH243"/>
  <c r="BI242"/>
  <c r="BT240"/>
  <c r="BS241"/>
  <c r="CD244"/>
  <c r="CE243"/>
  <c r="CZ242"/>
  <c r="DA242" s="1"/>
  <c r="DL243"/>
  <c r="DK244"/>
  <c r="CO246"/>
  <c r="CP246" s="1"/>
  <c r="BX239" l="1"/>
  <c r="CI239"/>
  <c r="CT239"/>
  <c r="T239"/>
  <c r="AQ239"/>
  <c r="BB239"/>
  <c r="BM239"/>
  <c r="AF239"/>
  <c r="F240"/>
  <c r="AA243"/>
  <c r="AB242"/>
  <c r="AL243"/>
  <c r="AM242"/>
  <c r="AW242"/>
  <c r="AX241"/>
  <c r="BH244"/>
  <c r="BI243"/>
  <c r="BS242"/>
  <c r="BT241"/>
  <c r="CE244"/>
  <c r="CD245"/>
  <c r="CZ243"/>
  <c r="DA243" s="1"/>
  <c r="DK245"/>
  <c r="DL244"/>
  <c r="CO247"/>
  <c r="CP247" s="1"/>
  <c r="BX240" l="1"/>
  <c r="CI240"/>
  <c r="CT240"/>
  <c r="BM240"/>
  <c r="T240"/>
  <c r="AQ240"/>
  <c r="BB240"/>
  <c r="AF240"/>
  <c r="F241"/>
  <c r="AA244"/>
  <c r="AB243"/>
  <c r="AL244"/>
  <c r="AM243"/>
  <c r="AW243"/>
  <c r="AX242"/>
  <c r="BH245"/>
  <c r="BI244"/>
  <c r="BS243"/>
  <c r="BT242"/>
  <c r="CD246"/>
  <c r="CE245"/>
  <c r="CZ244"/>
  <c r="DA244" s="1"/>
  <c r="DK246"/>
  <c r="DL245"/>
  <c r="CO248"/>
  <c r="CP248" s="1"/>
  <c r="BX241" l="1"/>
  <c r="CI241"/>
  <c r="CT241"/>
  <c r="BB241"/>
  <c r="BM241"/>
  <c r="T241"/>
  <c r="AQ241"/>
  <c r="AF241"/>
  <c r="F242"/>
  <c r="AA245"/>
  <c r="AB244"/>
  <c r="AL245"/>
  <c r="AM244"/>
  <c r="AW244"/>
  <c r="AX243"/>
  <c r="BI245"/>
  <c r="BH246"/>
  <c r="BS244"/>
  <c r="BT243"/>
  <c r="CD247"/>
  <c r="CE246"/>
  <c r="CZ245"/>
  <c r="DA245" s="1"/>
  <c r="DL246"/>
  <c r="DK247"/>
  <c r="CO249"/>
  <c r="CP249" s="1"/>
  <c r="BX242" l="1"/>
  <c r="CI242"/>
  <c r="CT242"/>
  <c r="T242"/>
  <c r="BB242"/>
  <c r="BM242"/>
  <c r="AQ242"/>
  <c r="AF242"/>
  <c r="F243"/>
  <c r="AB245"/>
  <c r="AA246"/>
  <c r="AM245"/>
  <c r="AL246"/>
  <c r="AW245"/>
  <c r="AX244"/>
  <c r="BI246"/>
  <c r="BH247"/>
  <c r="BT244"/>
  <c r="BS245"/>
  <c r="CD248"/>
  <c r="CE247"/>
  <c r="CZ246"/>
  <c r="DA246" s="1"/>
  <c r="DL247"/>
  <c r="DK248"/>
  <c r="CO250"/>
  <c r="CP250" s="1"/>
  <c r="CT243" l="1"/>
  <c r="BX243"/>
  <c r="CI243"/>
  <c r="AQ243"/>
  <c r="BB243"/>
  <c r="BM243"/>
  <c r="T243"/>
  <c r="AF243"/>
  <c r="F244"/>
  <c r="AB246"/>
  <c r="AA247"/>
  <c r="AM246"/>
  <c r="AL247"/>
  <c r="AX245"/>
  <c r="AW246"/>
  <c r="BH248"/>
  <c r="BI247"/>
  <c r="BS246"/>
  <c r="BT245"/>
  <c r="CE248"/>
  <c r="CD249"/>
  <c r="CZ247"/>
  <c r="DA247" s="1"/>
  <c r="DK249"/>
  <c r="DL248"/>
  <c r="CO251"/>
  <c r="CP251" s="1"/>
  <c r="CT244" l="1"/>
  <c r="BX244"/>
  <c r="CI244"/>
  <c r="AQ244"/>
  <c r="BB244"/>
  <c r="BM244"/>
  <c r="T244"/>
  <c r="AF244"/>
  <c r="F245"/>
  <c r="AA248"/>
  <c r="AB247"/>
  <c r="AL248"/>
  <c r="AM247"/>
  <c r="AX246"/>
  <c r="AW247"/>
  <c r="BH249"/>
  <c r="BI248"/>
  <c r="BS247"/>
  <c r="BT246"/>
  <c r="CD250"/>
  <c r="CE249"/>
  <c r="CZ248"/>
  <c r="DA248" s="1"/>
  <c r="DK250"/>
  <c r="DL249"/>
  <c r="CO252"/>
  <c r="CP252" s="1"/>
  <c r="CI245" l="1"/>
  <c r="CT245"/>
  <c r="BX245"/>
  <c r="BB245"/>
  <c r="BM245"/>
  <c r="T245"/>
  <c r="AQ245"/>
  <c r="AF245"/>
  <c r="F246"/>
  <c r="AA249"/>
  <c r="AB248"/>
  <c r="AL249"/>
  <c r="AM248"/>
  <c r="AW248"/>
  <c r="AX247"/>
  <c r="BH250"/>
  <c r="BI249"/>
  <c r="BS248"/>
  <c r="BT247"/>
  <c r="CD251"/>
  <c r="CE250"/>
  <c r="CZ249"/>
  <c r="DA249" s="1"/>
  <c r="DL250"/>
  <c r="DK251"/>
  <c r="CO253"/>
  <c r="CP253" s="1"/>
  <c r="BX246" l="1"/>
  <c r="CI246"/>
  <c r="CT246"/>
  <c r="T246"/>
  <c r="BB246"/>
  <c r="BM246"/>
  <c r="AQ246"/>
  <c r="AF246"/>
  <c r="F247"/>
  <c r="AA250"/>
  <c r="AB249"/>
  <c r="AL250"/>
  <c r="AM249"/>
  <c r="AW249"/>
  <c r="AX248"/>
  <c r="BH251"/>
  <c r="BI250"/>
  <c r="BT248"/>
  <c r="BS249"/>
  <c r="CD252"/>
  <c r="CE251"/>
  <c r="CZ250"/>
  <c r="DA250" s="1"/>
  <c r="DL251"/>
  <c r="DK252"/>
  <c r="CO254"/>
  <c r="CP254" s="1"/>
  <c r="BX247" l="1"/>
  <c r="CI247"/>
  <c r="CT247"/>
  <c r="T247"/>
  <c r="AQ247"/>
  <c r="BB247"/>
  <c r="BM247"/>
  <c r="AF247"/>
  <c r="F248"/>
  <c r="AA251"/>
  <c r="AB250"/>
  <c r="AL251"/>
  <c r="AM250"/>
  <c r="AW250"/>
  <c r="AX249"/>
  <c r="BH252"/>
  <c r="BI251"/>
  <c r="BS250"/>
  <c r="BT249"/>
  <c r="CE252"/>
  <c r="CD253"/>
  <c r="CZ251"/>
  <c r="DA251" s="1"/>
  <c r="DK253"/>
  <c r="DL252"/>
  <c r="CO255"/>
  <c r="CP255" s="1"/>
  <c r="BX248" l="1"/>
  <c r="CI248"/>
  <c r="CT248"/>
  <c r="BM248"/>
  <c r="T248"/>
  <c r="AQ248"/>
  <c r="BB248"/>
  <c r="AF248"/>
  <c r="F249"/>
  <c r="AA252"/>
  <c r="AB251"/>
  <c r="AL252"/>
  <c r="AM251"/>
  <c r="AW251"/>
  <c r="AX250"/>
  <c r="BH253"/>
  <c r="BI252"/>
  <c r="BS251"/>
  <c r="BT250"/>
  <c r="CD254"/>
  <c r="CE253"/>
  <c r="CZ252"/>
  <c r="DA252" s="1"/>
  <c r="DK254"/>
  <c r="DL253"/>
  <c r="CO256"/>
  <c r="CP256" s="1"/>
  <c r="BX249" l="1"/>
  <c r="CI249"/>
  <c r="CT249"/>
  <c r="BB249"/>
  <c r="BM249"/>
  <c r="T249"/>
  <c r="AQ249"/>
  <c r="AF249"/>
  <c r="F250"/>
  <c r="AA253"/>
  <c r="AB252"/>
  <c r="AL253"/>
  <c r="AM252"/>
  <c r="AW252"/>
  <c r="AX251"/>
  <c r="BI253"/>
  <c r="BH254"/>
  <c r="BS252"/>
  <c r="BT251"/>
  <c r="CD255"/>
  <c r="CE254"/>
  <c r="CZ253"/>
  <c r="DA253" s="1"/>
  <c r="DL254"/>
  <c r="DK255"/>
  <c r="CO257"/>
  <c r="CP257" s="1"/>
  <c r="BX250" l="1"/>
  <c r="CI250"/>
  <c r="CT250"/>
  <c r="T250"/>
  <c r="BB250"/>
  <c r="BM250"/>
  <c r="AQ250"/>
  <c r="AF250"/>
  <c r="F251"/>
  <c r="AB253"/>
  <c r="AA254"/>
  <c r="AM253"/>
  <c r="AL254"/>
  <c r="AW253"/>
  <c r="AX252"/>
  <c r="BI254"/>
  <c r="BH255"/>
  <c r="BT252"/>
  <c r="BS253"/>
  <c r="CD256"/>
  <c r="CE255"/>
  <c r="CZ254"/>
  <c r="DA254" s="1"/>
  <c r="DL255"/>
  <c r="DK256"/>
  <c r="CO258"/>
  <c r="CP258" s="1"/>
  <c r="CT251" l="1"/>
  <c r="BX251"/>
  <c r="CI251"/>
  <c r="AQ251"/>
  <c r="BB251"/>
  <c r="BM251"/>
  <c r="T251"/>
  <c r="AF251"/>
  <c r="F252"/>
  <c r="AB254"/>
  <c r="AA255"/>
  <c r="AM254"/>
  <c r="AL255"/>
  <c r="AX253"/>
  <c r="AW254"/>
  <c r="BH256"/>
  <c r="BI255"/>
  <c r="BS254"/>
  <c r="BT253"/>
  <c r="CE256"/>
  <c r="CD257"/>
  <c r="CZ255"/>
  <c r="DA255" s="1"/>
  <c r="DK257"/>
  <c r="DL256"/>
  <c r="CO259"/>
  <c r="CP259" s="1"/>
  <c r="CT252" l="1"/>
  <c r="BX252"/>
  <c r="CI252"/>
  <c r="AQ252"/>
  <c r="BB252"/>
  <c r="BM252"/>
  <c r="T252"/>
  <c r="AF252"/>
  <c r="F253"/>
  <c r="AA256"/>
  <c r="AB255"/>
  <c r="AL256"/>
  <c r="AM255"/>
  <c r="AX254"/>
  <c r="AW255"/>
  <c r="BH257"/>
  <c r="BI256"/>
  <c r="BS255"/>
  <c r="BT254"/>
  <c r="CD258"/>
  <c r="CE257"/>
  <c r="CZ256"/>
  <c r="DA256" s="1"/>
  <c r="DK258"/>
  <c r="DL257"/>
  <c r="CO260"/>
  <c r="CP260" s="1"/>
  <c r="CI253" l="1"/>
  <c r="CT253"/>
  <c r="BX253"/>
  <c r="T253"/>
  <c r="BB253"/>
  <c r="BM253"/>
  <c r="AQ253"/>
  <c r="AF253"/>
  <c r="F254"/>
  <c r="AA257"/>
  <c r="AB256"/>
  <c r="AL257"/>
  <c r="AM256"/>
  <c r="AW256"/>
  <c r="AX255"/>
  <c r="BH258"/>
  <c r="BI257"/>
  <c r="BS256"/>
  <c r="BT255"/>
  <c r="CD259"/>
  <c r="CE258"/>
  <c r="CZ257"/>
  <c r="DA257" s="1"/>
  <c r="DL258"/>
  <c r="DK259"/>
  <c r="CO261"/>
  <c r="CP261" s="1"/>
  <c r="BX254" l="1"/>
  <c r="CI254"/>
  <c r="CT254"/>
  <c r="T254"/>
  <c r="BB254"/>
  <c r="BM254"/>
  <c r="AQ254"/>
  <c r="AF254"/>
  <c r="F255"/>
  <c r="AA258"/>
  <c r="AB257"/>
  <c r="AL258"/>
  <c r="AM257"/>
  <c r="AW257"/>
  <c r="AX256"/>
  <c r="BH259"/>
  <c r="BI258"/>
  <c r="BT256"/>
  <c r="BS257"/>
  <c r="CD260"/>
  <c r="CE259"/>
  <c r="CZ258"/>
  <c r="DA258" s="1"/>
  <c r="DL259"/>
  <c r="DK260"/>
  <c r="CO262"/>
  <c r="CP262" s="1"/>
  <c r="BX255" l="1"/>
  <c r="CI255"/>
  <c r="CT255"/>
  <c r="T255"/>
  <c r="AQ255"/>
  <c r="BB255"/>
  <c r="BM255"/>
  <c r="AF255"/>
  <c r="F256"/>
  <c r="AA259"/>
  <c r="AB258"/>
  <c r="AL259"/>
  <c r="AM258"/>
  <c r="AW258"/>
  <c r="AX257"/>
  <c r="BH260"/>
  <c r="BI259"/>
  <c r="BS258"/>
  <c r="BT257"/>
  <c r="CE260"/>
  <c r="CD261"/>
  <c r="CZ259"/>
  <c r="DA259" s="1"/>
  <c r="DK261"/>
  <c r="DL260"/>
  <c r="CO263"/>
  <c r="CP263" s="1"/>
  <c r="BX256" l="1"/>
  <c r="CI256"/>
  <c r="CT256"/>
  <c r="BM256"/>
  <c r="T256"/>
  <c r="AQ256"/>
  <c r="BB256"/>
  <c r="AF256"/>
  <c r="F257"/>
  <c r="AA260"/>
  <c r="AB259"/>
  <c r="AL260"/>
  <c r="AM259"/>
  <c r="AW259"/>
  <c r="AX258"/>
  <c r="BH261"/>
  <c r="BI260"/>
  <c r="BS259"/>
  <c r="BT258"/>
  <c r="CD262"/>
  <c r="CE261"/>
  <c r="CZ260"/>
  <c r="DA260" s="1"/>
  <c r="DK262"/>
  <c r="DL261"/>
  <c r="CO264"/>
  <c r="CP264" s="1"/>
  <c r="BX257" l="1"/>
  <c r="CI257"/>
  <c r="CT257"/>
  <c r="BB257"/>
  <c r="BM257"/>
  <c r="T257"/>
  <c r="AQ257"/>
  <c r="AF257"/>
  <c r="F258"/>
  <c r="AA261"/>
  <c r="AB260"/>
  <c r="AL261"/>
  <c r="AM260"/>
  <c r="AW260"/>
  <c r="AX259"/>
  <c r="BI261"/>
  <c r="BH262"/>
  <c r="BS260"/>
  <c r="BT259"/>
  <c r="CD263"/>
  <c r="CE262"/>
  <c r="CZ261"/>
  <c r="DA261" s="1"/>
  <c r="DL262"/>
  <c r="DK263"/>
  <c r="CO265"/>
  <c r="CP265" s="1"/>
  <c r="BX258" l="1"/>
  <c r="CI258"/>
  <c r="CT258"/>
  <c r="T258"/>
  <c r="BB258"/>
  <c r="BM258"/>
  <c r="AQ258"/>
  <c r="AF258"/>
  <c r="F259"/>
  <c r="AB261"/>
  <c r="AA262"/>
  <c r="AM261"/>
  <c r="AL262"/>
  <c r="AW261"/>
  <c r="AX260"/>
  <c r="BI262"/>
  <c r="BH263"/>
  <c r="BT260"/>
  <c r="BS261"/>
  <c r="CD264"/>
  <c r="CE263"/>
  <c r="CZ262"/>
  <c r="DA262" s="1"/>
  <c r="DL263"/>
  <c r="DK264"/>
  <c r="CO266"/>
  <c r="CP266" s="1"/>
  <c r="CT259" l="1"/>
  <c r="BX259"/>
  <c r="CI259"/>
  <c r="AQ259"/>
  <c r="BB259"/>
  <c r="BM259"/>
  <c r="T259"/>
  <c r="AF259"/>
  <c r="F260"/>
  <c r="AB262"/>
  <c r="AA263"/>
  <c r="AM262"/>
  <c r="AL263"/>
  <c r="AX261"/>
  <c r="AW262"/>
  <c r="BH264"/>
  <c r="BI263"/>
  <c r="BS262"/>
  <c r="BT261"/>
  <c r="CE264"/>
  <c r="CD265"/>
  <c r="CZ263"/>
  <c r="DA263" s="1"/>
  <c r="DK265"/>
  <c r="DL264"/>
  <c r="CO267"/>
  <c r="CP267" s="1"/>
  <c r="CT260" l="1"/>
  <c r="BX260"/>
  <c r="CI260"/>
  <c r="AQ260"/>
  <c r="BB260"/>
  <c r="BM260"/>
  <c r="T260"/>
  <c r="AF260"/>
  <c r="F261"/>
  <c r="AA264"/>
  <c r="AB263"/>
  <c r="AL264"/>
  <c r="AM263"/>
  <c r="AX262"/>
  <c r="AW263"/>
  <c r="BH265"/>
  <c r="BI264"/>
  <c r="BS263"/>
  <c r="BT262"/>
  <c r="CD266"/>
  <c r="CE265"/>
  <c r="CZ264"/>
  <c r="DA264" s="1"/>
  <c r="DK266"/>
  <c r="DL265"/>
  <c r="CO268"/>
  <c r="CP268" s="1"/>
  <c r="CI261" l="1"/>
  <c r="CT261"/>
  <c r="BX261"/>
  <c r="BB261"/>
  <c r="T261"/>
  <c r="BM261"/>
  <c r="AQ261"/>
  <c r="AF261"/>
  <c r="F262"/>
  <c r="AA265"/>
  <c r="AB264"/>
  <c r="AL265"/>
  <c r="AM264"/>
  <c r="AW264"/>
  <c r="AX263"/>
  <c r="BH266"/>
  <c r="BI265"/>
  <c r="BS264"/>
  <c r="BT263"/>
  <c r="CD267"/>
  <c r="CE266"/>
  <c r="CZ265"/>
  <c r="DA265" s="1"/>
  <c r="DL266"/>
  <c r="DK267"/>
  <c r="CO269"/>
  <c r="CP269" s="1"/>
  <c r="BX262" l="1"/>
  <c r="CI262"/>
  <c r="CT262"/>
  <c r="T262"/>
  <c r="BB262"/>
  <c r="BM262"/>
  <c r="AQ262"/>
  <c r="AF262"/>
  <c r="F263"/>
  <c r="AA266"/>
  <c r="AB265"/>
  <c r="AL266"/>
  <c r="AM265"/>
  <c r="AW265"/>
  <c r="AX264"/>
  <c r="BH267"/>
  <c r="BI266"/>
  <c r="BT264"/>
  <c r="BS265"/>
  <c r="CD268"/>
  <c r="CE267"/>
  <c r="CZ266"/>
  <c r="DA266" s="1"/>
  <c r="DL267"/>
  <c r="DK268"/>
  <c r="CO270"/>
  <c r="CP270" s="1"/>
  <c r="BX263" l="1"/>
  <c r="CI263"/>
  <c r="CT263"/>
  <c r="T263"/>
  <c r="AQ263"/>
  <c r="BB263"/>
  <c r="BM263"/>
  <c r="AF263"/>
  <c r="F264"/>
  <c r="AA267"/>
  <c r="AB266"/>
  <c r="AL267"/>
  <c r="AM266"/>
  <c r="AW266"/>
  <c r="AX265"/>
  <c r="BH268"/>
  <c r="BI267"/>
  <c r="BS266"/>
  <c r="BT265"/>
  <c r="CE268"/>
  <c r="CD269"/>
  <c r="CZ267"/>
  <c r="DA267" s="1"/>
  <c r="DK269"/>
  <c r="DL268"/>
  <c r="CO271"/>
  <c r="CP271" s="1"/>
  <c r="BX264" l="1"/>
  <c r="CI264"/>
  <c r="CT264"/>
  <c r="BM264"/>
  <c r="T264"/>
  <c r="AQ264"/>
  <c r="BB264"/>
  <c r="AF264"/>
  <c r="F265"/>
  <c r="AA268"/>
  <c r="AB267"/>
  <c r="AL268"/>
  <c r="AM267"/>
  <c r="AW267"/>
  <c r="AX266"/>
  <c r="BH269"/>
  <c r="BI268"/>
  <c r="BS267"/>
  <c r="BT266"/>
  <c r="CD270"/>
  <c r="CE269"/>
  <c r="CZ268"/>
  <c r="DA268" s="1"/>
  <c r="DK270"/>
  <c r="DL269"/>
  <c r="CO272"/>
  <c r="CP272" s="1"/>
  <c r="BX265" l="1"/>
  <c r="CI265"/>
  <c r="CT265"/>
  <c r="BB265"/>
  <c r="BM265"/>
  <c r="T265"/>
  <c r="AQ265"/>
  <c r="AF265"/>
  <c r="F266"/>
  <c r="CX3" s="1"/>
  <c r="AA269"/>
  <c r="AB268"/>
  <c r="AL269"/>
  <c r="AM268"/>
  <c r="AW268"/>
  <c r="AX267"/>
  <c r="BI269"/>
  <c r="BH270"/>
  <c r="BS268"/>
  <c r="BT267"/>
  <c r="CD271"/>
  <c r="CE270"/>
  <c r="CZ269"/>
  <c r="DA269" s="1"/>
  <c r="DL270"/>
  <c r="DK271"/>
  <c r="CO273"/>
  <c r="CP273" s="1"/>
  <c r="CW264" l="1"/>
  <c r="CW405"/>
  <c r="CW389"/>
  <c r="CW337"/>
  <c r="CW210"/>
  <c r="CW262"/>
  <c r="CW305"/>
  <c r="CW348"/>
  <c r="CW391"/>
  <c r="CW33"/>
  <c r="CW379"/>
  <c r="CW307"/>
  <c r="CW350"/>
  <c r="CW393"/>
  <c r="CW35"/>
  <c r="CW142"/>
  <c r="CW53"/>
  <c r="CW96"/>
  <c r="CW139"/>
  <c r="CW182"/>
  <c r="CW225"/>
  <c r="CW345"/>
  <c r="CW243"/>
  <c r="CW286"/>
  <c r="CW329"/>
  <c r="CW372"/>
  <c r="CW14"/>
  <c r="CW279"/>
  <c r="CW322"/>
  <c r="CW365"/>
  <c r="CW7"/>
  <c r="CW50"/>
  <c r="CW317"/>
  <c r="CW68"/>
  <c r="CW111"/>
  <c r="CW154"/>
  <c r="CW197"/>
  <c r="CW240"/>
  <c r="CW287"/>
  <c r="CW403"/>
  <c r="CW45"/>
  <c r="CW88"/>
  <c r="CW131"/>
  <c r="CW238"/>
  <c r="CW57"/>
  <c r="CW78"/>
  <c r="CW46"/>
  <c r="CW25"/>
  <c r="DF3"/>
  <c r="CW187"/>
  <c r="CW115"/>
  <c r="CW303"/>
  <c r="CW294"/>
  <c r="CW167"/>
  <c r="CW6"/>
  <c r="CW49"/>
  <c r="CW92"/>
  <c r="CW135"/>
  <c r="CW178"/>
  <c r="CW140"/>
  <c r="CW51"/>
  <c r="CW94"/>
  <c r="CW137"/>
  <c r="CW180"/>
  <c r="CW223"/>
  <c r="CW198"/>
  <c r="CW241"/>
  <c r="CW284"/>
  <c r="CW327"/>
  <c r="CW370"/>
  <c r="CW91"/>
  <c r="CW388"/>
  <c r="CW30"/>
  <c r="CW73"/>
  <c r="CW116"/>
  <c r="CW159"/>
  <c r="CW23"/>
  <c r="CW66"/>
  <c r="CW109"/>
  <c r="CW152"/>
  <c r="CW195"/>
  <c r="CW366"/>
  <c r="CW213"/>
  <c r="CW256"/>
  <c r="CW299"/>
  <c r="CW342"/>
  <c r="CW385"/>
  <c r="CW31"/>
  <c r="CW147"/>
  <c r="CW190"/>
  <c r="CW233"/>
  <c r="CW276"/>
  <c r="CW319"/>
  <c r="CW347"/>
  <c r="CW200"/>
  <c r="CW168"/>
  <c r="CW377"/>
  <c r="CW360"/>
  <c r="CW296"/>
  <c r="CW99"/>
  <c r="CW244"/>
  <c r="CW321"/>
  <c r="CW124"/>
  <c r="CW151"/>
  <c r="CW194"/>
  <c r="CW237"/>
  <c r="CW280"/>
  <c r="CW323"/>
  <c r="CW93"/>
  <c r="CW196"/>
  <c r="CW239"/>
  <c r="CW282"/>
  <c r="CW325"/>
  <c r="CW368"/>
  <c r="CW343"/>
  <c r="CW386"/>
  <c r="CW28"/>
  <c r="CW71"/>
  <c r="CW114"/>
  <c r="CW381"/>
  <c r="CW132"/>
  <c r="CW175"/>
  <c r="CW218"/>
  <c r="CW261"/>
  <c r="CW304"/>
  <c r="CW125"/>
  <c r="CW211"/>
  <c r="CW254"/>
  <c r="CW297"/>
  <c r="CW340"/>
  <c r="CW383"/>
  <c r="CW358"/>
  <c r="CW401"/>
  <c r="CW43"/>
  <c r="CW86"/>
  <c r="CW129"/>
  <c r="CW170"/>
  <c r="CW292"/>
  <c r="CW335"/>
  <c r="CW378"/>
  <c r="CW20"/>
  <c r="CW63"/>
  <c r="CW364"/>
  <c r="CW266"/>
  <c r="CW234"/>
  <c r="CW202"/>
  <c r="CW104"/>
  <c r="CW328"/>
  <c r="CW40"/>
  <c r="CW346"/>
  <c r="CW235"/>
  <c r="CW278"/>
  <c r="CW81"/>
  <c r="CW355"/>
  <c r="CW339"/>
  <c r="CW382"/>
  <c r="CW24"/>
  <c r="CW67"/>
  <c r="CW174"/>
  <c r="CW341"/>
  <c r="CW384"/>
  <c r="CW26"/>
  <c r="CW69"/>
  <c r="CW112"/>
  <c r="CW87"/>
  <c r="CW130"/>
  <c r="CW173"/>
  <c r="CW216"/>
  <c r="CW259"/>
  <c r="CW29"/>
  <c r="CW277"/>
  <c r="CW320"/>
  <c r="CW363"/>
  <c r="CW406"/>
  <c r="CW48"/>
  <c r="CW176"/>
  <c r="CW356"/>
  <c r="CW399"/>
  <c r="CW41"/>
  <c r="CW84"/>
  <c r="CW127"/>
  <c r="CW102"/>
  <c r="CW145"/>
  <c r="CW188"/>
  <c r="CW231"/>
  <c r="CW274"/>
  <c r="CW236"/>
  <c r="CW36"/>
  <c r="CW79"/>
  <c r="CW122"/>
  <c r="CW165"/>
  <c r="CW208"/>
  <c r="DD3"/>
  <c r="CW315"/>
  <c r="CW283"/>
  <c r="CW155"/>
  <c r="CW249"/>
  <c r="CW72"/>
  <c r="CW185"/>
  <c r="CW260"/>
  <c r="CW149"/>
  <c r="CW172"/>
  <c r="CW38"/>
  <c r="CW312"/>
  <c r="CW83"/>
  <c r="CW126"/>
  <c r="CW169"/>
  <c r="CW212"/>
  <c r="CW255"/>
  <c r="CW85"/>
  <c r="CW128"/>
  <c r="CW171"/>
  <c r="CW214"/>
  <c r="CW257"/>
  <c r="CW10"/>
  <c r="CW275"/>
  <c r="CW318"/>
  <c r="CW361"/>
  <c r="CW404"/>
  <c r="CW110"/>
  <c r="CW21"/>
  <c r="CW64"/>
  <c r="CW107"/>
  <c r="CW150"/>
  <c r="CW193"/>
  <c r="CW313"/>
  <c r="CW100"/>
  <c r="CW143"/>
  <c r="CW186"/>
  <c r="CW229"/>
  <c r="CW272"/>
  <c r="CW247"/>
  <c r="CW290"/>
  <c r="CW333"/>
  <c r="CW376"/>
  <c r="CW18"/>
  <c r="CW285"/>
  <c r="CW181"/>
  <c r="CW224"/>
  <c r="CW267"/>
  <c r="CW310"/>
  <c r="CW353"/>
  <c r="CW89"/>
  <c r="CW332"/>
  <c r="CW300"/>
  <c r="CW268"/>
  <c r="CW394"/>
  <c r="CW217"/>
  <c r="CW330"/>
  <c r="CW8"/>
  <c r="CW47"/>
  <c r="CW56"/>
  <c r="CW133"/>
  <c r="CW65"/>
  <c r="CW269"/>
  <c r="CW228"/>
  <c r="CW271"/>
  <c r="CW314"/>
  <c r="CW357"/>
  <c r="CW400"/>
  <c r="CW230"/>
  <c r="CW273"/>
  <c r="CW316"/>
  <c r="CW359"/>
  <c r="CW402"/>
  <c r="CW123"/>
  <c r="CW19"/>
  <c r="CW62"/>
  <c r="CW105"/>
  <c r="CW148"/>
  <c r="CW191"/>
  <c r="CW166"/>
  <c r="CW209"/>
  <c r="CW252"/>
  <c r="CW295"/>
  <c r="CW338"/>
  <c r="CW59"/>
  <c r="CW245"/>
  <c r="CW288"/>
  <c r="CW331"/>
  <c r="CW374"/>
  <c r="CW16"/>
  <c r="CW206"/>
  <c r="CW34"/>
  <c r="CW77"/>
  <c r="CW120"/>
  <c r="CW163"/>
  <c r="CW270"/>
  <c r="CW326"/>
  <c r="CW369"/>
  <c r="CW11"/>
  <c r="CW54"/>
  <c r="CW97"/>
  <c r="CW138"/>
  <c r="CW76"/>
  <c r="CW44"/>
  <c r="CW12"/>
  <c r="CW392"/>
  <c r="CW362"/>
  <c r="CW74"/>
  <c r="CW153"/>
  <c r="CW13"/>
  <c r="CW371"/>
  <c r="CW201"/>
  <c r="CW22"/>
  <c r="CW226"/>
  <c r="CW373"/>
  <c r="CW15"/>
  <c r="CW58"/>
  <c r="CW101"/>
  <c r="CW144"/>
  <c r="CW375"/>
  <c r="CW17"/>
  <c r="CW60"/>
  <c r="CW103"/>
  <c r="CW146"/>
  <c r="CW108"/>
  <c r="CW164"/>
  <c r="CW207"/>
  <c r="CW250"/>
  <c r="CW293"/>
  <c r="CW336"/>
  <c r="CW311"/>
  <c r="CW354"/>
  <c r="CW397"/>
  <c r="CW39"/>
  <c r="CW82"/>
  <c r="CW349"/>
  <c r="CW390"/>
  <c r="CW32"/>
  <c r="CW75"/>
  <c r="CW118"/>
  <c r="CW161"/>
  <c r="CW121"/>
  <c r="CW179"/>
  <c r="CW222"/>
  <c r="CW265"/>
  <c r="CW308"/>
  <c r="CW351"/>
  <c r="CW70"/>
  <c r="CW113"/>
  <c r="CW156"/>
  <c r="CW199"/>
  <c r="CW242"/>
  <c r="CW204"/>
  <c r="CW221"/>
  <c r="CW189"/>
  <c r="CW157"/>
  <c r="CW136"/>
  <c r="CW106"/>
  <c r="CW219"/>
  <c r="CW298"/>
  <c r="CW158"/>
  <c r="CW90"/>
  <c r="CW192"/>
  <c r="CW380"/>
  <c r="CW183"/>
  <c r="CW117"/>
  <c r="CW160"/>
  <c r="CW203"/>
  <c r="CW246"/>
  <c r="CW289"/>
  <c r="CW119"/>
  <c r="CW162"/>
  <c r="CW205"/>
  <c r="CW248"/>
  <c r="CW291"/>
  <c r="CW61"/>
  <c r="CW309"/>
  <c r="CW352"/>
  <c r="CW395"/>
  <c r="CW37"/>
  <c r="CW80"/>
  <c r="CW55"/>
  <c r="CW98"/>
  <c r="CW141"/>
  <c r="CW184"/>
  <c r="CW227"/>
  <c r="CW398"/>
  <c r="CW134"/>
  <c r="CW177"/>
  <c r="CW220"/>
  <c r="CW263"/>
  <c r="CW306"/>
  <c r="CW27"/>
  <c r="CW324"/>
  <c r="CW367"/>
  <c r="CW9"/>
  <c r="CW52"/>
  <c r="CW95"/>
  <c r="CW215"/>
  <c r="CW258"/>
  <c r="CW301"/>
  <c r="CW344"/>
  <c r="CW387"/>
  <c r="CW253"/>
  <c r="CW232"/>
  <c r="CW334"/>
  <c r="CW302"/>
  <c r="CW281"/>
  <c r="CW251"/>
  <c r="CW396"/>
  <c r="CW42"/>
  <c r="BX266"/>
  <c r="CI266"/>
  <c r="CT266"/>
  <c r="T266"/>
  <c r="BB266"/>
  <c r="BM266"/>
  <c r="AQ266"/>
  <c r="AF266"/>
  <c r="F267"/>
  <c r="AB269"/>
  <c r="AA270"/>
  <c r="AM269"/>
  <c r="AL270"/>
  <c r="AW269"/>
  <c r="AX268"/>
  <c r="BI270"/>
  <c r="BH271"/>
  <c r="BT268"/>
  <c r="BS269"/>
  <c r="CD272"/>
  <c r="CE271"/>
  <c r="CZ270"/>
  <c r="DA270" s="1"/>
  <c r="DL271"/>
  <c r="DK272"/>
  <c r="CO274"/>
  <c r="CP274" s="1"/>
  <c r="DC137" l="1"/>
  <c r="DC30"/>
  <c r="DC35"/>
  <c r="DC177"/>
  <c r="DC288"/>
  <c r="DC310"/>
  <c r="DC46"/>
  <c r="DC44"/>
  <c r="DC155"/>
  <c r="DC169"/>
  <c r="DC280"/>
  <c r="DC302"/>
  <c r="DC14"/>
  <c r="DC26"/>
  <c r="DC19"/>
  <c r="DC290"/>
  <c r="DC144"/>
  <c r="DC166"/>
  <c r="DC277"/>
  <c r="DC55"/>
  <c r="DC284"/>
  <c r="DC395"/>
  <c r="DC8"/>
  <c r="DC279"/>
  <c r="DC141"/>
  <c r="DC162"/>
  <c r="DC84"/>
  <c r="DC195"/>
  <c r="DC209"/>
  <c r="DC320"/>
  <c r="DC342"/>
  <c r="DC79"/>
  <c r="DC129"/>
  <c r="DC396"/>
  <c r="DC266"/>
  <c r="DC120"/>
  <c r="DC391"/>
  <c r="DC253"/>
  <c r="DC41"/>
  <c r="DC260"/>
  <c r="DC371"/>
  <c r="DC385"/>
  <c r="DC255"/>
  <c r="DC117"/>
  <c r="DC168"/>
  <c r="DC237"/>
  <c r="DC74"/>
  <c r="DC299"/>
  <c r="DC235"/>
  <c r="DC154"/>
  <c r="DC34"/>
  <c r="DC372"/>
  <c r="DC370"/>
  <c r="DC224"/>
  <c r="DC246"/>
  <c r="DC357"/>
  <c r="DC42"/>
  <c r="DC91"/>
  <c r="DC362"/>
  <c r="DC216"/>
  <c r="DC238"/>
  <c r="DC349"/>
  <c r="DC49"/>
  <c r="DC356"/>
  <c r="DC226"/>
  <c r="DC80"/>
  <c r="DC351"/>
  <c r="DC213"/>
  <c r="DC89"/>
  <c r="DC220"/>
  <c r="DC331"/>
  <c r="DC345"/>
  <c r="DC215"/>
  <c r="DC77"/>
  <c r="DC31"/>
  <c r="DC20"/>
  <c r="DC131"/>
  <c r="DC402"/>
  <c r="DC256"/>
  <c r="DC278"/>
  <c r="DC389"/>
  <c r="DC151"/>
  <c r="DC332"/>
  <c r="DC202"/>
  <c r="DC56"/>
  <c r="DC327"/>
  <c r="DC189"/>
  <c r="DC18"/>
  <c r="DC196"/>
  <c r="DC307"/>
  <c r="DC321"/>
  <c r="DC191"/>
  <c r="DC53"/>
  <c r="DC314"/>
  <c r="DC375"/>
  <c r="DC15"/>
  <c r="DC188"/>
  <c r="DC124"/>
  <c r="DC365"/>
  <c r="DC78"/>
  <c r="DC180"/>
  <c r="DC306"/>
  <c r="DC160"/>
  <c r="DC182"/>
  <c r="DC293"/>
  <c r="DC65"/>
  <c r="DC27"/>
  <c r="DC298"/>
  <c r="DC152"/>
  <c r="DC174"/>
  <c r="DC285"/>
  <c r="DC71"/>
  <c r="DC292"/>
  <c r="DC403"/>
  <c r="DC16"/>
  <c r="DC287"/>
  <c r="DC149"/>
  <c r="DC114"/>
  <c r="DC156"/>
  <c r="DC267"/>
  <c r="DC281"/>
  <c r="DC392"/>
  <c r="DC13"/>
  <c r="DC38"/>
  <c r="DC122"/>
  <c r="DC67"/>
  <c r="DC338"/>
  <c r="DC192"/>
  <c r="DC214"/>
  <c r="DC325"/>
  <c r="DC23"/>
  <c r="DC268"/>
  <c r="DC379"/>
  <c r="DC393"/>
  <c r="DC263"/>
  <c r="DC125"/>
  <c r="DC94"/>
  <c r="DC132"/>
  <c r="DC243"/>
  <c r="DC257"/>
  <c r="DC368"/>
  <c r="DC390"/>
  <c r="DC43"/>
  <c r="DC104"/>
  <c r="DC173"/>
  <c r="DC97"/>
  <c r="DC119"/>
  <c r="DC232"/>
  <c r="DC378"/>
  <c r="DC405"/>
  <c r="DC116"/>
  <c r="DC242"/>
  <c r="DC96"/>
  <c r="DC367"/>
  <c r="DC229"/>
  <c r="DC87"/>
  <c r="DC364"/>
  <c r="DC234"/>
  <c r="DC88"/>
  <c r="DC359"/>
  <c r="DC221"/>
  <c r="DC105"/>
  <c r="DC228"/>
  <c r="DC339"/>
  <c r="DC353"/>
  <c r="DC223"/>
  <c r="DC85"/>
  <c r="DC22"/>
  <c r="DC92"/>
  <c r="DC203"/>
  <c r="DC217"/>
  <c r="DC328"/>
  <c r="DC350"/>
  <c r="DC111"/>
  <c r="DC145"/>
  <c r="DC404"/>
  <c r="DC274"/>
  <c r="DC128"/>
  <c r="DC399"/>
  <c r="DC261"/>
  <c r="DC57"/>
  <c r="DC204"/>
  <c r="DC315"/>
  <c r="DC329"/>
  <c r="DC199"/>
  <c r="DC61"/>
  <c r="DC98"/>
  <c r="DC68"/>
  <c r="DC179"/>
  <c r="DC193"/>
  <c r="DC304"/>
  <c r="DC326"/>
  <c r="DC62"/>
  <c r="DC250"/>
  <c r="DC311"/>
  <c r="DC109"/>
  <c r="DC254"/>
  <c r="DC107"/>
  <c r="DC318"/>
  <c r="DC52"/>
  <c r="DC291"/>
  <c r="DC32"/>
  <c r="DC303"/>
  <c r="DC165"/>
  <c r="DC121"/>
  <c r="DC300"/>
  <c r="DC170"/>
  <c r="DC24"/>
  <c r="DC295"/>
  <c r="DC157"/>
  <c r="DC146"/>
  <c r="DC164"/>
  <c r="DC275"/>
  <c r="DC289"/>
  <c r="DC400"/>
  <c r="DC21"/>
  <c r="DC63"/>
  <c r="DC28"/>
  <c r="DC139"/>
  <c r="DC153"/>
  <c r="DC264"/>
  <c r="DC286"/>
  <c r="DC397"/>
  <c r="DC17"/>
  <c r="DC340"/>
  <c r="DC210"/>
  <c r="DC64"/>
  <c r="DC335"/>
  <c r="DC197"/>
  <c r="DC50"/>
  <c r="DC140"/>
  <c r="DC251"/>
  <c r="DC265"/>
  <c r="DC376"/>
  <c r="DC398"/>
  <c r="DC142"/>
  <c r="DC90"/>
  <c r="DC115"/>
  <c r="DC386"/>
  <c r="DC240"/>
  <c r="DC262"/>
  <c r="DC373"/>
  <c r="DC380"/>
  <c r="DC40"/>
  <c r="DC247"/>
  <c r="DC25"/>
  <c r="DC150"/>
  <c r="DC296"/>
  <c r="DC58"/>
  <c r="DC227"/>
  <c r="DC369"/>
  <c r="DC239"/>
  <c r="DC101"/>
  <c r="DC86"/>
  <c r="DC236"/>
  <c r="DC347"/>
  <c r="DC361"/>
  <c r="DC231"/>
  <c r="DC93"/>
  <c r="DC54"/>
  <c r="DC100"/>
  <c r="DC211"/>
  <c r="DC225"/>
  <c r="DC336"/>
  <c r="DC358"/>
  <c r="DC70"/>
  <c r="DC138"/>
  <c r="DC75"/>
  <c r="DC346"/>
  <c r="DC200"/>
  <c r="DC222"/>
  <c r="DC333"/>
  <c r="DC39"/>
  <c r="DC276"/>
  <c r="DC387"/>
  <c r="DC401"/>
  <c r="DC271"/>
  <c r="DC133"/>
  <c r="DC126"/>
  <c r="DC76"/>
  <c r="DC187"/>
  <c r="DC201"/>
  <c r="DC312"/>
  <c r="DC334"/>
  <c r="DC47"/>
  <c r="DC113"/>
  <c r="DC51"/>
  <c r="DC322"/>
  <c r="DC176"/>
  <c r="DC198"/>
  <c r="DC309"/>
  <c r="DC66"/>
  <c r="DC186"/>
  <c r="DC377"/>
  <c r="DC45"/>
  <c r="DC382"/>
  <c r="DC185"/>
  <c r="DC81"/>
  <c r="DC163"/>
  <c r="DC305"/>
  <c r="DC175"/>
  <c r="DC37"/>
  <c r="DC127"/>
  <c r="DC172"/>
  <c r="DC283"/>
  <c r="DC297"/>
  <c r="DC167"/>
  <c r="DC29"/>
  <c r="DC95"/>
  <c r="DC36"/>
  <c r="DC147"/>
  <c r="DC161"/>
  <c r="DC272"/>
  <c r="DC294"/>
  <c r="DC143"/>
  <c r="DC10"/>
  <c r="DC11"/>
  <c r="DC282"/>
  <c r="DC136"/>
  <c r="DC158"/>
  <c r="DC269"/>
  <c r="DC73"/>
  <c r="DC212"/>
  <c r="DC323"/>
  <c r="DC337"/>
  <c r="DC207"/>
  <c r="DC69"/>
  <c r="DC130"/>
  <c r="DC12"/>
  <c r="DC123"/>
  <c r="DC394"/>
  <c r="DC248"/>
  <c r="DC270"/>
  <c r="DC381"/>
  <c r="DC135"/>
  <c r="DC388"/>
  <c r="DC258"/>
  <c r="DC112"/>
  <c r="DC383"/>
  <c r="DC245"/>
  <c r="DC301"/>
  <c r="DC316"/>
  <c r="DC363"/>
  <c r="DC183"/>
  <c r="DC360"/>
  <c r="DC171"/>
  <c r="DC103"/>
  <c r="DC99"/>
  <c r="DC241"/>
  <c r="DC352"/>
  <c r="DC374"/>
  <c r="DC134"/>
  <c r="DC108"/>
  <c r="DC219"/>
  <c r="DC233"/>
  <c r="DC344"/>
  <c r="DC366"/>
  <c r="DC102"/>
  <c r="DC159"/>
  <c r="DC83"/>
  <c r="DC354"/>
  <c r="DC208"/>
  <c r="DC230"/>
  <c r="DC341"/>
  <c r="DC33"/>
  <c r="DC348"/>
  <c r="DC218"/>
  <c r="DC72"/>
  <c r="DC343"/>
  <c r="DC205"/>
  <c r="DC82"/>
  <c r="DC148"/>
  <c r="DC259"/>
  <c r="DC273"/>
  <c r="DC384"/>
  <c r="DC406"/>
  <c r="DC6"/>
  <c r="DC106"/>
  <c r="DC59"/>
  <c r="DC330"/>
  <c r="DC184"/>
  <c r="DC206"/>
  <c r="DC317"/>
  <c r="DC7"/>
  <c r="DC324"/>
  <c r="DC194"/>
  <c r="DC48"/>
  <c r="DC319"/>
  <c r="DC181"/>
  <c r="DC190"/>
  <c r="DC110"/>
  <c r="DC252"/>
  <c r="DC313"/>
  <c r="DC249"/>
  <c r="DC60"/>
  <c r="DC308"/>
  <c r="DC178"/>
  <c r="DC9"/>
  <c r="DC244"/>
  <c r="DC118"/>
  <c r="DC355"/>
  <c r="DE267"/>
  <c r="CT267"/>
  <c r="BX267"/>
  <c r="CI267"/>
  <c r="AQ267"/>
  <c r="BB267"/>
  <c r="BM267"/>
  <c r="T267"/>
  <c r="AF267"/>
  <c r="F268"/>
  <c r="AB270"/>
  <c r="AA271"/>
  <c r="AM270"/>
  <c r="AL271"/>
  <c r="AX269"/>
  <c r="AW270"/>
  <c r="BH272"/>
  <c r="BI271"/>
  <c r="BS270"/>
  <c r="BT269"/>
  <c r="CE272"/>
  <c r="CD273"/>
  <c r="CZ271"/>
  <c r="DA271" s="1"/>
  <c r="DK273"/>
  <c r="DL272"/>
  <c r="CO275"/>
  <c r="CP275" s="1"/>
  <c r="CT268" l="1"/>
  <c r="BX268"/>
  <c r="DE268"/>
  <c r="CI268"/>
  <c r="AQ268"/>
  <c r="BB268"/>
  <c r="BM268"/>
  <c r="T268"/>
  <c r="AF268"/>
  <c r="F269"/>
  <c r="AA272"/>
  <c r="AB271"/>
  <c r="AL272"/>
  <c r="AM271"/>
  <c r="AX270"/>
  <c r="AW271"/>
  <c r="BH273"/>
  <c r="BI272"/>
  <c r="BS271"/>
  <c r="BT270"/>
  <c r="CD274"/>
  <c r="CE273"/>
  <c r="CZ272"/>
  <c r="DA272" s="1"/>
  <c r="DK274"/>
  <c r="DL273"/>
  <c r="CO276"/>
  <c r="CP276" s="1"/>
  <c r="CI269" l="1"/>
  <c r="CT269"/>
  <c r="DE269"/>
  <c r="BX269"/>
  <c r="BB269"/>
  <c r="BM269"/>
  <c r="T269"/>
  <c r="AQ269"/>
  <c r="AF269"/>
  <c r="F270"/>
  <c r="AA273"/>
  <c r="AB272"/>
  <c r="AL273"/>
  <c r="AM272"/>
  <c r="AW272"/>
  <c r="AX271"/>
  <c r="BH274"/>
  <c r="BI273"/>
  <c r="BS272"/>
  <c r="BT271"/>
  <c r="CD275"/>
  <c r="CE274"/>
  <c r="CZ273"/>
  <c r="DA273" s="1"/>
  <c r="DL274"/>
  <c r="DK275"/>
  <c r="CO277"/>
  <c r="CP277" s="1"/>
  <c r="BX270" l="1"/>
  <c r="CI270"/>
  <c r="CT270"/>
  <c r="DE270"/>
  <c r="T270"/>
  <c r="BB270"/>
  <c r="BM270"/>
  <c r="AQ270"/>
  <c r="AF270"/>
  <c r="F271"/>
  <c r="AA274"/>
  <c r="AB273"/>
  <c r="AL274"/>
  <c r="AM273"/>
  <c r="AW273"/>
  <c r="AX272"/>
  <c r="BH275"/>
  <c r="BI274"/>
  <c r="BT272"/>
  <c r="BS273"/>
  <c r="CD276"/>
  <c r="CE275"/>
  <c r="CZ274"/>
  <c r="DA274" s="1"/>
  <c r="DL275"/>
  <c r="DK276"/>
  <c r="CO278"/>
  <c r="CP278" s="1"/>
  <c r="BX271" l="1"/>
  <c r="CI271"/>
  <c r="DE271"/>
  <c r="CT271"/>
  <c r="T271"/>
  <c r="AQ271"/>
  <c r="BB271"/>
  <c r="BM271"/>
  <c r="AF271"/>
  <c r="F272"/>
  <c r="AA275"/>
  <c r="AB274"/>
  <c r="AL275"/>
  <c r="AM274"/>
  <c r="AW274"/>
  <c r="AX273"/>
  <c r="BH276"/>
  <c r="BI275"/>
  <c r="BS274"/>
  <c r="BT273"/>
  <c r="CE276"/>
  <c r="CD277"/>
  <c r="CZ275"/>
  <c r="DA275" s="1"/>
  <c r="DK277"/>
  <c r="DL276"/>
  <c r="CO279"/>
  <c r="CP279" s="1"/>
  <c r="BX272" l="1"/>
  <c r="DE272"/>
  <c r="CI272"/>
  <c r="CT272"/>
  <c r="BM272"/>
  <c r="T272"/>
  <c r="AQ272"/>
  <c r="BB272"/>
  <c r="AF272"/>
  <c r="F273"/>
  <c r="AA276"/>
  <c r="AB275"/>
  <c r="AL276"/>
  <c r="AM275"/>
  <c r="AW275"/>
  <c r="AX274"/>
  <c r="BH277"/>
  <c r="BI276"/>
  <c r="BS275"/>
  <c r="BT274"/>
  <c r="CD278"/>
  <c r="CE277"/>
  <c r="CZ276"/>
  <c r="DA276" s="1"/>
  <c r="DK278"/>
  <c r="DL277"/>
  <c r="CO280"/>
  <c r="CP280" s="1"/>
  <c r="DE273" l="1"/>
  <c r="BX273"/>
  <c r="CI273"/>
  <c r="CT273"/>
  <c r="BB273"/>
  <c r="BM273"/>
  <c r="T273"/>
  <c r="AQ273"/>
  <c r="AF273"/>
  <c r="F274"/>
  <c r="AA277"/>
  <c r="AB276"/>
  <c r="AL277"/>
  <c r="AM276"/>
  <c r="AW276"/>
  <c r="AX275"/>
  <c r="BI277"/>
  <c r="BH278"/>
  <c r="BS276"/>
  <c r="BT275"/>
  <c r="CD279"/>
  <c r="CE278"/>
  <c r="CZ277"/>
  <c r="DA277" s="1"/>
  <c r="DL278"/>
  <c r="DK279"/>
  <c r="CO281"/>
  <c r="CP281" s="1"/>
  <c r="DE274" l="1"/>
  <c r="BX274"/>
  <c r="CI274"/>
  <c r="CT274"/>
  <c r="T274"/>
  <c r="BB274"/>
  <c r="BM274"/>
  <c r="AQ274"/>
  <c r="AF274"/>
  <c r="F275"/>
  <c r="AB277"/>
  <c r="AA278"/>
  <c r="AM277"/>
  <c r="AL278"/>
  <c r="AW277"/>
  <c r="AX276"/>
  <c r="BI278"/>
  <c r="BH279"/>
  <c r="BT276"/>
  <c r="BS277"/>
  <c r="CD280"/>
  <c r="CE279"/>
  <c r="CZ278"/>
  <c r="DA278" s="1"/>
  <c r="DL279"/>
  <c r="DK280"/>
  <c r="CO282"/>
  <c r="CP282" s="1"/>
  <c r="DE275" l="1"/>
  <c r="CT275"/>
  <c r="BX275"/>
  <c r="CI275"/>
  <c r="AQ275"/>
  <c r="BB275"/>
  <c r="BM275"/>
  <c r="T275"/>
  <c r="AF275"/>
  <c r="F276"/>
  <c r="AB278"/>
  <c r="AA279"/>
  <c r="AM278"/>
  <c r="AL279"/>
  <c r="AX277"/>
  <c r="AW278"/>
  <c r="BH280"/>
  <c r="BI279"/>
  <c r="BS278"/>
  <c r="BT277"/>
  <c r="CE280"/>
  <c r="CD281"/>
  <c r="CZ279"/>
  <c r="DA279" s="1"/>
  <c r="DK281"/>
  <c r="DL280"/>
  <c r="CO283"/>
  <c r="CP283" s="1"/>
  <c r="CT276" l="1"/>
  <c r="BX276"/>
  <c r="DE276"/>
  <c r="CI276"/>
  <c r="AQ276"/>
  <c r="BB276"/>
  <c r="BM276"/>
  <c r="T276"/>
  <c r="AF276"/>
  <c r="F277"/>
  <c r="AA280"/>
  <c r="AB279"/>
  <c r="AL280"/>
  <c r="AM279"/>
  <c r="AX278"/>
  <c r="AW279"/>
  <c r="BH281"/>
  <c r="BI280"/>
  <c r="BS279"/>
  <c r="BT278"/>
  <c r="CD282"/>
  <c r="CE281"/>
  <c r="CZ280"/>
  <c r="DA280" s="1"/>
  <c r="DK282"/>
  <c r="DL281"/>
  <c r="CO284"/>
  <c r="CP284" s="1"/>
  <c r="CI277" l="1"/>
  <c r="CT277"/>
  <c r="DE277"/>
  <c r="BX277"/>
  <c r="T277"/>
  <c r="BB277"/>
  <c r="BM277"/>
  <c r="AQ277"/>
  <c r="AF277"/>
  <c r="F278"/>
  <c r="AA281"/>
  <c r="AB280"/>
  <c r="AL281"/>
  <c r="AM280"/>
  <c r="AW280"/>
  <c r="AX279"/>
  <c r="BH282"/>
  <c r="BI281"/>
  <c r="BS280"/>
  <c r="BT279"/>
  <c r="CD283"/>
  <c r="CE282"/>
  <c r="CZ281"/>
  <c r="DA281" s="1"/>
  <c r="DL282"/>
  <c r="DK283"/>
  <c r="CO285"/>
  <c r="CP285" s="1"/>
  <c r="BX278" l="1"/>
  <c r="CI278"/>
  <c r="CT278"/>
  <c r="DE278"/>
  <c r="T278"/>
  <c r="BB278"/>
  <c r="BM278"/>
  <c r="AQ278"/>
  <c r="AF278"/>
  <c r="F279"/>
  <c r="AA282"/>
  <c r="AB281"/>
  <c r="AL282"/>
  <c r="AM281"/>
  <c r="AW281"/>
  <c r="AX280"/>
  <c r="BH283"/>
  <c r="BI282"/>
  <c r="BT280"/>
  <c r="BS281"/>
  <c r="CD284"/>
  <c r="CE283"/>
  <c r="CZ282"/>
  <c r="DA282" s="1"/>
  <c r="DL283"/>
  <c r="DK284"/>
  <c r="CO286"/>
  <c r="CP286" s="1"/>
  <c r="BX279" l="1"/>
  <c r="CI279"/>
  <c r="DE279"/>
  <c r="CT279"/>
  <c r="T279"/>
  <c r="AQ279"/>
  <c r="BB279"/>
  <c r="BM279"/>
  <c r="AF279"/>
  <c r="F280"/>
  <c r="AA283"/>
  <c r="AB282"/>
  <c r="AL283"/>
  <c r="AM282"/>
  <c r="AW282"/>
  <c r="AX281"/>
  <c r="BH284"/>
  <c r="BI283"/>
  <c r="BS282"/>
  <c r="BT281"/>
  <c r="CE284"/>
  <c r="CD285"/>
  <c r="CZ283"/>
  <c r="DA283" s="1"/>
  <c r="DK285"/>
  <c r="DL284"/>
  <c r="CO287"/>
  <c r="CP287" s="1"/>
  <c r="BX280" l="1"/>
  <c r="DE280"/>
  <c r="CI280"/>
  <c r="CT280"/>
  <c r="BM280"/>
  <c r="T280"/>
  <c r="AQ280"/>
  <c r="BB280"/>
  <c r="AF280"/>
  <c r="F281"/>
  <c r="AA284"/>
  <c r="AB283"/>
  <c r="AL284"/>
  <c r="AM283"/>
  <c r="AW283"/>
  <c r="AX282"/>
  <c r="BH285"/>
  <c r="BI284"/>
  <c r="BS283"/>
  <c r="BT282"/>
  <c r="CD286"/>
  <c r="CE285"/>
  <c r="CZ284"/>
  <c r="DA284" s="1"/>
  <c r="DK286"/>
  <c r="DL285"/>
  <c r="CO288"/>
  <c r="CP288" s="1"/>
  <c r="DE281" l="1"/>
  <c r="BX281"/>
  <c r="CI281"/>
  <c r="CT281"/>
  <c r="BB281"/>
  <c r="BM281"/>
  <c r="T281"/>
  <c r="AQ281"/>
  <c r="AF281"/>
  <c r="F282"/>
  <c r="AA285"/>
  <c r="AB284"/>
  <c r="AL285"/>
  <c r="AM284"/>
  <c r="AW284"/>
  <c r="AX283"/>
  <c r="BI285"/>
  <c r="BH286"/>
  <c r="BS284"/>
  <c r="BT283"/>
  <c r="CD287"/>
  <c r="CE286"/>
  <c r="CZ285"/>
  <c r="DA285" s="1"/>
  <c r="DL286"/>
  <c r="DK287"/>
  <c r="CO289"/>
  <c r="CP289" s="1"/>
  <c r="DE282" l="1"/>
  <c r="BX282"/>
  <c r="CI282"/>
  <c r="CT282"/>
  <c r="T282"/>
  <c r="BB282"/>
  <c r="BM282"/>
  <c r="AQ282"/>
  <c r="AF282"/>
  <c r="F283"/>
  <c r="AB285"/>
  <c r="AA286"/>
  <c r="AM285"/>
  <c r="AL286"/>
  <c r="AW285"/>
  <c r="AX284"/>
  <c r="BI286"/>
  <c r="BH287"/>
  <c r="BT284"/>
  <c r="BS285"/>
  <c r="CD288"/>
  <c r="CE287"/>
  <c r="CZ286"/>
  <c r="DA286" s="1"/>
  <c r="DL287"/>
  <c r="DK288"/>
  <c r="CO290"/>
  <c r="CP290" s="1"/>
  <c r="DE283" l="1"/>
  <c r="CT283"/>
  <c r="BX283"/>
  <c r="CI283"/>
  <c r="AQ283"/>
  <c r="BB283"/>
  <c r="BM283"/>
  <c r="T283"/>
  <c r="AF283"/>
  <c r="F284"/>
  <c r="AB286"/>
  <c r="AA287"/>
  <c r="AM286"/>
  <c r="AL287"/>
  <c r="AX285"/>
  <c r="AW286"/>
  <c r="BH288"/>
  <c r="BI287"/>
  <c r="BS286"/>
  <c r="BT285"/>
  <c r="CE288"/>
  <c r="CD289"/>
  <c r="CZ287"/>
  <c r="DA287" s="1"/>
  <c r="DK289"/>
  <c r="DL288"/>
  <c r="CO291"/>
  <c r="CP291" s="1"/>
  <c r="CT284" l="1"/>
  <c r="BX284"/>
  <c r="DE284"/>
  <c r="CI284"/>
  <c r="AQ284"/>
  <c r="BB284"/>
  <c r="BM284"/>
  <c r="T284"/>
  <c r="AF284"/>
  <c r="F285"/>
  <c r="AA288"/>
  <c r="AB287"/>
  <c r="AL288"/>
  <c r="AM287"/>
  <c r="AX286"/>
  <c r="AW287"/>
  <c r="BH289"/>
  <c r="BI288"/>
  <c r="BS287"/>
  <c r="BT286"/>
  <c r="CD290"/>
  <c r="CE289"/>
  <c r="CZ288"/>
  <c r="DA288" s="1"/>
  <c r="DK290"/>
  <c r="DL289"/>
  <c r="CO292"/>
  <c r="CP292" s="1"/>
  <c r="CI285" l="1"/>
  <c r="CT285"/>
  <c r="DE285"/>
  <c r="BX285"/>
  <c r="T285"/>
  <c r="BB285"/>
  <c r="BM285"/>
  <c r="AQ285"/>
  <c r="AF285"/>
  <c r="F286"/>
  <c r="AA289"/>
  <c r="AB288"/>
  <c r="AL289"/>
  <c r="AM288"/>
  <c r="AW288"/>
  <c r="AX287"/>
  <c r="BH290"/>
  <c r="BI289"/>
  <c r="BS288"/>
  <c r="BT287"/>
  <c r="CD291"/>
  <c r="CE290"/>
  <c r="CZ289"/>
  <c r="DA289" s="1"/>
  <c r="DL290"/>
  <c r="DK291"/>
  <c r="CO293"/>
  <c r="CP293" s="1"/>
  <c r="BX286" l="1"/>
  <c r="CI286"/>
  <c r="CT286"/>
  <c r="DE286"/>
  <c r="T286"/>
  <c r="BB286"/>
  <c r="BM286"/>
  <c r="AQ286"/>
  <c r="AF286"/>
  <c r="F287"/>
  <c r="AA290"/>
  <c r="AB289"/>
  <c r="AL290"/>
  <c r="AM289"/>
  <c r="AW289"/>
  <c r="AX288"/>
  <c r="BH291"/>
  <c r="BI290"/>
  <c r="BT288"/>
  <c r="BS289"/>
  <c r="CD292"/>
  <c r="CE291"/>
  <c r="CZ290"/>
  <c r="DA290" s="1"/>
  <c r="DL291"/>
  <c r="DK292"/>
  <c r="CO294"/>
  <c r="CP294" s="1"/>
  <c r="BX287" l="1"/>
  <c r="CI287"/>
  <c r="DE287"/>
  <c r="CT287"/>
  <c r="T287"/>
  <c r="AQ287"/>
  <c r="BB287"/>
  <c r="BM287"/>
  <c r="AF287"/>
  <c r="F288"/>
  <c r="AA291"/>
  <c r="AB290"/>
  <c r="AL291"/>
  <c r="AM290"/>
  <c r="AW290"/>
  <c r="AX289"/>
  <c r="BH292"/>
  <c r="BI291"/>
  <c r="BS290"/>
  <c r="BT289"/>
  <c r="CE292"/>
  <c r="CD293"/>
  <c r="CZ291"/>
  <c r="DA291" s="1"/>
  <c r="DK293"/>
  <c r="DL292"/>
  <c r="CO295"/>
  <c r="CP295" s="1"/>
  <c r="BX288" l="1"/>
  <c r="DE288"/>
  <c r="CI288"/>
  <c r="CT288"/>
  <c r="BM288"/>
  <c r="T288"/>
  <c r="AQ288"/>
  <c r="BB288"/>
  <c r="AF288"/>
  <c r="F289"/>
  <c r="AA292"/>
  <c r="AB291"/>
  <c r="AL292"/>
  <c r="AM291"/>
  <c r="AW291"/>
  <c r="AX290"/>
  <c r="BH293"/>
  <c r="BI292"/>
  <c r="BS291"/>
  <c r="BT290"/>
  <c r="CD294"/>
  <c r="CE293"/>
  <c r="CZ292"/>
  <c r="DA292" s="1"/>
  <c r="DK294"/>
  <c r="DL293"/>
  <c r="CO296"/>
  <c r="CP296" s="1"/>
  <c r="DE289" l="1"/>
  <c r="BX289"/>
  <c r="CI289"/>
  <c r="CT289"/>
  <c r="BB289"/>
  <c r="BM289"/>
  <c r="T289"/>
  <c r="AQ289"/>
  <c r="AF289"/>
  <c r="F290"/>
  <c r="AA293"/>
  <c r="AB292"/>
  <c r="AL293"/>
  <c r="AM292"/>
  <c r="AW292"/>
  <c r="AX291"/>
  <c r="BI293"/>
  <c r="BH294"/>
  <c r="BS292"/>
  <c r="BT291"/>
  <c r="CD295"/>
  <c r="CE294"/>
  <c r="CZ293"/>
  <c r="DA293" s="1"/>
  <c r="DL294"/>
  <c r="DK295"/>
  <c r="CO297"/>
  <c r="CP297" s="1"/>
  <c r="DE290" l="1"/>
  <c r="BX290"/>
  <c r="CI290"/>
  <c r="CT290"/>
  <c r="T290"/>
  <c r="BB290"/>
  <c r="BM290"/>
  <c r="AQ290"/>
  <c r="AF290"/>
  <c r="F291"/>
  <c r="AB293"/>
  <c r="AA294"/>
  <c r="AM293"/>
  <c r="AL294"/>
  <c r="AW293"/>
  <c r="AX292"/>
  <c r="BI294"/>
  <c r="BH295"/>
  <c r="BT292"/>
  <c r="BS293"/>
  <c r="CD296"/>
  <c r="CE295"/>
  <c r="CZ294"/>
  <c r="DA294" s="1"/>
  <c r="DL295"/>
  <c r="DK296"/>
  <c r="CO298"/>
  <c r="CP298" s="1"/>
  <c r="DE291" l="1"/>
  <c r="CT291"/>
  <c r="BX291"/>
  <c r="CI291"/>
  <c r="AQ291"/>
  <c r="BB291"/>
  <c r="BM291"/>
  <c r="T291"/>
  <c r="AF291"/>
  <c r="F292"/>
  <c r="AB294"/>
  <c r="AA295"/>
  <c r="AM294"/>
  <c r="AL295"/>
  <c r="AX293"/>
  <c r="AW294"/>
  <c r="BH296"/>
  <c r="BI295"/>
  <c r="BS294"/>
  <c r="BT293"/>
  <c r="CE296"/>
  <c r="CD297"/>
  <c r="CZ295"/>
  <c r="DA295" s="1"/>
  <c r="DK297"/>
  <c r="DL296"/>
  <c r="CO299"/>
  <c r="CP299" s="1"/>
  <c r="CT292" l="1"/>
  <c r="BM292"/>
  <c r="BX292"/>
  <c r="DE292"/>
  <c r="CI292"/>
  <c r="AQ292"/>
  <c r="BB292"/>
  <c r="T292"/>
  <c r="AF292"/>
  <c r="F293"/>
  <c r="AA296"/>
  <c r="AB295"/>
  <c r="AL296"/>
  <c r="AM295"/>
  <c r="AX294"/>
  <c r="AW295"/>
  <c r="BH297"/>
  <c r="BI296"/>
  <c r="BS295"/>
  <c r="BT294"/>
  <c r="CD298"/>
  <c r="CE297"/>
  <c r="CZ296"/>
  <c r="DA296" s="1"/>
  <c r="DK298"/>
  <c r="DL297"/>
  <c r="CO300"/>
  <c r="CP300" s="1"/>
  <c r="CI293" l="1"/>
  <c r="CT293"/>
  <c r="DE293"/>
  <c r="BX293"/>
  <c r="T293"/>
  <c r="BM293"/>
  <c r="BB293"/>
  <c r="AQ293"/>
  <c r="AF293"/>
  <c r="F294"/>
  <c r="AA297"/>
  <c r="AB296"/>
  <c r="AL297"/>
  <c r="AM296"/>
  <c r="AW296"/>
  <c r="AX295"/>
  <c r="BH298"/>
  <c r="BI297"/>
  <c r="BS296"/>
  <c r="BT295"/>
  <c r="CD299"/>
  <c r="CE298"/>
  <c r="CZ297"/>
  <c r="DA297" s="1"/>
  <c r="DL298"/>
  <c r="DK299"/>
  <c r="CO301"/>
  <c r="CP301" s="1"/>
  <c r="BX294" l="1"/>
  <c r="CI294"/>
  <c r="CT294"/>
  <c r="DE294"/>
  <c r="T294"/>
  <c r="BM294"/>
  <c r="BB294"/>
  <c r="AQ294"/>
  <c r="AF294"/>
  <c r="F295"/>
  <c r="AA298"/>
  <c r="AB297"/>
  <c r="AL298"/>
  <c r="AM297"/>
  <c r="AW297"/>
  <c r="AX296"/>
  <c r="BH299"/>
  <c r="BI298"/>
  <c r="BT296"/>
  <c r="BS297"/>
  <c r="CD300"/>
  <c r="CE299"/>
  <c r="CZ298"/>
  <c r="DA298" s="1"/>
  <c r="DL299"/>
  <c r="DK300"/>
  <c r="CO302"/>
  <c r="CP302" s="1"/>
  <c r="BM295" l="1"/>
  <c r="BX295"/>
  <c r="CI295"/>
  <c r="DE295"/>
  <c r="CT295"/>
  <c r="T295"/>
  <c r="AQ295"/>
  <c r="BB295"/>
  <c r="AF295"/>
  <c r="F296"/>
  <c r="AA299"/>
  <c r="AB298"/>
  <c r="AL299"/>
  <c r="AM298"/>
  <c r="AW298"/>
  <c r="AX297"/>
  <c r="BH300"/>
  <c r="BI299"/>
  <c r="BS298"/>
  <c r="BT297"/>
  <c r="CE300"/>
  <c r="CD301"/>
  <c r="CZ299"/>
  <c r="DA299" s="1"/>
  <c r="DK301"/>
  <c r="DL300"/>
  <c r="CO303"/>
  <c r="CP303" s="1"/>
  <c r="BM296" l="1"/>
  <c r="BX296"/>
  <c r="DE296"/>
  <c r="CI296"/>
  <c r="CT296"/>
  <c r="T296"/>
  <c r="AQ296"/>
  <c r="BB296"/>
  <c r="AF296"/>
  <c r="F297"/>
  <c r="AA300"/>
  <c r="AB299"/>
  <c r="AL300"/>
  <c r="AM299"/>
  <c r="AW299"/>
  <c r="AX298"/>
  <c r="BH301"/>
  <c r="BI300"/>
  <c r="BS299"/>
  <c r="BT298"/>
  <c r="CD302"/>
  <c r="CE301"/>
  <c r="CZ300"/>
  <c r="DA300" s="1"/>
  <c r="DK302"/>
  <c r="DL301"/>
  <c r="CO304"/>
  <c r="CP304" s="1"/>
  <c r="DE297" l="1"/>
  <c r="BX297"/>
  <c r="CI297"/>
  <c r="CT297"/>
  <c r="BB297"/>
  <c r="T297"/>
  <c r="AQ297"/>
  <c r="BM297"/>
  <c r="AF297"/>
  <c r="F298"/>
  <c r="AA301"/>
  <c r="AB300"/>
  <c r="AL301"/>
  <c r="AM300"/>
  <c r="AW300"/>
  <c r="AX299"/>
  <c r="BI301"/>
  <c r="BH302"/>
  <c r="BS300"/>
  <c r="BT299"/>
  <c r="CD303"/>
  <c r="CE302"/>
  <c r="CZ301"/>
  <c r="DA301" s="1"/>
  <c r="DL302"/>
  <c r="DK303"/>
  <c r="CO305"/>
  <c r="CP305" s="1"/>
  <c r="DE298" l="1"/>
  <c r="BM298"/>
  <c r="BX298"/>
  <c r="CI298"/>
  <c r="CT298"/>
  <c r="T298"/>
  <c r="BB298"/>
  <c r="AQ298"/>
  <c r="AF298"/>
  <c r="F299"/>
  <c r="AB301"/>
  <c r="AA302"/>
  <c r="AM301"/>
  <c r="AL302"/>
  <c r="AW301"/>
  <c r="AX300"/>
  <c r="BI302"/>
  <c r="BH303"/>
  <c r="BT300"/>
  <c r="BS301"/>
  <c r="CD304"/>
  <c r="CE303"/>
  <c r="CZ302"/>
  <c r="DA302" s="1"/>
  <c r="DK304"/>
  <c r="DL303"/>
  <c r="CO306"/>
  <c r="CP306" s="1"/>
  <c r="DE299" l="1"/>
  <c r="CT299"/>
  <c r="BM299"/>
  <c r="BX299"/>
  <c r="CI299"/>
  <c r="AQ299"/>
  <c r="BB299"/>
  <c r="T299"/>
  <c r="AF299"/>
  <c r="F300"/>
  <c r="AB302"/>
  <c r="AA303"/>
  <c r="AM302"/>
  <c r="AL303"/>
  <c r="AX301"/>
  <c r="AW302"/>
  <c r="BH304"/>
  <c r="BI303"/>
  <c r="BS302"/>
  <c r="BT301"/>
  <c r="CE304"/>
  <c r="CD305"/>
  <c r="CZ303"/>
  <c r="DA303" s="1"/>
  <c r="DL304"/>
  <c r="DK305"/>
  <c r="CO307"/>
  <c r="CP307" s="1"/>
  <c r="CT300" l="1"/>
  <c r="BM300"/>
  <c r="BX300"/>
  <c r="DE300"/>
  <c r="CI300"/>
  <c r="AQ300"/>
  <c r="BB300"/>
  <c r="T300"/>
  <c r="AF300"/>
  <c r="F301"/>
  <c r="AA304"/>
  <c r="AB303"/>
  <c r="AL304"/>
  <c r="AM303"/>
  <c r="AX302"/>
  <c r="AW303"/>
  <c r="BH305"/>
  <c r="BI304"/>
  <c r="BS303"/>
  <c r="BT302"/>
  <c r="CD306"/>
  <c r="CE305"/>
  <c r="CZ304"/>
  <c r="DA304" s="1"/>
  <c r="DK306"/>
  <c r="DL305"/>
  <c r="CO308"/>
  <c r="CP308" s="1"/>
  <c r="CI301" l="1"/>
  <c r="CT301"/>
  <c r="DE301"/>
  <c r="BX301"/>
  <c r="T301"/>
  <c r="BB301"/>
  <c r="BM301"/>
  <c r="AQ301"/>
  <c r="AF301"/>
  <c r="F302"/>
  <c r="AA305"/>
  <c r="AB304"/>
  <c r="AL305"/>
  <c r="AM304"/>
  <c r="AW304"/>
  <c r="AX303"/>
  <c r="BH306"/>
  <c r="BI305"/>
  <c r="BS304"/>
  <c r="BT303"/>
  <c r="CD307"/>
  <c r="CE306"/>
  <c r="CZ305"/>
  <c r="DA305" s="1"/>
  <c r="DL306"/>
  <c r="DK307"/>
  <c r="CO309"/>
  <c r="CP309" s="1"/>
  <c r="BX302" l="1"/>
  <c r="CI302"/>
  <c r="CT302"/>
  <c r="DE302"/>
  <c r="BM302"/>
  <c r="T302"/>
  <c r="BB302"/>
  <c r="AQ302"/>
  <c r="AF302"/>
  <c r="F303"/>
  <c r="AA306"/>
  <c r="AB305"/>
  <c r="AL306"/>
  <c r="AM305"/>
  <c r="AW305"/>
  <c r="AX304"/>
  <c r="BH307"/>
  <c r="BI306"/>
  <c r="BT304"/>
  <c r="BS305"/>
  <c r="CD308"/>
  <c r="CE307"/>
  <c r="CZ306"/>
  <c r="DA306" s="1"/>
  <c r="DK308"/>
  <c r="DL307"/>
  <c r="CO310"/>
  <c r="CP310" s="1"/>
  <c r="BM303" l="1"/>
  <c r="BX303"/>
  <c r="CI303"/>
  <c r="DE303"/>
  <c r="CT303"/>
  <c r="T303"/>
  <c r="AQ303"/>
  <c r="BB303"/>
  <c r="AF303"/>
  <c r="F304"/>
  <c r="AA307"/>
  <c r="AB306"/>
  <c r="AL307"/>
  <c r="AM306"/>
  <c r="AW306"/>
  <c r="AX305"/>
  <c r="BH308"/>
  <c r="BI307"/>
  <c r="BS306"/>
  <c r="BT305"/>
  <c r="CE308"/>
  <c r="CD309"/>
  <c r="CZ307"/>
  <c r="DA307" s="1"/>
  <c r="DK309"/>
  <c r="DL308"/>
  <c r="CO311"/>
  <c r="CP311" s="1"/>
  <c r="BM304" l="1"/>
  <c r="BX304"/>
  <c r="DE304"/>
  <c r="CI304"/>
  <c r="CT304"/>
  <c r="T304"/>
  <c r="AQ304"/>
  <c r="BB304"/>
  <c r="AF304"/>
  <c r="F305"/>
  <c r="AA308"/>
  <c r="AB307"/>
  <c r="AL308"/>
  <c r="AM307"/>
  <c r="AW307"/>
  <c r="AX306"/>
  <c r="BH309"/>
  <c r="BI308"/>
  <c r="BS307"/>
  <c r="BT306"/>
  <c r="CD310"/>
  <c r="CE309"/>
  <c r="CZ308"/>
  <c r="DA308" s="1"/>
  <c r="DK310"/>
  <c r="DL309"/>
  <c r="CO312"/>
  <c r="CP312" s="1"/>
  <c r="DE305" l="1"/>
  <c r="BX305"/>
  <c r="CI305"/>
  <c r="CT305"/>
  <c r="BM305"/>
  <c r="BB305"/>
  <c r="T305"/>
  <c r="AQ305"/>
  <c r="AF305"/>
  <c r="F306"/>
  <c r="AA309"/>
  <c r="AB308"/>
  <c r="AL309"/>
  <c r="AM308"/>
  <c r="AW308"/>
  <c r="AX307"/>
  <c r="BI309"/>
  <c r="BH310"/>
  <c r="BS308"/>
  <c r="BT307"/>
  <c r="CD311"/>
  <c r="CE310"/>
  <c r="CZ309"/>
  <c r="DA309" s="1"/>
  <c r="DK311"/>
  <c r="DL310"/>
  <c r="CO313"/>
  <c r="CP313" s="1"/>
  <c r="DE306" l="1"/>
  <c r="BM306"/>
  <c r="BX306"/>
  <c r="CI306"/>
  <c r="CT306"/>
  <c r="T306"/>
  <c r="BB306"/>
  <c r="AQ306"/>
  <c r="AF306"/>
  <c r="F307"/>
  <c r="AB309"/>
  <c r="AA310"/>
  <c r="AM309"/>
  <c r="AL310"/>
  <c r="AW309"/>
  <c r="AX308"/>
  <c r="BI310"/>
  <c r="BH311"/>
  <c r="BT308"/>
  <c r="BS309"/>
  <c r="CD312"/>
  <c r="CE311"/>
  <c r="CZ310"/>
  <c r="DA310" s="1"/>
  <c r="DL311"/>
  <c r="DK312"/>
  <c r="CO314"/>
  <c r="CP314" s="1"/>
  <c r="DE307" l="1"/>
  <c r="CT307"/>
  <c r="BM307"/>
  <c r="BX307"/>
  <c r="CI307"/>
  <c r="AQ307"/>
  <c r="BB307"/>
  <c r="T307"/>
  <c r="AF307"/>
  <c r="F308"/>
  <c r="AB310"/>
  <c r="AA311"/>
  <c r="AM310"/>
  <c r="AL311"/>
  <c r="AX309"/>
  <c r="AW310"/>
  <c r="BH312"/>
  <c r="BI311"/>
  <c r="BS310"/>
  <c r="BT309"/>
  <c r="CE312"/>
  <c r="CD313"/>
  <c r="CZ311"/>
  <c r="DA311" s="1"/>
  <c r="DK313"/>
  <c r="DL312"/>
  <c r="CO315"/>
  <c r="CP315" s="1"/>
  <c r="CT308" l="1"/>
  <c r="BM308"/>
  <c r="BX308"/>
  <c r="DE308"/>
  <c r="CI308"/>
  <c r="AQ308"/>
  <c r="BB308"/>
  <c r="T308"/>
  <c r="AF308"/>
  <c r="F309"/>
  <c r="AA312"/>
  <c r="AB311"/>
  <c r="AL312"/>
  <c r="AM311"/>
  <c r="AX310"/>
  <c r="AW311"/>
  <c r="BH313"/>
  <c r="BI312"/>
  <c r="BS311"/>
  <c r="BT310"/>
  <c r="CD314"/>
  <c r="CE313"/>
  <c r="CZ312"/>
  <c r="DA312" s="1"/>
  <c r="DK314"/>
  <c r="DL313"/>
  <c r="CO316"/>
  <c r="CP316" s="1"/>
  <c r="CI309" l="1"/>
  <c r="CT309"/>
  <c r="DE309"/>
  <c r="BX309"/>
  <c r="BM309"/>
  <c r="BB309"/>
  <c r="T309"/>
  <c r="AQ309"/>
  <c r="AF309"/>
  <c r="F310"/>
  <c r="AA313"/>
  <c r="AB312"/>
  <c r="AL313"/>
  <c r="AM312"/>
  <c r="AW312"/>
  <c r="AX311"/>
  <c r="BH314"/>
  <c r="BI313"/>
  <c r="BS312"/>
  <c r="BT311"/>
  <c r="CD315"/>
  <c r="CE314"/>
  <c r="CZ313"/>
  <c r="DA313" s="1"/>
  <c r="DL314"/>
  <c r="DK315"/>
  <c r="CO317"/>
  <c r="CP317" s="1"/>
  <c r="BX310" l="1"/>
  <c r="CI310"/>
  <c r="CT310"/>
  <c r="DE310"/>
  <c r="BM310"/>
  <c r="T310"/>
  <c r="BB310"/>
  <c r="AQ310"/>
  <c r="AF310"/>
  <c r="F311"/>
  <c r="AA314"/>
  <c r="AB313"/>
  <c r="AL314"/>
  <c r="AM313"/>
  <c r="AW313"/>
  <c r="AX312"/>
  <c r="BH315"/>
  <c r="BI314"/>
  <c r="BT312"/>
  <c r="BS313"/>
  <c r="CD316"/>
  <c r="CE315"/>
  <c r="CZ314"/>
  <c r="DA314" s="1"/>
  <c r="DK316"/>
  <c r="DL315"/>
  <c r="CO318"/>
  <c r="CP318" s="1"/>
  <c r="BM311" l="1"/>
  <c r="BX311"/>
  <c r="CI311"/>
  <c r="DE311"/>
  <c r="CT311"/>
  <c r="T311"/>
  <c r="AQ311"/>
  <c r="BB311"/>
  <c r="AF311"/>
  <c r="F312"/>
  <c r="AA315"/>
  <c r="AB314"/>
  <c r="AL315"/>
  <c r="AM314"/>
  <c r="AW314"/>
  <c r="AX313"/>
  <c r="BH316"/>
  <c r="BI315"/>
  <c r="BS314"/>
  <c r="BT313"/>
  <c r="CE316"/>
  <c r="CD317"/>
  <c r="CZ315"/>
  <c r="DA315" s="1"/>
  <c r="DL316"/>
  <c r="DK317"/>
  <c r="CO319"/>
  <c r="CP319" s="1"/>
  <c r="BM312" l="1"/>
  <c r="BX312"/>
  <c r="DE312"/>
  <c r="CI312"/>
  <c r="CT312"/>
  <c r="T312"/>
  <c r="AQ312"/>
  <c r="BB312"/>
  <c r="AF312"/>
  <c r="F313"/>
  <c r="AA316"/>
  <c r="AB315"/>
  <c r="AL316"/>
  <c r="AM315"/>
  <c r="AW315"/>
  <c r="AX314"/>
  <c r="BH317"/>
  <c r="BI316"/>
  <c r="BS315"/>
  <c r="BT314"/>
  <c r="CD318"/>
  <c r="CE317"/>
  <c r="CZ316"/>
  <c r="DA316" s="1"/>
  <c r="DK318"/>
  <c r="DL317"/>
  <c r="CO320"/>
  <c r="CP320" s="1"/>
  <c r="DE313" l="1"/>
  <c r="BM313"/>
  <c r="BX313"/>
  <c r="CI313"/>
  <c r="CT313"/>
  <c r="BB313"/>
  <c r="T313"/>
  <c r="AQ313"/>
  <c r="AF313"/>
  <c r="F314"/>
  <c r="AA317"/>
  <c r="AB316"/>
  <c r="AL317"/>
  <c r="AM316"/>
  <c r="AW316"/>
  <c r="AX315"/>
  <c r="BI317"/>
  <c r="BH318"/>
  <c r="BS316"/>
  <c r="BT315"/>
  <c r="CD319"/>
  <c r="CE318"/>
  <c r="CZ317"/>
  <c r="DA317" s="1"/>
  <c r="DL318"/>
  <c r="DK319"/>
  <c r="CO321"/>
  <c r="CP321" s="1"/>
  <c r="DE314" l="1"/>
  <c r="BM314"/>
  <c r="BX314"/>
  <c r="CI314"/>
  <c r="CT314"/>
  <c r="T314"/>
  <c r="BB314"/>
  <c r="AQ314"/>
  <c r="AF314"/>
  <c r="F315"/>
  <c r="AB317"/>
  <c r="AA318"/>
  <c r="AM317"/>
  <c r="AL318"/>
  <c r="AW317"/>
  <c r="AX316"/>
  <c r="BI318"/>
  <c r="BH319"/>
  <c r="BT316"/>
  <c r="BS317"/>
  <c r="CD320"/>
  <c r="CE319"/>
  <c r="CZ318"/>
  <c r="DA318" s="1"/>
  <c r="DK320"/>
  <c r="DL319"/>
  <c r="CO322"/>
  <c r="CP322" s="1"/>
  <c r="DE315" l="1"/>
  <c r="CT315"/>
  <c r="BM315"/>
  <c r="BX315"/>
  <c r="CI315"/>
  <c r="AQ315"/>
  <c r="BB315"/>
  <c r="T315"/>
  <c r="AF315"/>
  <c r="F316"/>
  <c r="AB318"/>
  <c r="AA319"/>
  <c r="AM318"/>
  <c r="AL319"/>
  <c r="AX317"/>
  <c r="AW318"/>
  <c r="BH320"/>
  <c r="BI319"/>
  <c r="BS318"/>
  <c r="BT317"/>
  <c r="CE320"/>
  <c r="CD321"/>
  <c r="CZ319"/>
  <c r="DA319" s="1"/>
  <c r="DL320"/>
  <c r="DK321"/>
  <c r="CO323"/>
  <c r="CP323" s="1"/>
  <c r="CT316" l="1"/>
  <c r="BM316"/>
  <c r="BX316"/>
  <c r="DE316"/>
  <c r="CI316"/>
  <c r="AQ316"/>
  <c r="BB316"/>
  <c r="T316"/>
  <c r="AF316"/>
  <c r="F317"/>
  <c r="AA320"/>
  <c r="AB319"/>
  <c r="AL320"/>
  <c r="AM319"/>
  <c r="AX318"/>
  <c r="AW319"/>
  <c r="BH321"/>
  <c r="BI320"/>
  <c r="BS319"/>
  <c r="BT318"/>
  <c r="CD322"/>
  <c r="CE321"/>
  <c r="CZ320"/>
  <c r="DA320" s="1"/>
  <c r="DK322"/>
  <c r="DL321"/>
  <c r="CO324"/>
  <c r="CP324" s="1"/>
  <c r="CI317" l="1"/>
  <c r="CT317"/>
  <c r="DE317"/>
  <c r="BM317"/>
  <c r="BX317"/>
  <c r="BB317"/>
  <c r="T317"/>
  <c r="AQ317"/>
  <c r="AF317"/>
  <c r="F318"/>
  <c r="AA321"/>
  <c r="AB320"/>
  <c r="AL321"/>
  <c r="AM320"/>
  <c r="AW320"/>
  <c r="AX319"/>
  <c r="BH322"/>
  <c r="BI321"/>
  <c r="BS320"/>
  <c r="BT319"/>
  <c r="CD323"/>
  <c r="CE322"/>
  <c r="CZ321"/>
  <c r="DA321" s="1"/>
  <c r="DL322"/>
  <c r="DK323"/>
  <c r="CO325"/>
  <c r="CP325" s="1"/>
  <c r="BX318" l="1"/>
  <c r="CI318"/>
  <c r="CT318"/>
  <c r="DE318"/>
  <c r="BM318"/>
  <c r="T318"/>
  <c r="BB318"/>
  <c r="AQ318"/>
  <c r="AF318"/>
  <c r="F319"/>
  <c r="AA322"/>
  <c r="AB321"/>
  <c r="AL322"/>
  <c r="AM321"/>
  <c r="AW321"/>
  <c r="AX320"/>
  <c r="BH323"/>
  <c r="BI322"/>
  <c r="BT320"/>
  <c r="BS321"/>
  <c r="CD324"/>
  <c r="CE323"/>
  <c r="CZ322"/>
  <c r="DA322" s="1"/>
  <c r="DK324"/>
  <c r="DL323"/>
  <c r="CO326"/>
  <c r="CP326" s="1"/>
  <c r="BM319" l="1"/>
  <c r="BX319"/>
  <c r="CI319"/>
  <c r="DE319"/>
  <c r="CT319"/>
  <c r="T319"/>
  <c r="AQ319"/>
  <c r="BB319"/>
  <c r="AF319"/>
  <c r="F320"/>
  <c r="AA323"/>
  <c r="AB322"/>
  <c r="AL323"/>
  <c r="AM322"/>
  <c r="AW322"/>
  <c r="AX321"/>
  <c r="BH324"/>
  <c r="BI323"/>
  <c r="BS322"/>
  <c r="BT321"/>
  <c r="CE324"/>
  <c r="CD325"/>
  <c r="CZ323"/>
  <c r="DA323" s="1"/>
  <c r="DK325"/>
  <c r="DL324"/>
  <c r="CO327"/>
  <c r="CP327" s="1"/>
  <c r="BM320" l="1"/>
  <c r="BX320"/>
  <c r="DE320"/>
  <c r="CI320"/>
  <c r="CT320"/>
  <c r="T320"/>
  <c r="AQ320"/>
  <c r="BB320"/>
  <c r="AF320"/>
  <c r="F321"/>
  <c r="AA324"/>
  <c r="AB323"/>
  <c r="AL324"/>
  <c r="AM323"/>
  <c r="AW323"/>
  <c r="AX322"/>
  <c r="BH325"/>
  <c r="BI324"/>
  <c r="BS323"/>
  <c r="BT322"/>
  <c r="CD326"/>
  <c r="CE325"/>
  <c r="CZ324"/>
  <c r="DA324" s="1"/>
  <c r="DK326"/>
  <c r="DL325"/>
  <c r="CO328"/>
  <c r="CP328" s="1"/>
  <c r="DE321" l="1"/>
  <c r="BM321"/>
  <c r="BX321"/>
  <c r="CI321"/>
  <c r="CT321"/>
  <c r="BB321"/>
  <c r="T321"/>
  <c r="AQ321"/>
  <c r="AF321"/>
  <c r="F322"/>
  <c r="AA325"/>
  <c r="AB324"/>
  <c r="AL325"/>
  <c r="AM324"/>
  <c r="AW324"/>
  <c r="AX323"/>
  <c r="BI325"/>
  <c r="BH326"/>
  <c r="BS324"/>
  <c r="BT323"/>
  <c r="CD327"/>
  <c r="CE326"/>
  <c r="CZ325"/>
  <c r="DA325" s="1"/>
  <c r="DK327"/>
  <c r="DL326"/>
  <c r="CO329"/>
  <c r="CP329" s="1"/>
  <c r="DE322" l="1"/>
  <c r="BM322"/>
  <c r="BX322"/>
  <c r="CI322"/>
  <c r="CT322"/>
  <c r="T322"/>
  <c r="BB322"/>
  <c r="AQ322"/>
  <c r="AF322"/>
  <c r="F323"/>
  <c r="AB325"/>
  <c r="AA326"/>
  <c r="AM325"/>
  <c r="AL326"/>
  <c r="AW325"/>
  <c r="AX324"/>
  <c r="BI326"/>
  <c r="BH327"/>
  <c r="BT324"/>
  <c r="BS325"/>
  <c r="CD328"/>
  <c r="CE327"/>
  <c r="CZ326"/>
  <c r="DA326" s="1"/>
  <c r="DL327"/>
  <c r="DK328"/>
  <c r="CO330"/>
  <c r="CP330" s="1"/>
  <c r="DE323" l="1"/>
  <c r="CT323"/>
  <c r="BM323"/>
  <c r="BX323"/>
  <c r="CI323"/>
  <c r="AQ323"/>
  <c r="BB323"/>
  <c r="T323"/>
  <c r="AF323"/>
  <c r="F324"/>
  <c r="AB326"/>
  <c r="AA327"/>
  <c r="AM326"/>
  <c r="AL327"/>
  <c r="AX325"/>
  <c r="AW326"/>
  <c r="BH328"/>
  <c r="BI327"/>
  <c r="BS326"/>
  <c r="BT325"/>
  <c r="CE328"/>
  <c r="CD329"/>
  <c r="CZ327"/>
  <c r="DA327" s="1"/>
  <c r="DK329"/>
  <c r="DL328"/>
  <c r="CO331"/>
  <c r="CP331" s="1"/>
  <c r="CT324" l="1"/>
  <c r="BM324"/>
  <c r="BX324"/>
  <c r="DE324"/>
  <c r="CI324"/>
  <c r="AQ324"/>
  <c r="BB324"/>
  <c r="T324"/>
  <c r="AF324"/>
  <c r="F325"/>
  <c r="AA328"/>
  <c r="AB327"/>
  <c r="AL328"/>
  <c r="AM327"/>
  <c r="AX326"/>
  <c r="AW327"/>
  <c r="BH329"/>
  <c r="BI328"/>
  <c r="BS327"/>
  <c r="BT326"/>
  <c r="CD330"/>
  <c r="CE329"/>
  <c r="CZ328"/>
  <c r="DA328" s="1"/>
  <c r="DK330"/>
  <c r="DL329"/>
  <c r="CO332"/>
  <c r="CP332" s="1"/>
  <c r="CI325" l="1"/>
  <c r="CT325"/>
  <c r="DE325"/>
  <c r="BM325"/>
  <c r="BX325"/>
  <c r="T325"/>
  <c r="BB325"/>
  <c r="AQ325"/>
  <c r="AF325"/>
  <c r="F326"/>
  <c r="AA329"/>
  <c r="AB328"/>
  <c r="AL329"/>
  <c r="AM328"/>
  <c r="AW328"/>
  <c r="AX327"/>
  <c r="BH330"/>
  <c r="BI329"/>
  <c r="BS328"/>
  <c r="BT327"/>
  <c r="CD331"/>
  <c r="CE330"/>
  <c r="CZ329"/>
  <c r="DA329" s="1"/>
  <c r="DL330"/>
  <c r="DK331"/>
  <c r="CO333"/>
  <c r="CP333" s="1"/>
  <c r="BX326" l="1"/>
  <c r="CI326"/>
  <c r="CT326"/>
  <c r="DE326"/>
  <c r="BM326"/>
  <c r="T326"/>
  <c r="BB326"/>
  <c r="AQ326"/>
  <c r="AF326"/>
  <c r="F327"/>
  <c r="AA330"/>
  <c r="AB329"/>
  <c r="AL330"/>
  <c r="AM329"/>
  <c r="AW329"/>
  <c r="AX328"/>
  <c r="BH331"/>
  <c r="BI330"/>
  <c r="BT328"/>
  <c r="BS329"/>
  <c r="CD332"/>
  <c r="CE331"/>
  <c r="CZ330"/>
  <c r="DA330" s="1"/>
  <c r="DK332"/>
  <c r="DL331"/>
  <c r="CO334"/>
  <c r="CP334" s="1"/>
  <c r="BM327" l="1"/>
  <c r="BX327"/>
  <c r="CI327"/>
  <c r="DE327"/>
  <c r="CT327"/>
  <c r="T327"/>
  <c r="AQ327"/>
  <c r="BB327"/>
  <c r="AF327"/>
  <c r="F328"/>
  <c r="AA331"/>
  <c r="AB330"/>
  <c r="AL331"/>
  <c r="AM330"/>
  <c r="AW330"/>
  <c r="AX329"/>
  <c r="BH332"/>
  <c r="BI331"/>
  <c r="BS330"/>
  <c r="BT329"/>
  <c r="CE332"/>
  <c r="CD333"/>
  <c r="CZ331"/>
  <c r="DA331" s="1"/>
  <c r="DL332"/>
  <c r="DK333"/>
  <c r="CO335"/>
  <c r="CP335" s="1"/>
  <c r="BM328" l="1"/>
  <c r="BX328"/>
  <c r="DE328"/>
  <c r="CI328"/>
  <c r="CT328"/>
  <c r="T328"/>
  <c r="AQ328"/>
  <c r="BB328"/>
  <c r="AF328"/>
  <c r="F329"/>
  <c r="AA332"/>
  <c r="AB331"/>
  <c r="AL332"/>
  <c r="AM331"/>
  <c r="AW331"/>
  <c r="AX330"/>
  <c r="BH333"/>
  <c r="BI332"/>
  <c r="BS331"/>
  <c r="BT330"/>
  <c r="CD334"/>
  <c r="CE333"/>
  <c r="CZ332"/>
  <c r="DA332" s="1"/>
  <c r="DK334"/>
  <c r="DL333"/>
  <c r="CO336"/>
  <c r="CP336" s="1"/>
  <c r="DE329" l="1"/>
  <c r="BM329"/>
  <c r="BX329"/>
  <c r="CI329"/>
  <c r="CT329"/>
  <c r="BB329"/>
  <c r="T329"/>
  <c r="AQ329"/>
  <c r="AF329"/>
  <c r="F330"/>
  <c r="AA333"/>
  <c r="AB332"/>
  <c r="AL333"/>
  <c r="AM332"/>
  <c r="AW332"/>
  <c r="AX331"/>
  <c r="BI333"/>
  <c r="BH334"/>
  <c r="BS332"/>
  <c r="BT331"/>
  <c r="CD335"/>
  <c r="CE334"/>
  <c r="CZ333"/>
  <c r="DA333" s="1"/>
  <c r="DL334"/>
  <c r="DK335"/>
  <c r="CO337"/>
  <c r="CP337" s="1"/>
  <c r="DE330" l="1"/>
  <c r="BM330"/>
  <c r="BX330"/>
  <c r="CI330"/>
  <c r="CT330"/>
  <c r="T330"/>
  <c r="BB330"/>
  <c r="AQ330"/>
  <c r="AF330"/>
  <c r="F331"/>
  <c r="DI3" s="1"/>
  <c r="AB333"/>
  <c r="AA334"/>
  <c r="AM333"/>
  <c r="AL334"/>
  <c r="AW333"/>
  <c r="AX332"/>
  <c r="BI334"/>
  <c r="BH335"/>
  <c r="BT332"/>
  <c r="BS333"/>
  <c r="CD336"/>
  <c r="CE335"/>
  <c r="CZ334"/>
  <c r="DA334" s="1"/>
  <c r="DK336"/>
  <c r="DL335"/>
  <c r="CO338"/>
  <c r="CP338" s="1"/>
  <c r="DH239" l="1"/>
  <c r="DH207"/>
  <c r="DH270"/>
  <c r="DH293"/>
  <c r="DH388"/>
  <c r="DH126"/>
  <c r="DH116"/>
  <c r="DH90"/>
  <c r="DH298"/>
  <c r="DH155"/>
  <c r="DH16"/>
  <c r="DH147"/>
  <c r="DH225"/>
  <c r="DH381"/>
  <c r="DH353"/>
  <c r="DH269"/>
  <c r="DH184"/>
  <c r="DH262"/>
  <c r="DH204"/>
  <c r="DH252"/>
  <c r="DH42"/>
  <c r="DH382"/>
  <c r="DH348"/>
  <c r="DH135"/>
  <c r="DH200"/>
  <c r="DH280"/>
  <c r="DH7"/>
  <c r="DH399"/>
  <c r="DH117"/>
  <c r="DH31"/>
  <c r="DH263"/>
  <c r="DH124"/>
  <c r="DH41"/>
  <c r="DH177"/>
  <c r="DH211"/>
  <c r="DH180"/>
  <c r="DH190"/>
  <c r="DH15"/>
  <c r="DH166"/>
  <c r="DH96"/>
  <c r="DH342"/>
  <c r="DH140"/>
  <c r="DH130"/>
  <c r="DH306"/>
  <c r="DH334"/>
  <c r="DH205"/>
  <c r="DH77"/>
  <c r="DH46"/>
  <c r="DH402"/>
  <c r="DH114"/>
  <c r="DH208"/>
  <c r="DH87"/>
  <c r="DH157"/>
  <c r="DH167"/>
  <c r="DH251"/>
  <c r="DH175"/>
  <c r="DH61"/>
  <c r="DH210"/>
  <c r="DH246"/>
  <c r="DH141"/>
  <c r="DH178"/>
  <c r="DH24"/>
  <c r="DH338"/>
  <c r="DH128"/>
  <c r="DH62"/>
  <c r="DH340"/>
  <c r="DH400"/>
  <c r="DH271"/>
  <c r="DH268"/>
  <c r="DO3"/>
  <c r="DH63"/>
  <c r="DH286"/>
  <c r="DH226"/>
  <c r="DH337"/>
  <c r="DH115"/>
  <c r="DH120"/>
  <c r="DH36"/>
  <c r="DH59"/>
  <c r="DH242"/>
  <c r="DH32"/>
  <c r="DH183"/>
  <c r="DH71"/>
  <c r="DH149"/>
  <c r="DH150"/>
  <c r="DH404"/>
  <c r="DH371"/>
  <c r="DH405"/>
  <c r="DH387"/>
  <c r="DH378"/>
  <c r="DH202"/>
  <c r="DH296"/>
  <c r="DH55"/>
  <c r="DH241"/>
  <c r="DH320"/>
  <c r="DH345"/>
  <c r="DH40"/>
  <c r="DH364"/>
  <c r="DH390"/>
  <c r="DH23"/>
  <c r="DH212"/>
  <c r="DH287"/>
  <c r="DH279"/>
  <c r="DH391"/>
  <c r="DH218"/>
  <c r="DH193"/>
  <c r="DH257"/>
  <c r="DH214"/>
  <c r="DH227"/>
  <c r="DH352"/>
  <c r="DH68"/>
  <c r="DH237"/>
  <c r="DH101"/>
  <c r="DH266"/>
  <c r="DH83"/>
  <c r="DH52"/>
  <c r="DH70"/>
  <c r="DH247"/>
  <c r="DH325"/>
  <c r="DH299"/>
  <c r="DH164"/>
  <c r="DH335"/>
  <c r="DH308"/>
  <c r="DH292"/>
  <c r="DH189"/>
  <c r="DH401"/>
  <c r="DH132"/>
  <c r="DH179"/>
  <c r="DH385"/>
  <c r="DH369"/>
  <c r="DH35"/>
  <c r="DH169"/>
  <c r="DH197"/>
  <c r="DH228"/>
  <c r="DH73"/>
  <c r="DH136"/>
  <c r="DH18"/>
  <c r="DH30"/>
  <c r="DH255"/>
  <c r="DH174"/>
  <c r="DH137"/>
  <c r="DH38"/>
  <c r="DH105"/>
  <c r="DH142"/>
  <c r="DH220"/>
  <c r="DH309"/>
  <c r="DH165"/>
  <c r="DH259"/>
  <c r="DH303"/>
  <c r="DH275"/>
  <c r="DH354"/>
  <c r="DH379"/>
  <c r="DH58"/>
  <c r="DH79"/>
  <c r="DH19"/>
  <c r="DH97"/>
  <c r="DH233"/>
  <c r="DH312"/>
  <c r="DH34"/>
  <c r="DH76"/>
  <c r="DH304"/>
  <c r="DH152"/>
  <c r="DH314"/>
  <c r="DH256"/>
  <c r="DH185"/>
  <c r="DH374"/>
  <c r="DH305"/>
  <c r="DH349"/>
  <c r="DH240"/>
  <c r="DH282"/>
  <c r="DH196"/>
  <c r="DH258"/>
  <c r="DH301"/>
  <c r="DH206"/>
  <c r="DH44"/>
  <c r="DH138"/>
  <c r="DH248"/>
  <c r="DH316"/>
  <c r="DH187"/>
  <c r="DH344"/>
  <c r="DH367"/>
  <c r="DH85"/>
  <c r="DH323"/>
  <c r="DH351"/>
  <c r="DH195"/>
  <c r="DH307"/>
  <c r="DH289"/>
  <c r="DH384"/>
  <c r="DH234"/>
  <c r="DH273"/>
  <c r="DH368"/>
  <c r="DH277"/>
  <c r="DH14"/>
  <c r="DH198"/>
  <c r="DH265"/>
  <c r="DH327"/>
  <c r="DH144"/>
  <c r="DH370"/>
  <c r="DH113"/>
  <c r="DH295"/>
  <c r="DH223"/>
  <c r="DH229"/>
  <c r="DH93"/>
  <c r="DH213"/>
  <c r="DH69"/>
  <c r="DH254"/>
  <c r="DH406"/>
  <c r="DH319"/>
  <c r="DH397"/>
  <c r="DH133"/>
  <c r="DH236"/>
  <c r="DH21"/>
  <c r="DH199"/>
  <c r="DH37"/>
  <c r="DH131"/>
  <c r="DH267"/>
  <c r="DH346"/>
  <c r="DH48"/>
  <c r="DH74"/>
  <c r="DH168"/>
  <c r="DH11"/>
  <c r="DH89"/>
  <c r="DH389"/>
  <c r="DH235"/>
  <c r="DH261"/>
  <c r="DH313"/>
  <c r="DH163"/>
  <c r="DH264"/>
  <c r="DH253"/>
  <c r="DH94"/>
  <c r="DH245"/>
  <c r="DH230"/>
  <c r="DH49"/>
  <c r="DH60"/>
  <c r="DH99"/>
  <c r="DH375"/>
  <c r="DH339"/>
  <c r="DH109"/>
  <c r="DH332"/>
  <c r="DH315"/>
  <c r="DH8"/>
  <c r="DH143"/>
  <c r="DH80"/>
  <c r="DH72"/>
  <c r="DH361"/>
  <c r="DH25"/>
  <c r="DH182"/>
  <c r="DH127"/>
  <c r="DH376"/>
  <c r="DH111"/>
  <c r="DH67"/>
  <c r="DH161"/>
  <c r="DQ3"/>
  <c r="DH51"/>
  <c r="DH145"/>
  <c r="DH56"/>
  <c r="DH392"/>
  <c r="DH95"/>
  <c r="DH22"/>
  <c r="DH121"/>
  <c r="DH39"/>
  <c r="DH27"/>
  <c r="DH191"/>
  <c r="DH65"/>
  <c r="DH356"/>
  <c r="DH54"/>
  <c r="DH86"/>
  <c r="DH231"/>
  <c r="DH50"/>
  <c r="DH328"/>
  <c r="DH181"/>
  <c r="DH285"/>
  <c r="DH170"/>
  <c r="DH12"/>
  <c r="DH92"/>
  <c r="DH110"/>
  <c r="DH108"/>
  <c r="DH186"/>
  <c r="DH45"/>
  <c r="DH123"/>
  <c r="DH81"/>
  <c r="DH362"/>
  <c r="DH329"/>
  <c r="DH82"/>
  <c r="DH160"/>
  <c r="DH118"/>
  <c r="DH13"/>
  <c r="DH347"/>
  <c r="DH201"/>
  <c r="DH162"/>
  <c r="DH91"/>
  <c r="DH158"/>
  <c r="DH125"/>
  <c r="DH365"/>
  <c r="DH26"/>
  <c r="DH294"/>
  <c r="DH357"/>
  <c r="DH154"/>
  <c r="DH172"/>
  <c r="DH129"/>
  <c r="DH318"/>
  <c r="DH104"/>
  <c r="DH203"/>
  <c r="DH297"/>
  <c r="DH33"/>
  <c r="DH250"/>
  <c r="DH119"/>
  <c r="DH103"/>
  <c r="DH350"/>
  <c r="DH317"/>
  <c r="DH324"/>
  <c r="DH153"/>
  <c r="DH343"/>
  <c r="DH122"/>
  <c r="DH232"/>
  <c r="DH106"/>
  <c r="DH216"/>
  <c r="DH17"/>
  <c r="DH244"/>
  <c r="DH219"/>
  <c r="DH146"/>
  <c r="DH326"/>
  <c r="DH100"/>
  <c r="DH372"/>
  <c r="DH222"/>
  <c r="DH156"/>
  <c r="DH6"/>
  <c r="DH403"/>
  <c r="DH134"/>
  <c r="DH386"/>
  <c r="DH215"/>
  <c r="DH272"/>
  <c r="DH302"/>
  <c r="DH380"/>
  <c r="DH151"/>
  <c r="DH396"/>
  <c r="DH363"/>
  <c r="DH192"/>
  <c r="DH194"/>
  <c r="DH330"/>
  <c r="DH139"/>
  <c r="DH217"/>
  <c r="DH311"/>
  <c r="DH260"/>
  <c r="DH238"/>
  <c r="DH98"/>
  <c r="DH107"/>
  <c r="DH188"/>
  <c r="DH84"/>
  <c r="DH373"/>
  <c r="DH355"/>
  <c r="DH64"/>
  <c r="DH290"/>
  <c r="DH57"/>
  <c r="DH102"/>
  <c r="DH112"/>
  <c r="DH331"/>
  <c r="DH383"/>
  <c r="DH358"/>
  <c r="DH322"/>
  <c r="DH310"/>
  <c r="DH274"/>
  <c r="DH75"/>
  <c r="DH333"/>
  <c r="DH300"/>
  <c r="DH221"/>
  <c r="DH283"/>
  <c r="DH395"/>
  <c r="DH249"/>
  <c r="DH393"/>
  <c r="DH224"/>
  <c r="DH10"/>
  <c r="DH276"/>
  <c r="DH148"/>
  <c r="DH394"/>
  <c r="DH377"/>
  <c r="DH88"/>
  <c r="DH176"/>
  <c r="DH173"/>
  <c r="DH398"/>
  <c r="DH288"/>
  <c r="DH336"/>
  <c r="DH53"/>
  <c r="DH47"/>
  <c r="DH78"/>
  <c r="DH321"/>
  <c r="DH159"/>
  <c r="DH291"/>
  <c r="DH284"/>
  <c r="DH341"/>
  <c r="DH359"/>
  <c r="DH281"/>
  <c r="DH20"/>
  <c r="DH171"/>
  <c r="DH360"/>
  <c r="DH278"/>
  <c r="DH29"/>
  <c r="DH66"/>
  <c r="DH243"/>
  <c r="DH209"/>
  <c r="DH366"/>
  <c r="DH28"/>
  <c r="DH9"/>
  <c r="DH43"/>
  <c r="DE331"/>
  <c r="CT331"/>
  <c r="BM331"/>
  <c r="BX331"/>
  <c r="CI331"/>
  <c r="AQ331"/>
  <c r="BB331"/>
  <c r="T331"/>
  <c r="AF331"/>
  <c r="F332"/>
  <c r="AB334"/>
  <c r="AA335"/>
  <c r="AM334"/>
  <c r="AL335"/>
  <c r="AX333"/>
  <c r="AW334"/>
  <c r="BH336"/>
  <c r="BI335"/>
  <c r="BS334"/>
  <c r="BT333"/>
  <c r="CE336"/>
  <c r="CD337"/>
  <c r="CZ335"/>
  <c r="DA335" s="1"/>
  <c r="DL336"/>
  <c r="DK337"/>
  <c r="CO339"/>
  <c r="CP339" s="1"/>
  <c r="DN244" l="1"/>
  <c r="DN283"/>
  <c r="DN326"/>
  <c r="DN369"/>
  <c r="DN11"/>
  <c r="DN54"/>
  <c r="DN97"/>
  <c r="DN140"/>
  <c r="DN42"/>
  <c r="DN153"/>
  <c r="DN264"/>
  <c r="DN375"/>
  <c r="DN85"/>
  <c r="DN260"/>
  <c r="DN371"/>
  <c r="DN81"/>
  <c r="DN192"/>
  <c r="DN303"/>
  <c r="DN13"/>
  <c r="DN171"/>
  <c r="DN218"/>
  <c r="DN265"/>
  <c r="DN22"/>
  <c r="DN69"/>
  <c r="DN167"/>
  <c r="DN389"/>
  <c r="DN122"/>
  <c r="DN102"/>
  <c r="DN30"/>
  <c r="DN235"/>
  <c r="DN267"/>
  <c r="DN217"/>
  <c r="DN34"/>
  <c r="DN329"/>
  <c r="DN188"/>
  <c r="DN27"/>
  <c r="DN70"/>
  <c r="DN113"/>
  <c r="DN156"/>
  <c r="DN199"/>
  <c r="DN242"/>
  <c r="DN285"/>
  <c r="DN379"/>
  <c r="DN89"/>
  <c r="DN200"/>
  <c r="DN311"/>
  <c r="DN21"/>
  <c r="DN196"/>
  <c r="DN307"/>
  <c r="DN17"/>
  <c r="DN128"/>
  <c r="DN239"/>
  <c r="DN350"/>
  <c r="DN60"/>
  <c r="DN107"/>
  <c r="DN154"/>
  <c r="DN312"/>
  <c r="DN359"/>
  <c r="DN406"/>
  <c r="DN56"/>
  <c r="DN165"/>
  <c r="DN98"/>
  <c r="DN252"/>
  <c r="DN310"/>
  <c r="DN38"/>
  <c r="DN367"/>
  <c r="DN278"/>
  <c r="DN95"/>
  <c r="DN215"/>
  <c r="DN258"/>
  <c r="DN301"/>
  <c r="DN344"/>
  <c r="DN387"/>
  <c r="DN29"/>
  <c r="DN315"/>
  <c r="DN25"/>
  <c r="DN136"/>
  <c r="DN247"/>
  <c r="DN358"/>
  <c r="DN132"/>
  <c r="DN243"/>
  <c r="DN354"/>
  <c r="DN64"/>
  <c r="DN175"/>
  <c r="DN286"/>
  <c r="DN397"/>
  <c r="DN124"/>
  <c r="DN43"/>
  <c r="DN201"/>
  <c r="DN248"/>
  <c r="DN295"/>
  <c r="DN342"/>
  <c r="DN59"/>
  <c r="DN388"/>
  <c r="DN393"/>
  <c r="DN299"/>
  <c r="DN181"/>
  <c r="DN353"/>
  <c r="DN149"/>
  <c r="DN256"/>
  <c r="DN376"/>
  <c r="DN385"/>
  <c r="DN360"/>
  <c r="DN403"/>
  <c r="DN45"/>
  <c r="DN88"/>
  <c r="DN131"/>
  <c r="DN174"/>
  <c r="DN251"/>
  <c r="DN362"/>
  <c r="DN72"/>
  <c r="DN183"/>
  <c r="DN294"/>
  <c r="DN68"/>
  <c r="DN179"/>
  <c r="DN290"/>
  <c r="DN401"/>
  <c r="DN111"/>
  <c r="DN222"/>
  <c r="DN333"/>
  <c r="DN325"/>
  <c r="DN346"/>
  <c r="DN90"/>
  <c r="DN137"/>
  <c r="DN184"/>
  <c r="DN231"/>
  <c r="DN394"/>
  <c r="DN170"/>
  <c r="DN209"/>
  <c r="DN86"/>
  <c r="DN328"/>
  <c r="DN282"/>
  <c r="DN104"/>
  <c r="DN147"/>
  <c r="DN190"/>
  <c r="DN233"/>
  <c r="DN276"/>
  <c r="DN319"/>
  <c r="DN187"/>
  <c r="DN298"/>
  <c r="DN8"/>
  <c r="DN119"/>
  <c r="DN230"/>
  <c r="DN341"/>
  <c r="DN115"/>
  <c r="DN226"/>
  <c r="DN337"/>
  <c r="DN47"/>
  <c r="DN158"/>
  <c r="DN269"/>
  <c r="DN214"/>
  <c r="DN261"/>
  <c r="DN380"/>
  <c r="DN26"/>
  <c r="DN73"/>
  <c r="DN120"/>
  <c r="DN36"/>
  <c r="DN392"/>
  <c r="DN141"/>
  <c r="DN138"/>
  <c r="DN106"/>
  <c r="DN145"/>
  <c r="DN133"/>
  <c r="DN249"/>
  <c r="DN292"/>
  <c r="DN335"/>
  <c r="DN378"/>
  <c r="DN20"/>
  <c r="DN63"/>
  <c r="DN123"/>
  <c r="DN234"/>
  <c r="DN345"/>
  <c r="DN55"/>
  <c r="DN166"/>
  <c r="DN277"/>
  <c r="DN51"/>
  <c r="DN162"/>
  <c r="DN273"/>
  <c r="DN384"/>
  <c r="DN94"/>
  <c r="DN205"/>
  <c r="DN103"/>
  <c r="DN150"/>
  <c r="DN197"/>
  <c r="DN316"/>
  <c r="DN363"/>
  <c r="DN9"/>
  <c r="DN79"/>
  <c r="DN208"/>
  <c r="DN281"/>
  <c r="DN213"/>
  <c r="DN320"/>
  <c r="DN39"/>
  <c r="DN224"/>
  <c r="DN396"/>
  <c r="DN324"/>
  <c r="DN77"/>
  <c r="DN351"/>
  <c r="DN289"/>
  <c r="DN203"/>
  <c r="DN117"/>
  <c r="DN31"/>
  <c r="DN306"/>
  <c r="DN220"/>
  <c r="DN134"/>
  <c r="DN48"/>
  <c r="DN259"/>
  <c r="DN173"/>
  <c r="DN87"/>
  <c r="DN402"/>
  <c r="DN212"/>
  <c r="DN126"/>
  <c r="DN40"/>
  <c r="DN227"/>
  <c r="DN340"/>
  <c r="DN254"/>
  <c r="DN168"/>
  <c r="DN82"/>
  <c r="DN404"/>
  <c r="DN318"/>
  <c r="DN232"/>
  <c r="DN146"/>
  <c r="DN296"/>
  <c r="DN76"/>
  <c r="DN32"/>
  <c r="DN6"/>
  <c r="DN57"/>
  <c r="DN240"/>
  <c r="DN400"/>
  <c r="DN314"/>
  <c r="DN228"/>
  <c r="DN142"/>
  <c r="DN16"/>
  <c r="DN331"/>
  <c r="DN245"/>
  <c r="DN159"/>
  <c r="DN370"/>
  <c r="DN284"/>
  <c r="DN198"/>
  <c r="DN112"/>
  <c r="DN323"/>
  <c r="DN237"/>
  <c r="DN151"/>
  <c r="DN65"/>
  <c r="DN50"/>
  <c r="DN365"/>
  <c r="DN279"/>
  <c r="DN193"/>
  <c r="DN114"/>
  <c r="DN28"/>
  <c r="DN343"/>
  <c r="DN257"/>
  <c r="DN210"/>
  <c r="DN399"/>
  <c r="DN99"/>
  <c r="DN266"/>
  <c r="DN204"/>
  <c r="DN182"/>
  <c r="DN61"/>
  <c r="DN109"/>
  <c r="DN377"/>
  <c r="DN405"/>
  <c r="DN293"/>
  <c r="DN129"/>
  <c r="DN110"/>
  <c r="DN24"/>
  <c r="DN339"/>
  <c r="DN253"/>
  <c r="DN127"/>
  <c r="DN41"/>
  <c r="DN356"/>
  <c r="DN270"/>
  <c r="DN80"/>
  <c r="DN395"/>
  <c r="DN309"/>
  <c r="DN223"/>
  <c r="DN33"/>
  <c r="DN348"/>
  <c r="DN262"/>
  <c r="DN176"/>
  <c r="DN161"/>
  <c r="DN75"/>
  <c r="DN390"/>
  <c r="DN304"/>
  <c r="DN225"/>
  <c r="DN139"/>
  <c r="DN53"/>
  <c r="DN368"/>
  <c r="DN382"/>
  <c r="DN84"/>
  <c r="DN352"/>
  <c r="DN305"/>
  <c r="DN347"/>
  <c r="DN291"/>
  <c r="DN92"/>
  <c r="DN23"/>
  <c r="DN62"/>
  <c r="DN15"/>
  <c r="DN116"/>
  <c r="DN172"/>
  <c r="DN221"/>
  <c r="DN135"/>
  <c r="DN49"/>
  <c r="DN364"/>
  <c r="DN238"/>
  <c r="DN152"/>
  <c r="DN66"/>
  <c r="DN381"/>
  <c r="DN191"/>
  <c r="DN105"/>
  <c r="DN19"/>
  <c r="DN334"/>
  <c r="DN144"/>
  <c r="DN58"/>
  <c r="DN373"/>
  <c r="DN287"/>
  <c r="DN272"/>
  <c r="DN186"/>
  <c r="DN100"/>
  <c r="DN14"/>
  <c r="DN336"/>
  <c r="DN250"/>
  <c r="DN164"/>
  <c r="DN78"/>
  <c r="DN67"/>
  <c r="DN37"/>
  <c r="DN219"/>
  <c r="DN268"/>
  <c r="DN52"/>
  <c r="DN195"/>
  <c r="DN148"/>
  <c r="DN101"/>
  <c r="DN229"/>
  <c r="DN207"/>
  <c r="DN274"/>
  <c r="DN332"/>
  <c r="DN246"/>
  <c r="DN160"/>
  <c r="DN74"/>
  <c r="DN349"/>
  <c r="DN263"/>
  <c r="DN177"/>
  <c r="DN91"/>
  <c r="DN302"/>
  <c r="DN216"/>
  <c r="DN130"/>
  <c r="DN44"/>
  <c r="DN255"/>
  <c r="DN169"/>
  <c r="DN83"/>
  <c r="DN398"/>
  <c r="DN383"/>
  <c r="DN297"/>
  <c r="DN211"/>
  <c r="DN125"/>
  <c r="DN46"/>
  <c r="DN361"/>
  <c r="DN275"/>
  <c r="DN189"/>
  <c r="DN355"/>
  <c r="DN206"/>
  <c r="DN96"/>
  <c r="DN321"/>
  <c r="DN330"/>
  <c r="DN121"/>
  <c r="DN317"/>
  <c r="DN35"/>
  <c r="DN357"/>
  <c r="DN271"/>
  <c r="DN185"/>
  <c r="DN372"/>
  <c r="DN374"/>
  <c r="DN288"/>
  <c r="DN202"/>
  <c r="DN12"/>
  <c r="DN327"/>
  <c r="DN241"/>
  <c r="DN155"/>
  <c r="DN366"/>
  <c r="DN280"/>
  <c r="DN194"/>
  <c r="DN108"/>
  <c r="DN93"/>
  <c r="DN7"/>
  <c r="DN322"/>
  <c r="DN236"/>
  <c r="DN157"/>
  <c r="DN71"/>
  <c r="DN386"/>
  <c r="DN300"/>
  <c r="DN180"/>
  <c r="DN18"/>
  <c r="DN313"/>
  <c r="DN391"/>
  <c r="DN118"/>
  <c r="DN10"/>
  <c r="DN178"/>
  <c r="DN338"/>
  <c r="DN163"/>
  <c r="DN143"/>
  <c r="DN308"/>
  <c r="DP332"/>
  <c r="CT332"/>
  <c r="BM332"/>
  <c r="BX332"/>
  <c r="DE332"/>
  <c r="CI332"/>
  <c r="AQ332"/>
  <c r="BB332"/>
  <c r="T332"/>
  <c r="AF332"/>
  <c r="F333"/>
  <c r="AA336"/>
  <c r="AB335"/>
  <c r="AL336"/>
  <c r="AM335"/>
  <c r="AX334"/>
  <c r="AW335"/>
  <c r="BH337"/>
  <c r="BI336"/>
  <c r="BS335"/>
  <c r="BT334"/>
  <c r="CD338"/>
  <c r="CE337"/>
  <c r="CZ336"/>
  <c r="DA336" s="1"/>
  <c r="DK338"/>
  <c r="DL337"/>
  <c r="CO340"/>
  <c r="CP340" s="1"/>
  <c r="CI333" l="1"/>
  <c r="CT333"/>
  <c r="DE333"/>
  <c r="BM333"/>
  <c r="DP333"/>
  <c r="BX333"/>
  <c r="T333"/>
  <c r="BB333"/>
  <c r="AQ333"/>
  <c r="AF333"/>
  <c r="F334"/>
  <c r="AA337"/>
  <c r="AB336"/>
  <c r="AL337"/>
  <c r="AM336"/>
  <c r="AW336"/>
  <c r="AX335"/>
  <c r="BH338"/>
  <c r="BI337"/>
  <c r="BS336"/>
  <c r="BT335"/>
  <c r="CD339"/>
  <c r="CE338"/>
  <c r="CZ337"/>
  <c r="DA337" s="1"/>
  <c r="DL338"/>
  <c r="DK339"/>
  <c r="CO341"/>
  <c r="CP341" s="1"/>
  <c r="BX334" l="1"/>
  <c r="CI334"/>
  <c r="CT334"/>
  <c r="DE334"/>
  <c r="DP334"/>
  <c r="BM334"/>
  <c r="T334"/>
  <c r="BB334"/>
  <c r="AQ334"/>
  <c r="AF334"/>
  <c r="F335"/>
  <c r="AA338"/>
  <c r="AB337"/>
  <c r="AL338"/>
  <c r="AM337"/>
  <c r="AW337"/>
  <c r="AX336"/>
  <c r="BH339"/>
  <c r="BI338"/>
  <c r="BT336"/>
  <c r="BS337"/>
  <c r="CD340"/>
  <c r="CE339"/>
  <c r="CZ338"/>
  <c r="DA338" s="1"/>
  <c r="DK340"/>
  <c r="DL339"/>
  <c r="CO342"/>
  <c r="CP342" s="1"/>
  <c r="BM335" l="1"/>
  <c r="BX335"/>
  <c r="CI335"/>
  <c r="DE335"/>
  <c r="CT335"/>
  <c r="DP335"/>
  <c r="T335"/>
  <c r="AQ335"/>
  <c r="BB335"/>
  <c r="AF335"/>
  <c r="F336"/>
  <c r="AA339"/>
  <c r="AB338"/>
  <c r="AL339"/>
  <c r="AM338"/>
  <c r="AW338"/>
  <c r="AX337"/>
  <c r="BH340"/>
  <c r="BI339"/>
  <c r="BS338"/>
  <c r="BT337"/>
  <c r="CE340"/>
  <c r="CD341"/>
  <c r="CZ339"/>
  <c r="DA339" s="1"/>
  <c r="DK341"/>
  <c r="DL340"/>
  <c r="CO343"/>
  <c r="CP343" s="1"/>
  <c r="BM336" l="1"/>
  <c r="BX336"/>
  <c r="DE336"/>
  <c r="CI336"/>
  <c r="DP336"/>
  <c r="CT336"/>
  <c r="T336"/>
  <c r="AQ336"/>
  <c r="BB336"/>
  <c r="AF336"/>
  <c r="F337"/>
  <c r="AA340"/>
  <c r="AB339"/>
  <c r="AL340"/>
  <c r="AM339"/>
  <c r="AW339"/>
  <c r="AX338"/>
  <c r="BH341"/>
  <c r="BI340"/>
  <c r="BS339"/>
  <c r="BT338"/>
  <c r="CD342"/>
  <c r="CE341"/>
  <c r="CZ340"/>
  <c r="DA340" s="1"/>
  <c r="DK342"/>
  <c r="DL341"/>
  <c r="CO344"/>
  <c r="CP344" s="1"/>
  <c r="DE337" l="1"/>
  <c r="BM337"/>
  <c r="DP337"/>
  <c r="BX337"/>
  <c r="CI337"/>
  <c r="CT337"/>
  <c r="BB337"/>
  <c r="T337"/>
  <c r="AQ337"/>
  <c r="AF337"/>
  <c r="F338"/>
  <c r="AA341"/>
  <c r="AB340"/>
  <c r="AL341"/>
  <c r="AM340"/>
  <c r="AW340"/>
  <c r="AX339"/>
  <c r="BI341"/>
  <c r="BH342"/>
  <c r="BS340"/>
  <c r="BT339"/>
  <c r="CD343"/>
  <c r="CE342"/>
  <c r="CZ341"/>
  <c r="DA341" s="1"/>
  <c r="DK343"/>
  <c r="DL342"/>
  <c r="CO345"/>
  <c r="CP345" s="1"/>
  <c r="DE338" l="1"/>
  <c r="DP338"/>
  <c r="BM338"/>
  <c r="BX338"/>
  <c r="CI338"/>
  <c r="CT338"/>
  <c r="T338"/>
  <c r="BB338"/>
  <c r="AQ338"/>
  <c r="AF338"/>
  <c r="F339"/>
  <c r="AB341"/>
  <c r="AA342"/>
  <c r="AM341"/>
  <c r="AL342"/>
  <c r="AW341"/>
  <c r="AX340"/>
  <c r="BI342"/>
  <c r="BH343"/>
  <c r="BT340"/>
  <c r="BS341"/>
  <c r="CD344"/>
  <c r="CE343"/>
  <c r="CZ342"/>
  <c r="DA342" s="1"/>
  <c r="DL343"/>
  <c r="DK344"/>
  <c r="CO346"/>
  <c r="CP346" s="1"/>
  <c r="DE339" l="1"/>
  <c r="CT339"/>
  <c r="DP339"/>
  <c r="BM339"/>
  <c r="BX339"/>
  <c r="CI339"/>
  <c r="AQ339"/>
  <c r="BB339"/>
  <c r="T339"/>
  <c r="AF339"/>
  <c r="F340"/>
  <c r="AB342"/>
  <c r="AA343"/>
  <c r="AM342"/>
  <c r="AL343"/>
  <c r="AX341"/>
  <c r="AW342"/>
  <c r="BH344"/>
  <c r="BI343"/>
  <c r="BS342"/>
  <c r="BT341"/>
  <c r="CE344"/>
  <c r="CD345"/>
  <c r="CZ343"/>
  <c r="DA343" s="1"/>
  <c r="DK345"/>
  <c r="DL344"/>
  <c r="CO347"/>
  <c r="CP347" s="1"/>
  <c r="DP340" l="1"/>
  <c r="CT340"/>
  <c r="BM340"/>
  <c r="BX340"/>
  <c r="DE340"/>
  <c r="CI340"/>
  <c r="AQ340"/>
  <c r="BB340"/>
  <c r="T340"/>
  <c r="AF340"/>
  <c r="F341"/>
  <c r="AA344"/>
  <c r="AB343"/>
  <c r="AL344"/>
  <c r="AM343"/>
  <c r="AX342"/>
  <c r="AW343"/>
  <c r="BH345"/>
  <c r="BI344"/>
  <c r="BS343"/>
  <c r="BT342"/>
  <c r="CD346"/>
  <c r="CE345"/>
  <c r="CZ344"/>
  <c r="DA344" s="1"/>
  <c r="DK346"/>
  <c r="DL345"/>
  <c r="CO348"/>
  <c r="CP348" s="1"/>
  <c r="CI341" l="1"/>
  <c r="CT341"/>
  <c r="DE341"/>
  <c r="BM341"/>
  <c r="DP341"/>
  <c r="BX341"/>
  <c r="T341"/>
  <c r="BB341"/>
  <c r="AQ341"/>
  <c r="AF341"/>
  <c r="F342"/>
  <c r="AA345"/>
  <c r="AB344"/>
  <c r="AL345"/>
  <c r="AM344"/>
  <c r="AW344"/>
  <c r="AX343"/>
  <c r="BH346"/>
  <c r="BI345"/>
  <c r="BS344"/>
  <c r="BT343"/>
  <c r="CD347"/>
  <c r="CE346"/>
  <c r="CZ345"/>
  <c r="DA345" s="1"/>
  <c r="DL346"/>
  <c r="DK347"/>
  <c r="CO349"/>
  <c r="CP349" s="1"/>
  <c r="BX342" l="1"/>
  <c r="CI342"/>
  <c r="CT342"/>
  <c r="DE342"/>
  <c r="DP342"/>
  <c r="BM342"/>
  <c r="T342"/>
  <c r="BB342"/>
  <c r="AQ342"/>
  <c r="AF342"/>
  <c r="F343"/>
  <c r="AA346"/>
  <c r="AB345"/>
  <c r="AL346"/>
  <c r="AM345"/>
  <c r="AW345"/>
  <c r="AX344"/>
  <c r="BH347"/>
  <c r="BI346"/>
  <c r="BT344"/>
  <c r="BS345"/>
  <c r="CD348"/>
  <c r="CE347"/>
  <c r="CZ346"/>
  <c r="DA346" s="1"/>
  <c r="DK348"/>
  <c r="DL347"/>
  <c r="CO350"/>
  <c r="CP350" s="1"/>
  <c r="BM343" l="1"/>
  <c r="BX343"/>
  <c r="CI343"/>
  <c r="DE343"/>
  <c r="CT343"/>
  <c r="DP343"/>
  <c r="T343"/>
  <c r="AQ343"/>
  <c r="BB343"/>
  <c r="AF343"/>
  <c r="F344"/>
  <c r="AA347"/>
  <c r="AB346"/>
  <c r="AL347"/>
  <c r="AM346"/>
  <c r="AW346"/>
  <c r="AX345"/>
  <c r="BH348"/>
  <c r="BI347"/>
  <c r="BS346"/>
  <c r="BT345"/>
  <c r="CE348"/>
  <c r="CD349"/>
  <c r="CZ347"/>
  <c r="DA347" s="1"/>
  <c r="DL348"/>
  <c r="DK349"/>
  <c r="CO351"/>
  <c r="CP351" s="1"/>
  <c r="BM344" l="1"/>
  <c r="BX344"/>
  <c r="DE344"/>
  <c r="CI344"/>
  <c r="DP344"/>
  <c r="CT344"/>
  <c r="T344"/>
  <c r="AQ344"/>
  <c r="BB344"/>
  <c r="AF344"/>
  <c r="F345"/>
  <c r="AA348"/>
  <c r="AB347"/>
  <c r="AL348"/>
  <c r="AM347"/>
  <c r="AW347"/>
  <c r="AX346"/>
  <c r="BH349"/>
  <c r="BI348"/>
  <c r="BS347"/>
  <c r="BT346"/>
  <c r="CD350"/>
  <c r="CE349"/>
  <c r="CZ348"/>
  <c r="DA348" s="1"/>
  <c r="DK350"/>
  <c r="DL349"/>
  <c r="CO352"/>
  <c r="CP352" s="1"/>
  <c r="DE345" l="1"/>
  <c r="BM345"/>
  <c r="DP345"/>
  <c r="BX345"/>
  <c r="CI345"/>
  <c r="CT345"/>
  <c r="BB345"/>
  <c r="T345"/>
  <c r="AQ345"/>
  <c r="AF345"/>
  <c r="F346"/>
  <c r="AA349"/>
  <c r="AB348"/>
  <c r="AL349"/>
  <c r="AM348"/>
  <c r="AW348"/>
  <c r="AX347"/>
  <c r="BI349"/>
  <c r="BH350"/>
  <c r="BS348"/>
  <c r="BT347"/>
  <c r="CD351"/>
  <c r="CE350"/>
  <c r="CZ349"/>
  <c r="DA349" s="1"/>
  <c r="DL350"/>
  <c r="DK351"/>
  <c r="CO353"/>
  <c r="CP353" s="1"/>
  <c r="DE346" l="1"/>
  <c r="DP346"/>
  <c r="BM346"/>
  <c r="BX346"/>
  <c r="CI346"/>
  <c r="CT346"/>
  <c r="T346"/>
  <c r="BB346"/>
  <c r="AQ346"/>
  <c r="AF346"/>
  <c r="F347"/>
  <c r="AB349"/>
  <c r="AA350"/>
  <c r="AM349"/>
  <c r="AL350"/>
  <c r="AW349"/>
  <c r="AX348"/>
  <c r="BI350"/>
  <c r="BH351"/>
  <c r="BT348"/>
  <c r="BS349"/>
  <c r="CD352"/>
  <c r="CE351"/>
  <c r="CZ350"/>
  <c r="DA350" s="1"/>
  <c r="DK352"/>
  <c r="DL351"/>
  <c r="CO354"/>
  <c r="CP354" s="1"/>
  <c r="DE347" l="1"/>
  <c r="CT347"/>
  <c r="DP347"/>
  <c r="BM347"/>
  <c r="BX347"/>
  <c r="CI347"/>
  <c r="AQ347"/>
  <c r="BB347"/>
  <c r="T347"/>
  <c r="AF347"/>
  <c r="F348"/>
  <c r="AB350"/>
  <c r="AA351"/>
  <c r="AM350"/>
  <c r="AL351"/>
  <c r="AX349"/>
  <c r="AW350"/>
  <c r="BH352"/>
  <c r="BI351"/>
  <c r="BS350"/>
  <c r="BT349"/>
  <c r="CE352"/>
  <c r="CD353"/>
  <c r="CZ351"/>
  <c r="DA351" s="1"/>
  <c r="DL352"/>
  <c r="DK353"/>
  <c r="CO355"/>
  <c r="CP355" s="1"/>
  <c r="DP348" l="1"/>
  <c r="CT348"/>
  <c r="BM348"/>
  <c r="BX348"/>
  <c r="DE348"/>
  <c r="CI348"/>
  <c r="AQ348"/>
  <c r="BB348"/>
  <c r="T348"/>
  <c r="AF348"/>
  <c r="F349"/>
  <c r="AA352"/>
  <c r="AB351"/>
  <c r="AL352"/>
  <c r="AM351"/>
  <c r="AX350"/>
  <c r="AW351"/>
  <c r="BH353"/>
  <c r="BI352"/>
  <c r="BS351"/>
  <c r="BT350"/>
  <c r="CD354"/>
  <c r="CE353"/>
  <c r="CZ352"/>
  <c r="DA352" s="1"/>
  <c r="DK354"/>
  <c r="DL353"/>
  <c r="CO356"/>
  <c r="CP356" s="1"/>
  <c r="CI349" l="1"/>
  <c r="CT349"/>
  <c r="DE349"/>
  <c r="BM349"/>
  <c r="DP349"/>
  <c r="BX349"/>
  <c r="T349"/>
  <c r="BB349"/>
  <c r="AQ349"/>
  <c r="AF349"/>
  <c r="F350"/>
  <c r="AA353"/>
  <c r="AB352"/>
  <c r="AL353"/>
  <c r="AM352"/>
  <c r="AW352"/>
  <c r="AX351"/>
  <c r="BH354"/>
  <c r="BI353"/>
  <c r="BS352"/>
  <c r="BT351"/>
  <c r="CD355"/>
  <c r="CE354"/>
  <c r="CZ353"/>
  <c r="DA353" s="1"/>
  <c r="DL354"/>
  <c r="DK355"/>
  <c r="CO357"/>
  <c r="CP357" s="1"/>
  <c r="BX350" l="1"/>
  <c r="CI350"/>
  <c r="CT350"/>
  <c r="DE350"/>
  <c r="DP350"/>
  <c r="BM350"/>
  <c r="T350"/>
  <c r="BB350"/>
  <c r="AQ350"/>
  <c r="AF350"/>
  <c r="F351"/>
  <c r="AA354"/>
  <c r="AB353"/>
  <c r="AL354"/>
  <c r="AM353"/>
  <c r="AW353"/>
  <c r="AX352"/>
  <c r="BH355"/>
  <c r="BI354"/>
  <c r="BT352"/>
  <c r="BS353"/>
  <c r="CD356"/>
  <c r="CE355"/>
  <c r="CZ354"/>
  <c r="DA354" s="1"/>
  <c r="DK356"/>
  <c r="DL355"/>
  <c r="CO358"/>
  <c r="CP358" s="1"/>
  <c r="BM351" l="1"/>
  <c r="BX351"/>
  <c r="CI351"/>
  <c r="DE351"/>
  <c r="CT351"/>
  <c r="DP351"/>
  <c r="T351"/>
  <c r="AQ351"/>
  <c r="BB351"/>
  <c r="AF351"/>
  <c r="F352"/>
  <c r="AA355"/>
  <c r="AB354"/>
  <c r="AL355"/>
  <c r="AM354"/>
  <c r="AW354"/>
  <c r="AX353"/>
  <c r="BH356"/>
  <c r="BI355"/>
  <c r="BS354"/>
  <c r="BT353"/>
  <c r="CE356"/>
  <c r="CD357"/>
  <c r="CZ355"/>
  <c r="DA355" s="1"/>
  <c r="DK357"/>
  <c r="DL356"/>
  <c r="CO359"/>
  <c r="CP359" s="1"/>
  <c r="BM352" l="1"/>
  <c r="BX352"/>
  <c r="DE352"/>
  <c r="CI352"/>
  <c r="DP352"/>
  <c r="CT352"/>
  <c r="T352"/>
  <c r="AQ352"/>
  <c r="BB352"/>
  <c r="AF352"/>
  <c r="F353"/>
  <c r="AA356"/>
  <c r="AB355"/>
  <c r="AL356"/>
  <c r="AM355"/>
  <c r="AW355"/>
  <c r="AX354"/>
  <c r="BH357"/>
  <c r="BI356"/>
  <c r="BS355"/>
  <c r="BT354"/>
  <c r="CD358"/>
  <c r="CE357"/>
  <c r="CZ356"/>
  <c r="DA356" s="1"/>
  <c r="DK358"/>
  <c r="DL357"/>
  <c r="CO360"/>
  <c r="CP360" s="1"/>
  <c r="DE353" l="1"/>
  <c r="BM353"/>
  <c r="DP353"/>
  <c r="BX353"/>
  <c r="CI353"/>
  <c r="CT353"/>
  <c r="BB353"/>
  <c r="T353"/>
  <c r="AQ353"/>
  <c r="AF353"/>
  <c r="F354"/>
  <c r="AA357"/>
  <c r="AB356"/>
  <c r="AL357"/>
  <c r="AM356"/>
  <c r="AW356"/>
  <c r="AX355"/>
  <c r="BI357"/>
  <c r="BH358"/>
  <c r="BS356"/>
  <c r="BT355"/>
  <c r="CD359"/>
  <c r="CE358"/>
  <c r="CZ357"/>
  <c r="DA357" s="1"/>
  <c r="DK359"/>
  <c r="DL358"/>
  <c r="CO361"/>
  <c r="CP361" s="1"/>
  <c r="DE354" l="1"/>
  <c r="DP354"/>
  <c r="BM354"/>
  <c r="BX354"/>
  <c r="CI354"/>
  <c r="CT354"/>
  <c r="T354"/>
  <c r="BB354"/>
  <c r="AQ354"/>
  <c r="AF354"/>
  <c r="F355"/>
  <c r="AB357"/>
  <c r="AA358"/>
  <c r="AM357"/>
  <c r="AL358"/>
  <c r="AW357"/>
  <c r="AX356"/>
  <c r="BI358"/>
  <c r="BH359"/>
  <c r="BT356"/>
  <c r="BS357"/>
  <c r="CD360"/>
  <c r="CE359"/>
  <c r="CZ358"/>
  <c r="DA358" s="1"/>
  <c r="DL359"/>
  <c r="DK360"/>
  <c r="CO362"/>
  <c r="CP362" s="1"/>
  <c r="DE355" l="1"/>
  <c r="CT355"/>
  <c r="DP355"/>
  <c r="BM355"/>
  <c r="BX355"/>
  <c r="CI355"/>
  <c r="AQ355"/>
  <c r="BB355"/>
  <c r="T355"/>
  <c r="AF355"/>
  <c r="F356"/>
  <c r="AB358"/>
  <c r="AA359"/>
  <c r="AM358"/>
  <c r="AL359"/>
  <c r="AX357"/>
  <c r="AW358"/>
  <c r="BH360"/>
  <c r="BI359"/>
  <c r="BS358"/>
  <c r="BT357"/>
  <c r="CE360"/>
  <c r="CD361"/>
  <c r="CZ359"/>
  <c r="DA359" s="1"/>
  <c r="DK361"/>
  <c r="DL360"/>
  <c r="CO363"/>
  <c r="CP363" s="1"/>
  <c r="DP356" l="1"/>
  <c r="CT356"/>
  <c r="BM356"/>
  <c r="BX356"/>
  <c r="DE356"/>
  <c r="CI356"/>
  <c r="AQ356"/>
  <c r="BB356"/>
  <c r="T356"/>
  <c r="AF356"/>
  <c r="F357"/>
  <c r="AA360"/>
  <c r="AB359"/>
  <c r="AL360"/>
  <c r="AM359"/>
  <c r="AX358"/>
  <c r="AW359"/>
  <c r="BH361"/>
  <c r="BI360"/>
  <c r="BS359"/>
  <c r="BT358"/>
  <c r="CD362"/>
  <c r="CE361"/>
  <c r="CZ360"/>
  <c r="DA360" s="1"/>
  <c r="DK362"/>
  <c r="DL361"/>
  <c r="CO364"/>
  <c r="CP364" s="1"/>
  <c r="CI357" l="1"/>
  <c r="CT357"/>
  <c r="DE357"/>
  <c r="BM357"/>
  <c r="DP357"/>
  <c r="BX357"/>
  <c r="BB357"/>
  <c r="T357"/>
  <c r="AQ357"/>
  <c r="AF357"/>
  <c r="F358"/>
  <c r="AA361"/>
  <c r="AB360"/>
  <c r="AL361"/>
  <c r="AM360"/>
  <c r="AW360"/>
  <c r="AX359"/>
  <c r="BH362"/>
  <c r="BI361"/>
  <c r="BS360"/>
  <c r="BT359"/>
  <c r="CD363"/>
  <c r="CE362"/>
  <c r="CZ361"/>
  <c r="DA361" s="1"/>
  <c r="DL362"/>
  <c r="DK363"/>
  <c r="CO365"/>
  <c r="CP365" s="1"/>
  <c r="BX358" l="1"/>
  <c r="CI358"/>
  <c r="CT358"/>
  <c r="DE358"/>
  <c r="DP358"/>
  <c r="BM358"/>
  <c r="T358"/>
  <c r="BB358"/>
  <c r="AQ358"/>
  <c r="AF358"/>
  <c r="F359"/>
  <c r="AA362"/>
  <c r="AB361"/>
  <c r="AL362"/>
  <c r="AM361"/>
  <c r="AW361"/>
  <c r="AX360"/>
  <c r="BH363"/>
  <c r="BI362"/>
  <c r="BT360"/>
  <c r="BS361"/>
  <c r="CD364"/>
  <c r="CE363"/>
  <c r="CZ362"/>
  <c r="DA362" s="1"/>
  <c r="DK364"/>
  <c r="DL363"/>
  <c r="CO366"/>
  <c r="CP366" s="1"/>
  <c r="BM359" l="1"/>
  <c r="BX359"/>
  <c r="CI359"/>
  <c r="DE359"/>
  <c r="CT359"/>
  <c r="DP359"/>
  <c r="T359"/>
  <c r="AQ359"/>
  <c r="BB359"/>
  <c r="AF359"/>
  <c r="F360"/>
  <c r="AA363"/>
  <c r="AB362"/>
  <c r="AL363"/>
  <c r="AM362"/>
  <c r="AW362"/>
  <c r="AX361"/>
  <c r="BH364"/>
  <c r="BI363"/>
  <c r="BS362"/>
  <c r="BT361"/>
  <c r="CE364"/>
  <c r="CD365"/>
  <c r="CZ363"/>
  <c r="DA363" s="1"/>
  <c r="DL364"/>
  <c r="DK365"/>
  <c r="CO367"/>
  <c r="CP367" s="1"/>
  <c r="BM360" l="1"/>
  <c r="BX360"/>
  <c r="DE360"/>
  <c r="CI360"/>
  <c r="DP360"/>
  <c r="CT360"/>
  <c r="T360"/>
  <c r="AQ360"/>
  <c r="BB360"/>
  <c r="AF360"/>
  <c r="F361"/>
  <c r="AA364"/>
  <c r="AB363"/>
  <c r="AL364"/>
  <c r="AM363"/>
  <c r="AW363"/>
  <c r="AX362"/>
  <c r="BH365"/>
  <c r="BI364"/>
  <c r="BS363"/>
  <c r="BT362"/>
  <c r="CD366"/>
  <c r="CE365"/>
  <c r="CZ364"/>
  <c r="DA364" s="1"/>
  <c r="DK366"/>
  <c r="DL365"/>
  <c r="CO368"/>
  <c r="CP368" s="1"/>
  <c r="DE361" l="1"/>
  <c r="BM361"/>
  <c r="DP361"/>
  <c r="BX361"/>
  <c r="CI361"/>
  <c r="CT361"/>
  <c r="BB361"/>
  <c r="T361"/>
  <c r="AQ361"/>
  <c r="AF361"/>
  <c r="F362"/>
  <c r="AA365"/>
  <c r="AB364"/>
  <c r="AL365"/>
  <c r="AM364"/>
  <c r="AW364"/>
  <c r="AX363"/>
  <c r="BI365"/>
  <c r="BH366"/>
  <c r="BS364"/>
  <c r="BT363"/>
  <c r="CD367"/>
  <c r="CE366"/>
  <c r="CZ365"/>
  <c r="DA365" s="1"/>
  <c r="DL366"/>
  <c r="DK367"/>
  <c r="CO369"/>
  <c r="CP369" s="1"/>
  <c r="DE362" l="1"/>
  <c r="DP362"/>
  <c r="BM362"/>
  <c r="BX362"/>
  <c r="CI362"/>
  <c r="CT362"/>
  <c r="T362"/>
  <c r="BB362"/>
  <c r="AQ362"/>
  <c r="AF362"/>
  <c r="F363"/>
  <c r="AB365"/>
  <c r="AA366"/>
  <c r="AM365"/>
  <c r="AL366"/>
  <c r="AW365"/>
  <c r="AX364"/>
  <c r="BI366"/>
  <c r="BH367"/>
  <c r="BT364"/>
  <c r="BS365"/>
  <c r="CD368"/>
  <c r="CE367"/>
  <c r="CZ366"/>
  <c r="DA366" s="1"/>
  <c r="DK368"/>
  <c r="DL367"/>
  <c r="CO370"/>
  <c r="CP370" s="1"/>
  <c r="DE363" l="1"/>
  <c r="CT363"/>
  <c r="DP363"/>
  <c r="BM363"/>
  <c r="BX363"/>
  <c r="CI363"/>
  <c r="AQ363"/>
  <c r="BB363"/>
  <c r="T363"/>
  <c r="AF363"/>
  <c r="F364"/>
  <c r="AB366"/>
  <c r="AA367"/>
  <c r="AM366"/>
  <c r="AL367"/>
  <c r="AX365"/>
  <c r="AW366"/>
  <c r="BH368"/>
  <c r="BI367"/>
  <c r="BS366"/>
  <c r="BT365"/>
  <c r="CE368"/>
  <c r="CD369"/>
  <c r="CZ367"/>
  <c r="DA367" s="1"/>
  <c r="DL368"/>
  <c r="DK369"/>
  <c r="CO371"/>
  <c r="CP371" s="1"/>
  <c r="DP364" l="1"/>
  <c r="CT364"/>
  <c r="BM364"/>
  <c r="BX364"/>
  <c r="DE364"/>
  <c r="CI364"/>
  <c r="AQ364"/>
  <c r="BB364"/>
  <c r="T364"/>
  <c r="AF364"/>
  <c r="F365"/>
  <c r="AA368"/>
  <c r="AB367"/>
  <c r="AL368"/>
  <c r="AM367"/>
  <c r="AX366"/>
  <c r="AW367"/>
  <c r="BH369"/>
  <c r="BI368"/>
  <c r="BS367"/>
  <c r="BT366"/>
  <c r="CD370"/>
  <c r="CE369"/>
  <c r="CZ368"/>
  <c r="DA368" s="1"/>
  <c r="DK370"/>
  <c r="DL369"/>
  <c r="CO372"/>
  <c r="CP372" s="1"/>
  <c r="CI365" l="1"/>
  <c r="CT365"/>
  <c r="DE365"/>
  <c r="BM365"/>
  <c r="DP365"/>
  <c r="BX365"/>
  <c r="BB365"/>
  <c r="T365"/>
  <c r="AQ365"/>
  <c r="AF365"/>
  <c r="F366"/>
  <c r="AA369"/>
  <c r="AB368"/>
  <c r="AL369"/>
  <c r="AM368"/>
  <c r="AW368"/>
  <c r="AX367"/>
  <c r="BH370"/>
  <c r="BI369"/>
  <c r="BS368"/>
  <c r="BT367"/>
  <c r="CD371"/>
  <c r="CE370"/>
  <c r="CZ369"/>
  <c r="DA369" s="1"/>
  <c r="DL370"/>
  <c r="DK371"/>
  <c r="CO373"/>
  <c r="CP373" s="1"/>
  <c r="BX366" l="1"/>
  <c r="CI366"/>
  <c r="CT366"/>
  <c r="DE366"/>
  <c r="DP366"/>
  <c r="BM366"/>
  <c r="T366"/>
  <c r="BB366"/>
  <c r="AQ366"/>
  <c r="AF366"/>
  <c r="F367"/>
  <c r="AA370"/>
  <c r="AB369"/>
  <c r="AL370"/>
  <c r="AM369"/>
  <c r="AW369"/>
  <c r="AX368"/>
  <c r="BH371"/>
  <c r="BI370"/>
  <c r="BT368"/>
  <c r="BS369"/>
  <c r="CD372"/>
  <c r="CE371"/>
  <c r="CZ370"/>
  <c r="DA370" s="1"/>
  <c r="DK372"/>
  <c r="DL371"/>
  <c r="CO374"/>
  <c r="CP374" s="1"/>
  <c r="BM367" l="1"/>
  <c r="BX367"/>
  <c r="CI367"/>
  <c r="DE367"/>
  <c r="CT367"/>
  <c r="DP367"/>
  <c r="T367"/>
  <c r="AQ367"/>
  <c r="BB367"/>
  <c r="AF367"/>
  <c r="F368"/>
  <c r="AA371"/>
  <c r="AB370"/>
  <c r="AL371"/>
  <c r="AM370"/>
  <c r="AW370"/>
  <c r="AX369"/>
  <c r="BH372"/>
  <c r="BI371"/>
  <c r="BS370"/>
  <c r="BT369"/>
  <c r="CE372"/>
  <c r="CD373"/>
  <c r="CZ371"/>
  <c r="DA371" s="1"/>
  <c r="DK373"/>
  <c r="DL372"/>
  <c r="CO375"/>
  <c r="CP375" s="1"/>
  <c r="BM368" l="1"/>
  <c r="BX368"/>
  <c r="DE368"/>
  <c r="CI368"/>
  <c r="DP368"/>
  <c r="CT368"/>
  <c r="T368"/>
  <c r="AQ368"/>
  <c r="BB368"/>
  <c r="AF368"/>
  <c r="F369"/>
  <c r="AA372"/>
  <c r="AB371"/>
  <c r="AL372"/>
  <c r="AM371"/>
  <c r="AW371"/>
  <c r="AX370"/>
  <c r="BH373"/>
  <c r="BI372"/>
  <c r="BS371"/>
  <c r="BT370"/>
  <c r="CD374"/>
  <c r="CE373"/>
  <c r="CZ372"/>
  <c r="DA372" s="1"/>
  <c r="DK374"/>
  <c r="DL373"/>
  <c r="CO376"/>
  <c r="CP376" s="1"/>
  <c r="DE369" l="1"/>
  <c r="BM369"/>
  <c r="DP369"/>
  <c r="BX369"/>
  <c r="CI369"/>
  <c r="CT369"/>
  <c r="BB369"/>
  <c r="T369"/>
  <c r="AQ369"/>
  <c r="AF369"/>
  <c r="F370"/>
  <c r="AA373"/>
  <c r="AB372"/>
  <c r="AL373"/>
  <c r="AM372"/>
  <c r="AW372"/>
  <c r="AX371"/>
  <c r="BI373"/>
  <c r="BH374"/>
  <c r="BS372"/>
  <c r="BT371"/>
  <c r="CD375"/>
  <c r="CE374"/>
  <c r="CZ373"/>
  <c r="DA373" s="1"/>
  <c r="DK375"/>
  <c r="DL374"/>
  <c r="CO377"/>
  <c r="CP377" s="1"/>
  <c r="DE370" l="1"/>
  <c r="DP370"/>
  <c r="BM370"/>
  <c r="BX370"/>
  <c r="CI370"/>
  <c r="CT370"/>
  <c r="T370"/>
  <c r="BB370"/>
  <c r="AQ370"/>
  <c r="AF370"/>
  <c r="F371"/>
  <c r="AB373"/>
  <c r="AA374"/>
  <c r="AM373"/>
  <c r="AL374"/>
  <c r="AW373"/>
  <c r="AX372"/>
  <c r="BI374"/>
  <c r="BH375"/>
  <c r="BT372"/>
  <c r="BS373"/>
  <c r="CD376"/>
  <c r="CE375"/>
  <c r="CZ374"/>
  <c r="DA374" s="1"/>
  <c r="DL375"/>
  <c r="DK376"/>
  <c r="CO378"/>
  <c r="CP378" s="1"/>
  <c r="DE371" l="1"/>
  <c r="CT371"/>
  <c r="DP371"/>
  <c r="BM371"/>
  <c r="BX371"/>
  <c r="CI371"/>
  <c r="AQ371"/>
  <c r="BB371"/>
  <c r="T371"/>
  <c r="AF371"/>
  <c r="F372"/>
  <c r="AB374"/>
  <c r="AA375"/>
  <c r="AM374"/>
  <c r="AL375"/>
  <c r="AX373"/>
  <c r="AW374"/>
  <c r="BH376"/>
  <c r="BI375"/>
  <c r="BS374"/>
  <c r="BT373"/>
  <c r="CE376"/>
  <c r="CD377"/>
  <c r="CZ375"/>
  <c r="DA375" s="1"/>
  <c r="DK377"/>
  <c r="DL376"/>
  <c r="CO379"/>
  <c r="CP379" s="1"/>
  <c r="DP372" l="1"/>
  <c r="CT372"/>
  <c r="BM372"/>
  <c r="BX372"/>
  <c r="DE372"/>
  <c r="CI372"/>
  <c r="AQ372"/>
  <c r="BB372"/>
  <c r="T372"/>
  <c r="AF372"/>
  <c r="F373"/>
  <c r="AA376"/>
  <c r="AB375"/>
  <c r="AL376"/>
  <c r="AM375"/>
  <c r="AX374"/>
  <c r="AW375"/>
  <c r="BH377"/>
  <c r="BI376"/>
  <c r="BS375"/>
  <c r="BT374"/>
  <c r="CD378"/>
  <c r="CE377"/>
  <c r="CZ376"/>
  <c r="DA376" s="1"/>
  <c r="DK378"/>
  <c r="DL377"/>
  <c r="CO380"/>
  <c r="CP380" s="1"/>
  <c r="CI373" l="1"/>
  <c r="CT373"/>
  <c r="DE373"/>
  <c r="BM373"/>
  <c r="DP373"/>
  <c r="BX373"/>
  <c r="T373"/>
  <c r="BB373"/>
  <c r="AQ373"/>
  <c r="AF373"/>
  <c r="F374"/>
  <c r="AA377"/>
  <c r="AB376"/>
  <c r="AL377"/>
  <c r="AM376"/>
  <c r="AW376"/>
  <c r="AX375"/>
  <c r="BH378"/>
  <c r="BI377"/>
  <c r="BS376"/>
  <c r="BT375"/>
  <c r="CD379"/>
  <c r="CE378"/>
  <c r="CZ377"/>
  <c r="DA377" s="1"/>
  <c r="DL378"/>
  <c r="DK379"/>
  <c r="CO381"/>
  <c r="CP381" s="1"/>
  <c r="BX374" l="1"/>
  <c r="CI374"/>
  <c r="CT374"/>
  <c r="DE374"/>
  <c r="DP374"/>
  <c r="BM374"/>
  <c r="T374"/>
  <c r="BB374"/>
  <c r="AQ374"/>
  <c r="AF374"/>
  <c r="F375"/>
  <c r="AA378"/>
  <c r="AB377"/>
  <c r="AL378"/>
  <c r="AM377"/>
  <c r="AW377"/>
  <c r="AX376"/>
  <c r="BH379"/>
  <c r="BI378"/>
  <c r="BT376"/>
  <c r="BS377"/>
  <c r="CD380"/>
  <c r="CE379"/>
  <c r="CZ378"/>
  <c r="DA378" s="1"/>
  <c r="DK380"/>
  <c r="DL379"/>
  <c r="CO382"/>
  <c r="CP382" s="1"/>
  <c r="BM375" l="1"/>
  <c r="BX375"/>
  <c r="CI375"/>
  <c r="DE375"/>
  <c r="CT375"/>
  <c r="DP375"/>
  <c r="T375"/>
  <c r="AQ375"/>
  <c r="BB375"/>
  <c r="AF375"/>
  <c r="F376"/>
  <c r="AA379"/>
  <c r="AB378"/>
  <c r="AL379"/>
  <c r="AM378"/>
  <c r="AW378"/>
  <c r="AX377"/>
  <c r="BH380"/>
  <c r="BI379"/>
  <c r="BS378"/>
  <c r="BT377"/>
  <c r="CE380"/>
  <c r="CD381"/>
  <c r="CZ379"/>
  <c r="DA379" s="1"/>
  <c r="DL380"/>
  <c r="DK381"/>
  <c r="CO383"/>
  <c r="CP383" s="1"/>
  <c r="BM376" l="1"/>
  <c r="BX376"/>
  <c r="DE376"/>
  <c r="CI376"/>
  <c r="DP376"/>
  <c r="CT376"/>
  <c r="T376"/>
  <c r="AQ376"/>
  <c r="BB376"/>
  <c r="AF376"/>
  <c r="F377"/>
  <c r="AA380"/>
  <c r="AB379"/>
  <c r="AL380"/>
  <c r="AM379"/>
  <c r="AW379"/>
  <c r="AX378"/>
  <c r="BH381"/>
  <c r="BI380"/>
  <c r="BS379"/>
  <c r="BT378"/>
  <c r="CD382"/>
  <c r="CE381"/>
  <c r="CZ380"/>
  <c r="DA380" s="1"/>
  <c r="DK382"/>
  <c r="DL381"/>
  <c r="CO384"/>
  <c r="CP384" s="1"/>
  <c r="DE377" l="1"/>
  <c r="BM377"/>
  <c r="DP377"/>
  <c r="BX377"/>
  <c r="CI377"/>
  <c r="CT377"/>
  <c r="BB377"/>
  <c r="T377"/>
  <c r="AQ377"/>
  <c r="AF377"/>
  <c r="F378"/>
  <c r="AA381"/>
  <c r="AB380"/>
  <c r="AL381"/>
  <c r="AM380"/>
  <c r="AW380"/>
  <c r="AX379"/>
  <c r="BI381"/>
  <c r="BH382"/>
  <c r="BS380"/>
  <c r="BT379"/>
  <c r="CD383"/>
  <c r="CE382"/>
  <c r="CZ381"/>
  <c r="DA381" s="1"/>
  <c r="DL382"/>
  <c r="DK383"/>
  <c r="CO385"/>
  <c r="CP385" s="1"/>
  <c r="DE378" l="1"/>
  <c r="DP378"/>
  <c r="BM378"/>
  <c r="BX378"/>
  <c r="CI378"/>
  <c r="CT378"/>
  <c r="T378"/>
  <c r="BB378"/>
  <c r="AQ378"/>
  <c r="AF378"/>
  <c r="F379"/>
  <c r="AB381"/>
  <c r="AA382"/>
  <c r="AM381"/>
  <c r="AL382"/>
  <c r="AW381"/>
  <c r="AX380"/>
  <c r="BI382"/>
  <c r="BH383"/>
  <c r="BT380"/>
  <c r="BS381"/>
  <c r="CD384"/>
  <c r="CE383"/>
  <c r="CZ382"/>
  <c r="DA382" s="1"/>
  <c r="DK384"/>
  <c r="DL383"/>
  <c r="CO386"/>
  <c r="CP386" s="1"/>
  <c r="DE379" l="1"/>
  <c r="CT379"/>
  <c r="DP379"/>
  <c r="BM379"/>
  <c r="BX379"/>
  <c r="CI379"/>
  <c r="AQ379"/>
  <c r="BB379"/>
  <c r="T379"/>
  <c r="AF379"/>
  <c r="F380"/>
  <c r="AB382"/>
  <c r="AA383"/>
  <c r="AM382"/>
  <c r="AL383"/>
  <c r="AX381"/>
  <c r="AW382"/>
  <c r="BH384"/>
  <c r="BI383"/>
  <c r="BS382"/>
  <c r="BT381"/>
  <c r="CE384"/>
  <c r="CD385"/>
  <c r="CZ383"/>
  <c r="DA383" s="1"/>
  <c r="DL384"/>
  <c r="DK385"/>
  <c r="CO387"/>
  <c r="CP387" s="1"/>
  <c r="DP380" l="1"/>
  <c r="CT380"/>
  <c r="BM380"/>
  <c r="BX380"/>
  <c r="DE380"/>
  <c r="CI380"/>
  <c r="AQ380"/>
  <c r="BB380"/>
  <c r="T380"/>
  <c r="AF380"/>
  <c r="F381"/>
  <c r="AA384"/>
  <c r="AB383"/>
  <c r="AL384"/>
  <c r="AM383"/>
  <c r="AX382"/>
  <c r="AW383"/>
  <c r="BH385"/>
  <c r="BI384"/>
  <c r="BS383"/>
  <c r="BT382"/>
  <c r="CD386"/>
  <c r="CE385"/>
  <c r="CZ384"/>
  <c r="DA384" s="1"/>
  <c r="DK386"/>
  <c r="DL385"/>
  <c r="CO388"/>
  <c r="CP388" s="1"/>
  <c r="CI381" l="1"/>
  <c r="CT381"/>
  <c r="DE381"/>
  <c r="BM381"/>
  <c r="DP381"/>
  <c r="BX381"/>
  <c r="T381"/>
  <c r="BB381"/>
  <c r="AQ381"/>
  <c r="AF381"/>
  <c r="F382"/>
  <c r="AA385"/>
  <c r="AB384"/>
  <c r="AL385"/>
  <c r="AM384"/>
  <c r="AW384"/>
  <c r="AX383"/>
  <c r="BH386"/>
  <c r="BI385"/>
  <c r="BS384"/>
  <c r="BT383"/>
  <c r="CD387"/>
  <c r="CE386"/>
  <c r="CZ385"/>
  <c r="DA385" s="1"/>
  <c r="DL386"/>
  <c r="DK387"/>
  <c r="CO389"/>
  <c r="CP389" s="1"/>
  <c r="BX382" l="1"/>
  <c r="CI382"/>
  <c r="CT382"/>
  <c r="DE382"/>
  <c r="DP382"/>
  <c r="BM382"/>
  <c r="T382"/>
  <c r="BB382"/>
  <c r="AQ382"/>
  <c r="AF382"/>
  <c r="F383"/>
  <c r="AA386"/>
  <c r="AB385"/>
  <c r="AL386"/>
  <c r="AM385"/>
  <c r="AW385"/>
  <c r="AX384"/>
  <c r="BH387"/>
  <c r="BI386"/>
  <c r="BT384"/>
  <c r="BS385"/>
  <c r="CD388"/>
  <c r="CE387"/>
  <c r="CZ386"/>
  <c r="DA386" s="1"/>
  <c r="DL387"/>
  <c r="DK388"/>
  <c r="CO390"/>
  <c r="CP390" s="1"/>
  <c r="BM383" l="1"/>
  <c r="BX383"/>
  <c r="CI383"/>
  <c r="DE383"/>
  <c r="CT383"/>
  <c r="DP383"/>
  <c r="T383"/>
  <c r="AQ383"/>
  <c r="BB383"/>
  <c r="AF383"/>
  <c r="F384"/>
  <c r="AA387"/>
  <c r="AB386"/>
  <c r="AL387"/>
  <c r="AM386"/>
  <c r="AW386"/>
  <c r="AX385"/>
  <c r="BH388"/>
  <c r="BI387"/>
  <c r="BS386"/>
  <c r="BT385"/>
  <c r="CE388"/>
  <c r="CD389"/>
  <c r="CZ387"/>
  <c r="DA387" s="1"/>
  <c r="DK389"/>
  <c r="DL388"/>
  <c r="CO391"/>
  <c r="CP391" s="1"/>
  <c r="BM384" l="1"/>
  <c r="BX384"/>
  <c r="DE384"/>
  <c r="CI384"/>
  <c r="DP384"/>
  <c r="CT384"/>
  <c r="T384"/>
  <c r="AQ384"/>
  <c r="BB384"/>
  <c r="AF384"/>
  <c r="F385"/>
  <c r="AA388"/>
  <c r="AB387"/>
  <c r="AL388"/>
  <c r="AM387"/>
  <c r="AW387"/>
  <c r="AX386"/>
  <c r="BH389"/>
  <c r="BI388"/>
  <c r="BS387"/>
  <c r="BT386"/>
  <c r="CD390"/>
  <c r="CE389"/>
  <c r="CZ388"/>
  <c r="DA388" s="1"/>
  <c r="DK390"/>
  <c r="DL389"/>
  <c r="CO392"/>
  <c r="CP392" s="1"/>
  <c r="DE385" l="1"/>
  <c r="BM385"/>
  <c r="DP385"/>
  <c r="BX385"/>
  <c r="CI385"/>
  <c r="CT385"/>
  <c r="BB385"/>
  <c r="T385"/>
  <c r="AQ385"/>
  <c r="AF385"/>
  <c r="F386"/>
  <c r="AA389"/>
  <c r="AB388"/>
  <c r="AL389"/>
  <c r="AM388"/>
  <c r="AW388"/>
  <c r="AX387"/>
  <c r="BI389"/>
  <c r="BH390"/>
  <c r="BS388"/>
  <c r="BT387"/>
  <c r="CD391"/>
  <c r="CE390"/>
  <c r="CZ389"/>
  <c r="DA389" s="1"/>
  <c r="DL390"/>
  <c r="DK391"/>
  <c r="CO393"/>
  <c r="CP393" s="1"/>
  <c r="DE386" l="1"/>
  <c r="DP386"/>
  <c r="BM386"/>
  <c r="BX386"/>
  <c r="CI386"/>
  <c r="CT386"/>
  <c r="T386"/>
  <c r="BB386"/>
  <c r="AQ386"/>
  <c r="AF386"/>
  <c r="F387"/>
  <c r="AB389"/>
  <c r="AA390"/>
  <c r="AM389"/>
  <c r="AL390"/>
  <c r="AW389"/>
  <c r="AX388"/>
  <c r="BI390"/>
  <c r="BH391"/>
  <c r="BT388"/>
  <c r="BS389"/>
  <c r="CD392"/>
  <c r="CE391"/>
  <c r="CZ390"/>
  <c r="DA390" s="1"/>
  <c r="DL391"/>
  <c r="DK392"/>
  <c r="CO394"/>
  <c r="CP394" s="1"/>
  <c r="DE387" l="1"/>
  <c r="CT387"/>
  <c r="DP387"/>
  <c r="BM387"/>
  <c r="BX387"/>
  <c r="CI387"/>
  <c r="AQ387"/>
  <c r="BB387"/>
  <c r="T387"/>
  <c r="AF387"/>
  <c r="F388"/>
  <c r="AB390"/>
  <c r="AA391"/>
  <c r="AM390"/>
  <c r="AL391"/>
  <c r="AX389"/>
  <c r="AW390"/>
  <c r="BH392"/>
  <c r="BI391"/>
  <c r="BS390"/>
  <c r="BT389"/>
  <c r="CE392"/>
  <c r="CD393"/>
  <c r="CZ391"/>
  <c r="DA391" s="1"/>
  <c r="DK393"/>
  <c r="DL392"/>
  <c r="CO395"/>
  <c r="CP395" s="1"/>
  <c r="DP388" l="1"/>
  <c r="CT388"/>
  <c r="BM388"/>
  <c r="BX388"/>
  <c r="DE388"/>
  <c r="CI388"/>
  <c r="AQ388"/>
  <c r="BB388"/>
  <c r="T388"/>
  <c r="AF388"/>
  <c r="F389"/>
  <c r="AA392"/>
  <c r="AB391"/>
  <c r="AL392"/>
  <c r="AM391"/>
  <c r="AX390"/>
  <c r="AW391"/>
  <c r="BH393"/>
  <c r="BI392"/>
  <c r="BS391"/>
  <c r="BT390"/>
  <c r="CD394"/>
  <c r="CE393"/>
  <c r="CZ392"/>
  <c r="DA392" s="1"/>
  <c r="DK394"/>
  <c r="DL393"/>
  <c r="CO396"/>
  <c r="CP396" s="1"/>
  <c r="CI389" l="1"/>
  <c r="CT389"/>
  <c r="DE389"/>
  <c r="BM389"/>
  <c r="DP389"/>
  <c r="BX389"/>
  <c r="T389"/>
  <c r="BB389"/>
  <c r="AQ389"/>
  <c r="AF389"/>
  <c r="F390"/>
  <c r="AA393"/>
  <c r="AB392"/>
  <c r="AL393"/>
  <c r="AM392"/>
  <c r="AW392"/>
  <c r="AX391"/>
  <c r="BH394"/>
  <c r="BI393"/>
  <c r="BS392"/>
  <c r="BT391"/>
  <c r="CD395"/>
  <c r="CE394"/>
  <c r="CZ393"/>
  <c r="DA393" s="1"/>
  <c r="DL394"/>
  <c r="DK395"/>
  <c r="CO397"/>
  <c r="CP397" s="1"/>
  <c r="BX390" l="1"/>
  <c r="CI390"/>
  <c r="CT390"/>
  <c r="DE390"/>
  <c r="DP390"/>
  <c r="BM390"/>
  <c r="T390"/>
  <c r="BB390"/>
  <c r="AQ390"/>
  <c r="AF390"/>
  <c r="F391"/>
  <c r="AA394"/>
  <c r="AB393"/>
  <c r="AL394"/>
  <c r="AM393"/>
  <c r="AW393"/>
  <c r="AX392"/>
  <c r="BH395"/>
  <c r="BI394"/>
  <c r="BT392"/>
  <c r="BS393"/>
  <c r="CD396"/>
  <c r="CE395"/>
  <c r="CZ394"/>
  <c r="DA394" s="1"/>
  <c r="DL395"/>
  <c r="DK396"/>
  <c r="CO398"/>
  <c r="CP398" s="1"/>
  <c r="BM391" l="1"/>
  <c r="BX391"/>
  <c r="CI391"/>
  <c r="DE391"/>
  <c r="CT391"/>
  <c r="DP391"/>
  <c r="T391"/>
  <c r="AQ391"/>
  <c r="BB391"/>
  <c r="AF391"/>
  <c r="F392"/>
  <c r="AA395"/>
  <c r="AB394"/>
  <c r="AL395"/>
  <c r="AM394"/>
  <c r="AW394"/>
  <c r="AX393"/>
  <c r="BH396"/>
  <c r="BI395"/>
  <c r="BS394"/>
  <c r="BT393"/>
  <c r="CE396"/>
  <c r="CD397"/>
  <c r="CZ395"/>
  <c r="DA395" s="1"/>
  <c r="DK397"/>
  <c r="DL396"/>
  <c r="CO399"/>
  <c r="CP399" s="1"/>
  <c r="BM392" l="1"/>
  <c r="BX392"/>
  <c r="DE392"/>
  <c r="CI392"/>
  <c r="DP392"/>
  <c r="CT392"/>
  <c r="T392"/>
  <c r="AQ392"/>
  <c r="BB392"/>
  <c r="AF392"/>
  <c r="F393"/>
  <c r="AA396"/>
  <c r="AB395"/>
  <c r="AL396"/>
  <c r="AM395"/>
  <c r="AW395"/>
  <c r="AX394"/>
  <c r="BH397"/>
  <c r="BI396"/>
  <c r="BS395"/>
  <c r="BT394"/>
  <c r="CD398"/>
  <c r="CE397"/>
  <c r="CZ396"/>
  <c r="DA396" s="1"/>
  <c r="DK398"/>
  <c r="DL397"/>
  <c r="CO400"/>
  <c r="CP400" s="1"/>
  <c r="DE393" l="1"/>
  <c r="BM393"/>
  <c r="DP393"/>
  <c r="BX393"/>
  <c r="CI393"/>
  <c r="CT393"/>
  <c r="BB393"/>
  <c r="T393"/>
  <c r="AQ393"/>
  <c r="AF393"/>
  <c r="F394"/>
  <c r="AA397"/>
  <c r="AB396"/>
  <c r="AL397"/>
  <c r="AM396"/>
  <c r="AW396"/>
  <c r="AX395"/>
  <c r="BI397"/>
  <c r="BH398"/>
  <c r="BS396"/>
  <c r="BT395"/>
  <c r="CD399"/>
  <c r="CE398"/>
  <c r="CZ397"/>
  <c r="DA397" s="1"/>
  <c r="DL398"/>
  <c r="DK399"/>
  <c r="CO401"/>
  <c r="CP401" s="1"/>
  <c r="DE394" l="1"/>
  <c r="DP394"/>
  <c r="BM394"/>
  <c r="BX394"/>
  <c r="CI394"/>
  <c r="CT394"/>
  <c r="T394"/>
  <c r="BB394"/>
  <c r="AQ394"/>
  <c r="AF394"/>
  <c r="F395"/>
  <c r="AB397"/>
  <c r="AA398"/>
  <c r="AM397"/>
  <c r="AL398"/>
  <c r="AW397"/>
  <c r="AX396"/>
  <c r="BI398"/>
  <c r="BH399"/>
  <c r="BT396"/>
  <c r="BS397"/>
  <c r="CD400"/>
  <c r="CE399"/>
  <c r="CZ398"/>
  <c r="DA398" s="1"/>
  <c r="DL399"/>
  <c r="DK400"/>
  <c r="CO402"/>
  <c r="CP402" s="1"/>
  <c r="DE395" l="1"/>
  <c r="CT395"/>
  <c r="DP395"/>
  <c r="BM395"/>
  <c r="BX395"/>
  <c r="CI395"/>
  <c r="AQ395"/>
  <c r="BB395"/>
  <c r="T395"/>
  <c r="AF395"/>
  <c r="F396"/>
  <c r="AB398"/>
  <c r="AA399"/>
  <c r="AM398"/>
  <c r="AL399"/>
  <c r="AX397"/>
  <c r="AW398"/>
  <c r="BH400"/>
  <c r="BI399"/>
  <c r="BS398"/>
  <c r="BT397"/>
  <c r="CE400"/>
  <c r="CD401"/>
  <c r="CZ399"/>
  <c r="DA399" s="1"/>
  <c r="DK401"/>
  <c r="DL400"/>
  <c r="CO403"/>
  <c r="CP403" s="1"/>
  <c r="DP396" l="1"/>
  <c r="CT396"/>
  <c r="BM396"/>
  <c r="BX396"/>
  <c r="DE396"/>
  <c r="CI396"/>
  <c r="AQ396"/>
  <c r="BB396"/>
  <c r="T396"/>
  <c r="AF396"/>
  <c r="F397"/>
  <c r="AA400"/>
  <c r="AB399"/>
  <c r="AL400"/>
  <c r="AM399"/>
  <c r="AX398"/>
  <c r="AW399"/>
  <c r="BH401"/>
  <c r="BI400"/>
  <c r="BS399"/>
  <c r="BT398"/>
  <c r="CD402"/>
  <c r="CE401"/>
  <c r="CZ400"/>
  <c r="DA400" s="1"/>
  <c r="DK402"/>
  <c r="DL401"/>
  <c r="CO404"/>
  <c r="CP404" s="1"/>
  <c r="CI397" l="1"/>
  <c r="CT397"/>
  <c r="DE397"/>
  <c r="BM397"/>
  <c r="DP397"/>
  <c r="BX397"/>
  <c r="T397"/>
  <c r="BB397"/>
  <c r="AQ397"/>
  <c r="AF397"/>
  <c r="F398"/>
  <c r="AA401"/>
  <c r="AB400"/>
  <c r="AL401"/>
  <c r="AM400"/>
  <c r="AW400"/>
  <c r="AX399"/>
  <c r="BH402"/>
  <c r="BI401"/>
  <c r="BS400"/>
  <c r="BT399"/>
  <c r="CD403"/>
  <c r="CE402"/>
  <c r="CZ401"/>
  <c r="DA401" s="1"/>
  <c r="DL402"/>
  <c r="DK403"/>
  <c r="CO405"/>
  <c r="CP405" s="1"/>
  <c r="BX398" l="1"/>
  <c r="CI398"/>
  <c r="CT398"/>
  <c r="DE398"/>
  <c r="DP398"/>
  <c r="BM398"/>
  <c r="T398"/>
  <c r="BB398"/>
  <c r="AQ398"/>
  <c r="AF398"/>
  <c r="F399"/>
  <c r="AA402"/>
  <c r="AB401"/>
  <c r="AL402"/>
  <c r="AM401"/>
  <c r="AW401"/>
  <c r="AX400"/>
  <c r="BH403"/>
  <c r="BI402"/>
  <c r="BT400"/>
  <c r="BS401"/>
  <c r="CD404"/>
  <c r="CE403"/>
  <c r="CZ402"/>
  <c r="DA402" s="1"/>
  <c r="DL403"/>
  <c r="DK404"/>
  <c r="CO406"/>
  <c r="CP406" s="1"/>
  <c r="BM399" l="1"/>
  <c r="BX399"/>
  <c r="CI399"/>
  <c r="DE399"/>
  <c r="CT399"/>
  <c r="DP399"/>
  <c r="T399"/>
  <c r="AQ399"/>
  <c r="BB399"/>
  <c r="AF399"/>
  <c r="F400"/>
  <c r="AA403"/>
  <c r="AB402"/>
  <c r="AL403"/>
  <c r="AM402"/>
  <c r="AW402"/>
  <c r="AX401"/>
  <c r="BH404"/>
  <c r="BI403"/>
  <c r="BS402"/>
  <c r="BT401"/>
  <c r="CE404"/>
  <c r="CD405"/>
  <c r="CZ403"/>
  <c r="DA403" s="1"/>
  <c r="DK405"/>
  <c r="DL404"/>
  <c r="BM400" l="1"/>
  <c r="BX400"/>
  <c r="DE400"/>
  <c r="CI400"/>
  <c r="DP400"/>
  <c r="CT400"/>
  <c r="T400"/>
  <c r="AQ400"/>
  <c r="BB400"/>
  <c r="AF400"/>
  <c r="F401"/>
  <c r="AA404"/>
  <c r="AB403"/>
  <c r="AL404"/>
  <c r="AM403"/>
  <c r="AW403"/>
  <c r="AX402"/>
  <c r="BH405"/>
  <c r="BI404"/>
  <c r="BS403"/>
  <c r="BT402"/>
  <c r="CD406"/>
  <c r="CE405"/>
  <c r="CZ404"/>
  <c r="DA404" s="1"/>
  <c r="DK406"/>
  <c r="DL405"/>
  <c r="DE401" l="1"/>
  <c r="BM401"/>
  <c r="DP401"/>
  <c r="BX401"/>
  <c r="CI401"/>
  <c r="CT401"/>
  <c r="BB401"/>
  <c r="T401"/>
  <c r="AQ401"/>
  <c r="AF401"/>
  <c r="F402"/>
  <c r="AA405"/>
  <c r="AB404"/>
  <c r="AL405"/>
  <c r="AM404"/>
  <c r="AW404"/>
  <c r="AX403"/>
  <c r="BI405"/>
  <c r="BH406"/>
  <c r="BS404"/>
  <c r="BT403"/>
  <c r="CE406"/>
  <c r="CZ405"/>
  <c r="DA405" s="1"/>
  <c r="DL406"/>
  <c r="DE402" l="1"/>
  <c r="DP402"/>
  <c r="BM402"/>
  <c r="BX402"/>
  <c r="CI402"/>
  <c r="CT402"/>
  <c r="T402"/>
  <c r="BB402"/>
  <c r="AQ402"/>
  <c r="AF402"/>
  <c r="F403"/>
  <c r="AB405"/>
  <c r="AA406"/>
  <c r="AM405"/>
  <c r="AL406"/>
  <c r="AW405"/>
  <c r="AX404"/>
  <c r="BI406"/>
  <c r="BT404"/>
  <c r="BS405"/>
  <c r="CZ406"/>
  <c r="DA406" s="1"/>
  <c r="DE403" l="1"/>
  <c r="CT403"/>
  <c r="DP403"/>
  <c r="BM403"/>
  <c r="BX403"/>
  <c r="CI403"/>
  <c r="AQ403"/>
  <c r="BB403"/>
  <c r="T403"/>
  <c r="AF403"/>
  <c r="F404"/>
  <c r="AB406"/>
  <c r="AM406"/>
  <c r="AX405"/>
  <c r="AW406"/>
  <c r="BS406"/>
  <c r="BT405"/>
  <c r="DP404" l="1"/>
  <c r="CT404"/>
  <c r="BM404"/>
  <c r="BX404"/>
  <c r="DE404"/>
  <c r="CI404"/>
  <c r="AQ404"/>
  <c r="BB404"/>
  <c r="T404"/>
  <c r="AF404"/>
  <c r="F405"/>
  <c r="AX406"/>
  <c r="BT406"/>
  <c r="CI405" l="1"/>
  <c r="CT405"/>
  <c r="DE405"/>
  <c r="BM405"/>
  <c r="DP405"/>
  <c r="BX405"/>
  <c r="BB405"/>
  <c r="T405"/>
  <c r="AQ405"/>
  <c r="AF405"/>
  <c r="F406"/>
  <c r="BX406" l="1"/>
  <c r="CI406"/>
  <c r="CT406"/>
  <c r="DE406"/>
  <c r="DP406"/>
  <c r="BM406"/>
  <c r="T406"/>
  <c r="BB406"/>
  <c r="AQ406"/>
  <c r="AF406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  <c r="S186" i="4" l="1"/>
  <c r="T186" s="1"/>
  <c r="S171"/>
  <c r="T171" s="1"/>
  <c r="S200"/>
  <c r="T200" s="1"/>
  <c r="S184"/>
  <c r="T184" s="1"/>
  <c r="S159"/>
  <c r="T159" s="1"/>
  <c r="S161"/>
  <c r="T161" s="1"/>
  <c r="S164"/>
  <c r="T164" s="1"/>
  <c r="S172"/>
  <c r="T172" s="1"/>
  <c r="S173"/>
  <c r="T173" s="1"/>
  <c r="S187"/>
  <c r="T187" s="1"/>
  <c r="S189"/>
  <c r="T189" s="1"/>
  <c r="S204"/>
  <c r="T204" s="1"/>
  <c r="S196"/>
  <c r="T196" s="1"/>
  <c r="S188"/>
  <c r="T188" s="1"/>
  <c r="S203"/>
  <c r="T203" s="1"/>
  <c r="S162"/>
  <c r="T162" s="1"/>
  <c r="S170"/>
  <c r="T170" s="1"/>
  <c r="S178"/>
  <c r="T178" s="1"/>
  <c r="S194"/>
  <c r="T194" s="1"/>
  <c r="S202"/>
  <c r="T202" s="1"/>
  <c r="S210"/>
  <c r="T210" s="1"/>
  <c r="S177"/>
  <c r="T177" s="1"/>
  <c r="S193"/>
  <c r="T193" s="1"/>
  <c r="S201"/>
  <c r="T201" s="1"/>
  <c r="S179"/>
  <c r="T179" s="1"/>
  <c r="S165"/>
  <c r="T165" s="1"/>
  <c r="S160"/>
  <c r="T160" s="1"/>
  <c r="S199"/>
  <c r="T199" s="1"/>
  <c r="S195"/>
  <c r="T195" s="1"/>
  <c r="S214"/>
  <c r="T214" s="1"/>
  <c r="S180"/>
  <c r="T180" s="1"/>
  <c r="S169"/>
  <c r="T169" s="1"/>
  <c r="S185"/>
  <c r="T185" s="1"/>
  <c r="S209"/>
  <c r="T209" s="1"/>
  <c r="S207"/>
  <c r="T207" s="1"/>
  <c r="S163"/>
  <c r="T163" s="1"/>
  <c r="S183"/>
  <c r="T183" s="1"/>
  <c r="S213"/>
  <c r="T213" s="1"/>
  <c r="S175"/>
  <c r="T175" s="1"/>
  <c r="S168"/>
  <c r="T168" s="1"/>
  <c r="S176"/>
  <c r="T176" s="1"/>
  <c r="S192"/>
  <c r="T192" s="1"/>
  <c r="S208"/>
  <c r="T208" s="1"/>
  <c r="S198"/>
  <c r="T198" s="1"/>
  <c r="S205"/>
  <c r="T205" s="1"/>
  <c r="S211"/>
  <c r="T211" s="1"/>
  <c r="S167"/>
  <c r="T167" s="1"/>
  <c r="S191"/>
  <c r="T191" s="1"/>
  <c r="S181"/>
  <c r="T181" s="1"/>
  <c r="S174"/>
  <c r="T174" s="1"/>
  <c r="S206"/>
  <c r="T206" s="1"/>
  <c r="S190"/>
  <c r="T190" s="1"/>
  <c r="S197"/>
  <c r="T197" s="1"/>
  <c r="S166"/>
  <c r="T166" s="1"/>
  <c r="S182"/>
  <c r="T182" s="1"/>
  <c r="S212"/>
  <c r="T212" s="1"/>
  <c r="Q110"/>
  <c r="S277"/>
  <c r="T277" s="1"/>
  <c r="S341"/>
  <c r="T341" s="1"/>
  <c r="S405"/>
  <c r="T405" s="1"/>
  <c r="S469"/>
  <c r="T469" s="1"/>
  <c r="S276"/>
  <c r="T276" s="1"/>
  <c r="S340"/>
  <c r="T340" s="1"/>
  <c r="S404"/>
  <c r="T404" s="1"/>
  <c r="S468"/>
  <c r="T468" s="1"/>
  <c r="S451"/>
  <c r="T451" s="1"/>
  <c r="S275"/>
  <c r="T275" s="1"/>
  <c r="S339"/>
  <c r="T339" s="1"/>
  <c r="S403"/>
  <c r="T403" s="1"/>
  <c r="S269"/>
  <c r="T269" s="1"/>
  <c r="S333"/>
  <c r="T333" s="1"/>
  <c r="S397"/>
  <c r="T397" s="1"/>
  <c r="S461"/>
  <c r="T461" s="1"/>
  <c r="S460"/>
  <c r="T460" s="1"/>
  <c r="S268"/>
  <c r="T268" s="1"/>
  <c r="S332"/>
  <c r="T332" s="1"/>
  <c r="S396"/>
  <c r="T396" s="1"/>
  <c r="S267"/>
  <c r="T267" s="1"/>
  <c r="S331"/>
  <c r="T331" s="1"/>
  <c r="S395"/>
  <c r="T395" s="1"/>
  <c r="S443"/>
  <c r="T443" s="1"/>
  <c r="S290"/>
  <c r="T290" s="1"/>
  <c r="S322"/>
  <c r="T322" s="1"/>
  <c r="S354"/>
  <c r="T354" s="1"/>
  <c r="S386"/>
  <c r="T386" s="1"/>
  <c r="S418"/>
  <c r="T418" s="1"/>
  <c r="S450"/>
  <c r="T450" s="1"/>
  <c r="S280"/>
  <c r="T280" s="1"/>
  <c r="S312"/>
  <c r="T312" s="1"/>
  <c r="S344"/>
  <c r="T344" s="1"/>
  <c r="S376"/>
  <c r="T376" s="1"/>
  <c r="S408"/>
  <c r="T408" s="1"/>
  <c r="S440"/>
  <c r="T440" s="1"/>
  <c r="S286"/>
  <c r="T286" s="1"/>
  <c r="S318"/>
  <c r="T318" s="1"/>
  <c r="S350"/>
  <c r="T350" s="1"/>
  <c r="S382"/>
  <c r="T382" s="1"/>
  <c r="S414"/>
  <c r="T414" s="1"/>
  <c r="S325"/>
  <c r="T325" s="1"/>
  <c r="S389"/>
  <c r="T389" s="1"/>
  <c r="S453"/>
  <c r="T453" s="1"/>
  <c r="S452"/>
  <c r="T452" s="1"/>
  <c r="S324"/>
  <c r="T324" s="1"/>
  <c r="S388"/>
  <c r="T388" s="1"/>
  <c r="S323"/>
  <c r="T323" s="1"/>
  <c r="S387"/>
  <c r="T387" s="1"/>
  <c r="S282"/>
  <c r="T282" s="1"/>
  <c r="S314"/>
  <c r="T314" s="1"/>
  <c r="S346"/>
  <c r="T346" s="1"/>
  <c r="S378"/>
  <c r="T378" s="1"/>
  <c r="S410"/>
  <c r="T410" s="1"/>
  <c r="S442"/>
  <c r="T442" s="1"/>
  <c r="S474"/>
  <c r="T474" s="1"/>
  <c r="S265"/>
  <c r="T265" s="1"/>
  <c r="S297"/>
  <c r="T297" s="1"/>
  <c r="S329"/>
  <c r="T329" s="1"/>
  <c r="S361"/>
  <c r="T361" s="1"/>
  <c r="S393"/>
  <c r="T393" s="1"/>
  <c r="S425"/>
  <c r="T425" s="1"/>
  <c r="S457"/>
  <c r="T457" s="1"/>
  <c r="S295"/>
  <c r="T295" s="1"/>
  <c r="S327"/>
  <c r="T327" s="1"/>
  <c r="S359"/>
  <c r="T359" s="1"/>
  <c r="S391"/>
  <c r="T391" s="1"/>
  <c r="S423"/>
  <c r="T423" s="1"/>
  <c r="S455"/>
  <c r="T455" s="1"/>
  <c r="S445"/>
  <c r="T445" s="1"/>
  <c r="S317"/>
  <c r="T317" s="1"/>
  <c r="S381"/>
  <c r="T381" s="1"/>
  <c r="S444"/>
  <c r="T444" s="1"/>
  <c r="S316"/>
  <c r="T316" s="1"/>
  <c r="S380"/>
  <c r="T380" s="1"/>
  <c r="S315"/>
  <c r="T315" s="1"/>
  <c r="S379"/>
  <c r="T379" s="1"/>
  <c r="S435"/>
  <c r="T435" s="1"/>
  <c r="S289"/>
  <c r="T289" s="1"/>
  <c r="S321"/>
  <c r="T321" s="1"/>
  <c r="S353"/>
  <c r="T353" s="1"/>
  <c r="S385"/>
  <c r="T385" s="1"/>
  <c r="S417"/>
  <c r="T417" s="1"/>
  <c r="S454"/>
  <c r="T454" s="1"/>
  <c r="S272"/>
  <c r="T272" s="1"/>
  <c r="S304"/>
  <c r="T304" s="1"/>
  <c r="S336"/>
  <c r="T336" s="1"/>
  <c r="S368"/>
  <c r="T368" s="1"/>
  <c r="S400"/>
  <c r="T400" s="1"/>
  <c r="S432"/>
  <c r="T432" s="1"/>
  <c r="S464"/>
  <c r="T464" s="1"/>
  <c r="S449"/>
  <c r="T449" s="1"/>
  <c r="S438"/>
  <c r="T438" s="1"/>
  <c r="S278"/>
  <c r="T278" s="1"/>
  <c r="S310"/>
  <c r="T310" s="1"/>
  <c r="S342"/>
  <c r="T342" s="1"/>
  <c r="S374"/>
  <c r="T374" s="1"/>
  <c r="S406"/>
  <c r="T406" s="1"/>
  <c r="S309"/>
  <c r="T309" s="1"/>
  <c r="S373"/>
  <c r="T373" s="1"/>
  <c r="S437"/>
  <c r="T437" s="1"/>
  <c r="S308"/>
  <c r="T308" s="1"/>
  <c r="S372"/>
  <c r="T372" s="1"/>
  <c r="S436"/>
  <c r="T436" s="1"/>
  <c r="S307"/>
  <c r="T307" s="1"/>
  <c r="S371"/>
  <c r="T371" s="1"/>
  <c r="S274"/>
  <c r="T274" s="1"/>
  <c r="S306"/>
  <c r="T306" s="1"/>
  <c r="S338"/>
  <c r="T338" s="1"/>
  <c r="S370"/>
  <c r="T370" s="1"/>
  <c r="S402"/>
  <c r="T402" s="1"/>
  <c r="S434"/>
  <c r="T434" s="1"/>
  <c r="S466"/>
  <c r="T466" s="1"/>
  <c r="S473"/>
  <c r="T473" s="1"/>
  <c r="S264"/>
  <c r="T264" s="1"/>
  <c r="S296"/>
  <c r="T296" s="1"/>
  <c r="S328"/>
  <c r="T328" s="1"/>
  <c r="S360"/>
  <c r="T360" s="1"/>
  <c r="S392"/>
  <c r="T392" s="1"/>
  <c r="S424"/>
  <c r="T424" s="1"/>
  <c r="S287"/>
  <c r="T287" s="1"/>
  <c r="S319"/>
  <c r="T319" s="1"/>
  <c r="S351"/>
  <c r="T351" s="1"/>
  <c r="S383"/>
  <c r="T383" s="1"/>
  <c r="S415"/>
  <c r="T415" s="1"/>
  <c r="S447"/>
  <c r="T447" s="1"/>
  <c r="S456"/>
  <c r="T456" s="1"/>
  <c r="S471"/>
  <c r="T471" s="1"/>
  <c r="S301"/>
  <c r="T301" s="1"/>
  <c r="S365"/>
  <c r="T365" s="1"/>
  <c r="S429"/>
  <c r="T429" s="1"/>
  <c r="S300"/>
  <c r="T300" s="1"/>
  <c r="S364"/>
  <c r="T364" s="1"/>
  <c r="S428"/>
  <c r="T428" s="1"/>
  <c r="S299"/>
  <c r="T299" s="1"/>
  <c r="S363"/>
  <c r="T363" s="1"/>
  <c r="S427"/>
  <c r="T427" s="1"/>
  <c r="S470"/>
  <c r="T470" s="1"/>
  <c r="S281"/>
  <c r="T281" s="1"/>
  <c r="S313"/>
  <c r="T313" s="1"/>
  <c r="S345"/>
  <c r="T345" s="1"/>
  <c r="S377"/>
  <c r="T377" s="1"/>
  <c r="S409"/>
  <c r="T409" s="1"/>
  <c r="S441"/>
  <c r="T441" s="1"/>
  <c r="S279"/>
  <c r="T279" s="1"/>
  <c r="S311"/>
  <c r="T311" s="1"/>
  <c r="S343"/>
  <c r="T343" s="1"/>
  <c r="S375"/>
  <c r="T375" s="1"/>
  <c r="S407"/>
  <c r="T407" s="1"/>
  <c r="S439"/>
  <c r="T439" s="1"/>
  <c r="S270"/>
  <c r="T270" s="1"/>
  <c r="S302"/>
  <c r="T302" s="1"/>
  <c r="S334"/>
  <c r="T334" s="1"/>
  <c r="S366"/>
  <c r="T366" s="1"/>
  <c r="S398"/>
  <c r="T398" s="1"/>
  <c r="S430"/>
  <c r="T430" s="1"/>
  <c r="S446"/>
  <c r="T446" s="1"/>
  <c r="S421"/>
  <c r="T421" s="1"/>
  <c r="S293"/>
  <c r="T293" s="1"/>
  <c r="S357"/>
  <c r="T357" s="1"/>
  <c r="S292"/>
  <c r="T292" s="1"/>
  <c r="S356"/>
  <c r="T356" s="1"/>
  <c r="S420"/>
  <c r="T420" s="1"/>
  <c r="S291"/>
  <c r="T291" s="1"/>
  <c r="S355"/>
  <c r="T355" s="1"/>
  <c r="S419"/>
  <c r="T419" s="1"/>
  <c r="S467"/>
  <c r="T467" s="1"/>
  <c r="S266"/>
  <c r="T266" s="1"/>
  <c r="S298"/>
  <c r="T298" s="1"/>
  <c r="S330"/>
  <c r="T330" s="1"/>
  <c r="S362"/>
  <c r="T362" s="1"/>
  <c r="S394"/>
  <c r="T394" s="1"/>
  <c r="S426"/>
  <c r="T426" s="1"/>
  <c r="S458"/>
  <c r="T458" s="1"/>
  <c r="S288"/>
  <c r="T288" s="1"/>
  <c r="S320"/>
  <c r="T320" s="1"/>
  <c r="S352"/>
  <c r="T352" s="1"/>
  <c r="S384"/>
  <c r="T384" s="1"/>
  <c r="S416"/>
  <c r="T416" s="1"/>
  <c r="S448"/>
  <c r="T448" s="1"/>
  <c r="S294"/>
  <c r="T294" s="1"/>
  <c r="S326"/>
  <c r="T326" s="1"/>
  <c r="S358"/>
  <c r="T358" s="1"/>
  <c r="S390"/>
  <c r="T390" s="1"/>
  <c r="S422"/>
  <c r="T422" s="1"/>
  <c r="S285"/>
  <c r="T285" s="1"/>
  <c r="S349"/>
  <c r="T349" s="1"/>
  <c r="S413"/>
  <c r="T413" s="1"/>
  <c r="S284"/>
  <c r="T284" s="1"/>
  <c r="S348"/>
  <c r="T348" s="1"/>
  <c r="S412"/>
  <c r="T412" s="1"/>
  <c r="S283"/>
  <c r="T283" s="1"/>
  <c r="S347"/>
  <c r="T347" s="1"/>
  <c r="S411"/>
  <c r="T411" s="1"/>
  <c r="S459"/>
  <c r="T459" s="1"/>
  <c r="S462"/>
  <c r="T462" s="1"/>
  <c r="S273"/>
  <c r="T273" s="1"/>
  <c r="S305"/>
  <c r="T305" s="1"/>
  <c r="S337"/>
  <c r="T337" s="1"/>
  <c r="S369"/>
  <c r="T369" s="1"/>
  <c r="S401"/>
  <c r="T401" s="1"/>
  <c r="S433"/>
  <c r="T433" s="1"/>
  <c r="S465"/>
  <c r="T465" s="1"/>
  <c r="S472"/>
  <c r="T472" s="1"/>
  <c r="S271"/>
  <c r="T271" s="1"/>
  <c r="S303"/>
  <c r="T303" s="1"/>
  <c r="S335"/>
  <c r="T335" s="1"/>
  <c r="S367"/>
  <c r="T367" s="1"/>
  <c r="S399"/>
  <c r="T399" s="1"/>
  <c r="S431"/>
  <c r="T431" s="1"/>
  <c r="Q215"/>
  <c r="S463"/>
  <c r="T463" s="1"/>
  <c r="S215" l="1"/>
  <c r="T215" s="1"/>
  <c r="Q216"/>
  <c r="S110"/>
  <c r="T110" s="1"/>
  <c r="Q111"/>
  <c r="Q217" l="1"/>
  <c r="S216"/>
  <c r="T216" s="1"/>
  <c r="Q112"/>
  <c r="S111"/>
  <c r="T111" s="1"/>
  <c r="Q218" l="1"/>
  <c r="S217"/>
  <c r="T217" s="1"/>
  <c r="Q113"/>
  <c r="S112"/>
  <c r="T112" s="1"/>
  <c r="Q219" l="1"/>
  <c r="S218"/>
  <c r="T218" s="1"/>
  <c r="Q114"/>
  <c r="S113"/>
  <c r="T113" s="1"/>
  <c r="Q220" l="1"/>
  <c r="S219"/>
  <c r="T219" s="1"/>
  <c r="Q115"/>
  <c r="S114"/>
  <c r="T114" s="1"/>
  <c r="Q221" l="1"/>
  <c r="S220"/>
  <c r="T220" s="1"/>
  <c r="Q116"/>
  <c r="S115"/>
  <c r="T115" s="1"/>
  <c r="Q222" l="1"/>
  <c r="S221"/>
  <c r="T221" s="1"/>
  <c r="Q117"/>
  <c r="S116"/>
  <c r="T116" s="1"/>
  <c r="Q223" l="1"/>
  <c r="S222"/>
  <c r="T222" s="1"/>
  <c r="Q118"/>
  <c r="S117"/>
  <c r="T117" s="1"/>
  <c r="Q224" l="1"/>
  <c r="S223"/>
  <c r="T223" s="1"/>
  <c r="Q119"/>
  <c r="S118"/>
  <c r="T118" s="1"/>
  <c r="Q225" l="1"/>
  <c r="S224"/>
  <c r="T224" s="1"/>
  <c r="Q120"/>
  <c r="S119"/>
  <c r="T119" s="1"/>
  <c r="Q226" l="1"/>
  <c r="S225"/>
  <c r="T225" s="1"/>
  <c r="Q121"/>
  <c r="S120"/>
  <c r="T120" s="1"/>
  <c r="Q227" l="1"/>
  <c r="S226"/>
  <c r="T226" s="1"/>
  <c r="Q122"/>
  <c r="S121"/>
  <c r="T121" s="1"/>
  <c r="Q228" l="1"/>
  <c r="S227"/>
  <c r="T227" s="1"/>
  <c r="Q123"/>
  <c r="S122"/>
  <c r="T122" s="1"/>
  <c r="Q229" l="1"/>
  <c r="S228"/>
  <c r="T228" s="1"/>
  <c r="Q124"/>
  <c r="S123"/>
  <c r="T123" s="1"/>
  <c r="Q230" l="1"/>
  <c r="S229"/>
  <c r="T229" s="1"/>
  <c r="Q125"/>
  <c r="S124"/>
  <c r="T124" s="1"/>
  <c r="Q231" l="1"/>
  <c r="S230"/>
  <c r="T230" s="1"/>
  <c r="Q126"/>
  <c r="S125"/>
  <c r="T125" s="1"/>
  <c r="Q232" l="1"/>
  <c r="S231"/>
  <c r="T231" s="1"/>
  <c r="Q127"/>
  <c r="S126"/>
  <c r="T126" s="1"/>
  <c r="Q233" l="1"/>
  <c r="S232"/>
  <c r="T232" s="1"/>
  <c r="Q128"/>
  <c r="S127"/>
  <c r="T127" s="1"/>
  <c r="Q234" l="1"/>
  <c r="S233"/>
  <c r="T233" s="1"/>
  <c r="Q129"/>
  <c r="S128"/>
  <c r="T128" s="1"/>
  <c r="Q235" l="1"/>
  <c r="S234"/>
  <c r="T234" s="1"/>
  <c r="Q130"/>
  <c r="S129"/>
  <c r="T129" s="1"/>
  <c r="Q236" l="1"/>
  <c r="S235"/>
  <c r="T235" s="1"/>
  <c r="Q131"/>
  <c r="S130"/>
  <c r="T130" s="1"/>
  <c r="Q237" l="1"/>
  <c r="S236"/>
  <c r="T236" s="1"/>
  <c r="Q132"/>
  <c r="S131"/>
  <c r="T131" s="1"/>
  <c r="Q238" l="1"/>
  <c r="S237"/>
  <c r="T237" s="1"/>
  <c r="Q133"/>
  <c r="S132"/>
  <c r="T132" s="1"/>
  <c r="Q239" l="1"/>
  <c r="S238"/>
  <c r="T238" s="1"/>
  <c r="Q134"/>
  <c r="S133"/>
  <c r="T133" s="1"/>
  <c r="Q240" l="1"/>
  <c r="S239"/>
  <c r="T239" s="1"/>
  <c r="Q135"/>
  <c r="S134"/>
  <c r="T134" s="1"/>
  <c r="Q241" l="1"/>
  <c r="S240"/>
  <c r="T240" s="1"/>
  <c r="Q136"/>
  <c r="S135"/>
  <c r="T135" s="1"/>
  <c r="Q242" l="1"/>
  <c r="S241"/>
  <c r="T241" s="1"/>
  <c r="Q137"/>
  <c r="S136"/>
  <c r="T136" s="1"/>
  <c r="Q243" l="1"/>
  <c r="S242"/>
  <c r="T242" s="1"/>
  <c r="Q138"/>
  <c r="S137"/>
  <c r="T137" s="1"/>
  <c r="Q244" l="1"/>
  <c r="S243"/>
  <c r="T243" s="1"/>
  <c r="Q139"/>
  <c r="S138"/>
  <c r="T138" s="1"/>
  <c r="Q245" l="1"/>
  <c r="S244"/>
  <c r="T244" s="1"/>
  <c r="Q140"/>
  <c r="S139"/>
  <c r="T139" s="1"/>
  <c r="Q246" l="1"/>
  <c r="S245"/>
  <c r="T245" s="1"/>
  <c r="Q141"/>
  <c r="S140"/>
  <c r="T140" s="1"/>
  <c r="Q247" l="1"/>
  <c r="S246"/>
  <c r="T246" s="1"/>
  <c r="Q142"/>
  <c r="S141"/>
  <c r="T141" s="1"/>
  <c r="Q248" l="1"/>
  <c r="S247"/>
  <c r="T247" s="1"/>
  <c r="Q143"/>
  <c r="S142"/>
  <c r="T142" s="1"/>
  <c r="Q249" l="1"/>
  <c r="S248"/>
  <c r="T248" s="1"/>
  <c r="Q144"/>
  <c r="S143"/>
  <c r="T143" s="1"/>
  <c r="Q250" l="1"/>
  <c r="S249"/>
  <c r="T249" s="1"/>
  <c r="Q145"/>
  <c r="S144"/>
  <c r="T144" s="1"/>
  <c r="Q251" l="1"/>
  <c r="S250"/>
  <c r="T250" s="1"/>
  <c r="Q146"/>
  <c r="S145"/>
  <c r="T145" s="1"/>
  <c r="Q252" l="1"/>
  <c r="S251"/>
  <c r="T251" s="1"/>
  <c r="Q147"/>
  <c r="S146"/>
  <c r="T146" s="1"/>
  <c r="Q253" l="1"/>
  <c r="S252"/>
  <c r="T252" s="1"/>
  <c r="Q148"/>
  <c r="S147"/>
  <c r="T147" s="1"/>
  <c r="Q254" l="1"/>
  <c r="S253"/>
  <c r="T253" s="1"/>
  <c r="Q149"/>
  <c r="S148"/>
  <c r="T148" s="1"/>
  <c r="Q255" l="1"/>
  <c r="S254"/>
  <c r="T254" s="1"/>
  <c r="Q150"/>
  <c r="S149"/>
  <c r="T149" s="1"/>
  <c r="Q256" l="1"/>
  <c r="S255"/>
  <c r="T255" s="1"/>
  <c r="Q151"/>
  <c r="S150"/>
  <c r="T150" s="1"/>
  <c r="Q257" l="1"/>
  <c r="S256"/>
  <c r="T256" s="1"/>
  <c r="Q152"/>
  <c r="S151"/>
  <c r="T151" s="1"/>
  <c r="Q258" l="1"/>
  <c r="S257"/>
  <c r="T257" s="1"/>
  <c r="Q153"/>
  <c r="S152"/>
  <c r="T152" s="1"/>
  <c r="Q259" l="1"/>
  <c r="S258"/>
  <c r="T258" s="1"/>
  <c r="Q154"/>
  <c r="S153"/>
  <c r="T153" s="1"/>
  <c r="Q260" l="1"/>
  <c r="S259"/>
  <c r="T259" s="1"/>
  <c r="Q155"/>
  <c r="S154"/>
  <c r="T154" s="1"/>
  <c r="Q261" l="1"/>
  <c r="S260"/>
  <c r="T260" s="1"/>
  <c r="Q156"/>
  <c r="S155"/>
  <c r="T155" s="1"/>
  <c r="Q262" l="1"/>
  <c r="S261"/>
  <c r="T261" s="1"/>
  <c r="Q157"/>
  <c r="S156"/>
  <c r="T156" s="1"/>
  <c r="Q263" l="1"/>
  <c r="S263" s="1"/>
  <c r="T263" s="1"/>
  <c r="S262"/>
  <c r="T262" s="1"/>
  <c r="Q158"/>
  <c r="S158" s="1"/>
  <c r="T158" s="1"/>
  <c r="S157"/>
  <c r="T157" s="1"/>
</calcChain>
</file>

<file path=xl/sharedStrings.xml><?xml version="1.0" encoding="utf-8"?>
<sst xmlns="http://schemas.openxmlformats.org/spreadsheetml/2006/main" count="811" uniqueCount="444">
  <si>
    <t>레벨</t>
    <phoneticPr fontId="2" type="noConversion"/>
  </si>
  <si>
    <t>비용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</si>
  <si>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</si>
  <si>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</si>
  <si>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</si>
  <si>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</si>
  <si>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</si>
  <si>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</si>
  <si>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</si>
  <si>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</si>
  <si>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</si>
  <si>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</si>
  <si>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</si>
  <si>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</si>
  <si>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</si>
  <si>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</si>
  <si>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</si>
  <si>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</si>
  <si>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</si>
  <si>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</si>
  <si>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</si>
  <si>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</si>
  <si>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</si>
  <si>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</si>
  <si>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</si>
  <si>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</si>
  <si>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</si>
  <si>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</si>
  <si>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</si>
  <si>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</si>
  <si>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</si>
  <si>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</si>
  <si>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</si>
  <si>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</si>
  <si>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</si>
  <si>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</si>
  <si>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</si>
  <si>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</si>
  <si>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</si>
  <si>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</si>
  <si>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</si>
  <si>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</si>
  <si>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</si>
  <si>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</si>
  <si>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</si>
  <si>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</si>
  <si>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</si>
  <si>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</si>
  <si>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</si>
  <si>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</si>
  <si>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</si>
  <si>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</si>
  <si>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</si>
  <si>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</si>
  <si>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</si>
  <si>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</si>
  <si>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</si>
  <si>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</si>
  <si>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</si>
  <si>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</si>
  <si>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</si>
  <si>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</si>
  <si>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</si>
  <si>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</si>
  <si>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</si>
  <si>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</si>
  <si>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</si>
  <si>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</si>
  <si>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</si>
  <si>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</si>
  <si>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</si>
  <si>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</si>
  <si>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</si>
  <si>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</si>
  <si>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</si>
  <si>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</si>
  <si>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</si>
  <si>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</si>
  <si>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</si>
  <si>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</si>
  <si>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</si>
  <si>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</si>
  <si>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</si>
  <si>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</si>
  <si>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</si>
  <si>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</si>
  <si>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</si>
  <si>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</si>
  <si>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</si>
  <si>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</si>
  <si>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</si>
  <si>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</si>
  <si>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</si>
  <si>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</si>
  <si>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</si>
  <si>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</si>
  <si>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</si>
  <si>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</si>
  <si>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</si>
  <si>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</si>
  <si>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</si>
  <si>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</si>
  <si>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</si>
  <si>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</si>
  <si>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</si>
  <si>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</si>
  <si>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</si>
  <si>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</si>
  <si>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</si>
  <si>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</si>
  <si>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</si>
  <si>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</si>
  <si>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</si>
  <si>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</si>
  <si>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</si>
  <si>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</si>
  <si>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</si>
  <si>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</si>
  <si>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</si>
  <si>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</si>
  <si>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</si>
  <si>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</si>
  <si>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</si>
  <si>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</si>
  <si>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</si>
  <si>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</si>
  <si>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</si>
  <si>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</si>
  <si>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</si>
  <si>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</si>
  <si>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</si>
  <si>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</si>
  <si>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</si>
  <si>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</si>
  <si>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</si>
  <si>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</si>
  <si>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</si>
  <si>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</si>
  <si>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</si>
  <si>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</si>
  <si>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</si>
  <si>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</si>
  <si>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</si>
  <si>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</si>
  <si>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</si>
  <si>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</si>
  <si>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</si>
  <si>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</si>
  <si>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</si>
  <si>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</si>
  <si>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</si>
  <si>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</si>
  <si>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</si>
  <si>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</si>
  <si>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</si>
  <si>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</si>
  <si>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</si>
  <si>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</si>
  <si>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</si>
  <si>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</si>
  <si>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</si>
  <si>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</si>
  <si>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</si>
  <si>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</si>
  <si>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</si>
  <si>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</si>
  <si>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</si>
  <si>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</si>
  <si>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</si>
  <si>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</si>
  <si>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</si>
  <si>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</si>
  <si>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</si>
  <si>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</si>
  <si>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</si>
  <si>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</si>
  <si>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</si>
  <si>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</si>
  <si>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</si>
  <si>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</si>
  <si>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</si>
  <si>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</si>
  <si>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</si>
  <si>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</si>
  <si>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</si>
  <si>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</si>
  <si>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</si>
  <si>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</si>
  <si>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</si>
  <si>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</si>
  <si>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</si>
  <si>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30초버프의위력</t>
    <phoneticPr fontId="2" type="noConversion"/>
  </si>
  <si>
    <t>30초에몇회공격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</si>
  <si>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</si>
  <si>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</si>
  <si>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</si>
  <si>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</si>
  <si>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</si>
  <si>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</si>
  <si>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</si>
  <si>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</si>
  <si>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</si>
  <si>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</si>
  <si>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</si>
  <si>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</si>
  <si>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</si>
  <si>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</si>
  <si>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</si>
  <si>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</si>
  <si>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</si>
  <si>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</si>
  <si>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</si>
  <si>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</si>
  <si>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</si>
  <si>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</si>
  <si>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</si>
  <si>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</si>
  <si>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</si>
  <si>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</si>
  <si>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</si>
  <si>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</si>
  <si>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</si>
  <si>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</si>
  <si>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</si>
  <si>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</si>
  <si>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</si>
  <si>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</si>
  <si>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</si>
  <si>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</si>
  <si>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</si>
  <si>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</si>
  <si>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</si>
  <si>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</si>
  <si>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</si>
  <si>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</si>
  <si>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</si>
  <si>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</si>
  <si>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</si>
  <si>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</si>
  <si>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</si>
  <si>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</si>
  <si>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</si>
  <si>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</si>
  <si>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</si>
  <si>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</si>
  <si>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</si>
  <si>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</si>
  <si>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</si>
  <si>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</si>
  <si>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</si>
  <si>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</si>
  <si>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</si>
  <si>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</si>
  <si>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</si>
  <si>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</si>
  <si>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</si>
  <si>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</si>
  <si>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</si>
  <si>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</si>
  <si>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</si>
  <si>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</si>
  <si>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</si>
  <si>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</si>
  <si>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</si>
  <si>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</si>
  <si>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</si>
  <si>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</si>
  <si>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</si>
  <si>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</si>
  <si>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</si>
  <si>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</si>
  <si>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</si>
  <si>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</si>
  <si>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</si>
  <si>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</si>
  <si>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</si>
  <si>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</si>
  <si>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</si>
  <si>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</si>
  <si>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</si>
  <si>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</si>
  <si>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</si>
  <si>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</si>
  <si>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</si>
  <si>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</si>
  <si>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</si>
  <si>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</si>
  <si>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</si>
  <si>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</si>
  <si>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</si>
  <si>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</si>
  <si>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</si>
  <si>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</si>
  <si>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</si>
  <si>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</si>
  <si>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</si>
  <si>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</si>
  <si>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</si>
  <si>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</si>
  <si>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</si>
  <si>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</si>
  <si>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</si>
  <si>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</si>
  <si>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</si>
  <si>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</si>
  <si>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</si>
  <si>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</si>
  <si>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</si>
  <si>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</si>
  <si>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</si>
  <si>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</si>
  <si>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</si>
  <si>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</si>
  <si>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</si>
  <si>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</si>
  <si>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</si>
  <si>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</si>
  <si>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</si>
  <si>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</si>
  <si>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</si>
  <si>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</si>
  <si>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</si>
  <si>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</si>
  <si>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</si>
  <si>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</si>
  <si>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</si>
  <si>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</si>
  <si>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</si>
  <si>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</si>
  <si>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</si>
  <si>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</si>
  <si>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</si>
  <si>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</si>
  <si>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</si>
  <si>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</si>
  <si>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</si>
  <si>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</si>
  <si>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</si>
  <si>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</si>
  <si>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</si>
  <si>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</si>
  <si>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</si>
  <si>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</si>
  <si>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</si>
  <si>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</si>
  <si>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</si>
  <si>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</si>
  <si>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</si>
  <si>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</si>
  <si>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</si>
  <si>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</si>
  <si>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</si>
  <si>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</si>
  <si>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50층에</t>
    <phoneticPr fontId="2" type="noConversion"/>
  </si>
  <si>
    <t>100층에</t>
    <phoneticPr fontId="2" type="noConversion"/>
  </si>
  <si>
    <t>을맞추고싶음.</t>
    <phoneticPr fontId="2" type="noConversion"/>
  </si>
  <si>
    <t>0층에</t>
    <phoneticPr fontId="2" type="noConversion"/>
  </si>
  <si>
    <t>150층에</t>
    <phoneticPr fontId="2" type="noConversion"/>
  </si>
  <si>
    <t>공식을어떻게만들어야 49층 51층에서 안어색하게 이어지지?</t>
    <phoneticPr fontId="2" type="noConversion"/>
  </si>
  <si>
    <t>나누기60</t>
    <phoneticPr fontId="2" type="noConversion"/>
  </si>
  <si>
    <t>제곱근3</t>
    <phoneticPr fontId="2" type="noConversion"/>
  </si>
  <si>
    <t>플러스1</t>
    <phoneticPr fontId="2" type="noConversion"/>
  </si>
  <si>
    <t>곱하기50</t>
    <phoneticPr fontId="2" type="noConversion"/>
  </si>
  <si>
    <t>층나누기50빼기1을 3의power하고 곱하기60</t>
    <phoneticPr fontId="2" type="noConversion"/>
  </si>
  <si>
    <t>역으로계산</t>
    <phoneticPr fontId="2" type="noConversion"/>
  </si>
  <si>
    <t>공식</t>
    <phoneticPr fontId="2" type="noConversion"/>
  </si>
  <si>
    <t>층</t>
    <phoneticPr fontId="2" type="noConversion"/>
  </si>
  <si>
    <t>난이도계수</t>
    <phoneticPr fontId="2" type="noConversion"/>
  </si>
  <si>
    <t>시간계수, 난이도계수</t>
    <phoneticPr fontId="2" type="noConversion"/>
  </si>
  <si>
    <t>초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</si>
  <si>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</si>
  <si>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</si>
  <si>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</si>
  <si>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</si>
  <si>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</si>
  <si>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</si>
  <si>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</si>
  <si>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</si>
  <si>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</si>
  <si>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</si>
  <si>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</si>
  <si>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</si>
  <si>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</si>
  <si>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</si>
  <si>
    <t>element비중결정</t>
    <phoneticPr fontId="2" type="noConversion"/>
  </si>
  <si>
    <t>리서치텀을분배를위한 5단위분배</t>
    <phoneticPr fontId="2" type="noConversion"/>
  </si>
  <si>
    <t>9999</t>
  </si>
  <si>
    <t>층별 보유 density</t>
    <phoneticPr fontId="2" type="noConversion"/>
  </si>
  <si>
    <t>n층에서</t>
    <phoneticPr fontId="2" type="noConversion"/>
  </si>
  <si>
    <t>n층까지는</t>
    <phoneticPr fontId="2" type="noConversion"/>
  </si>
  <si>
    <t>층</t>
    <phoneticPr fontId="2" type="noConversion"/>
  </si>
  <si>
    <t>보유density</t>
    <phoneticPr fontId="2" type="noConversion"/>
  </si>
  <si>
    <t>요구density</t>
    <phoneticPr fontId="2" type="noConversion"/>
  </si>
  <si>
    <t>50층마다</t>
    <phoneticPr fontId="2" type="noConversion"/>
  </si>
  <si>
    <t>2배면</t>
    <phoneticPr fontId="2" type="noConversion"/>
  </si>
  <si>
    <t>일단 50층마다 2배로 잡아보자.</t>
    <phoneticPr fontId="2" type="noConversion"/>
  </si>
  <si>
    <t>일단 난이도계수는</t>
    <phoneticPr fontId="2" type="noConversion"/>
  </si>
  <si>
    <t>배율(난이도계수)</t>
    <phoneticPr fontId="2" type="noConversion"/>
  </si>
  <si>
    <t>50층마다2배</t>
    <phoneticPr fontId="2" type="noConversion"/>
  </si>
  <si>
    <t>n+1층부터보유density</t>
    <phoneticPr fontId="2" type="noConversion"/>
  </si>
  <si>
    <t>evolution으로강해지는정도</t>
    <phoneticPr fontId="2" type="noConversion"/>
  </si>
  <si>
    <t>최대4배</t>
    <phoneticPr fontId="2" type="noConversion"/>
  </si>
  <si>
    <t>와</t>
    <phoneticPr fontId="2" type="noConversion"/>
  </si>
  <si>
    <t>마법부여로 강해지는정도 + @는</t>
    <phoneticPr fontId="2" type="noConversion"/>
  </si>
  <si>
    <t>포함하지않는다.</t>
    <phoneticPr fontId="2" type="noConversion"/>
  </si>
  <si>
    <t>장비부위4부위</t>
    <phoneticPr fontId="2" type="noConversion"/>
  </si>
  <si>
    <t>층별 요구 density(난이도, 장비) 결정</t>
    <phoneticPr fontId="2" type="noConversion"/>
  </si>
  <si>
    <t>density1기준</t>
    <phoneticPr fontId="2" type="noConversion"/>
  </si>
  <si>
    <t>총 장비로 상승해야할 density%</t>
    <phoneticPr fontId="2" type="noConversion"/>
  </si>
  <si>
    <t>총 장비로 상승해야할 density</t>
    <phoneticPr fontId="2" type="noConversion"/>
  </si>
  <si>
    <t>당시최고density</t>
    <phoneticPr fontId="2" type="noConversion"/>
  </si>
  <si>
    <t>수치화(복사용)</t>
    <phoneticPr fontId="2" type="noConversion"/>
  </si>
  <si>
    <t>비교용비용은(공식)</t>
    <phoneticPr fontId="2" type="noConversion"/>
  </si>
  <si>
    <t>Price계수</t>
    <phoneticPr fontId="2" type="noConversion"/>
  </si>
  <si>
    <t>60(비용)*해당레벨가격*전체딜비중(price계수)</t>
    <phoneticPr fontId="2" type="noConversion"/>
  </si>
  <si>
    <t>1층에 걸리는시간 30초 * 난이도계수 ( 실제걸리는 시간은 난이도계수가 장비에 상쇄되어 맥스 30초, 아이템이동렙일시 30초란말)</t>
    <phoneticPr fontId="2" type="noConversion"/>
  </si>
  <si>
    <t>난이도계수는 장비와 상쇄된다.</t>
    <phoneticPr fontId="2" type="noConversion"/>
  </si>
  <si>
    <t>구스킬능력치</t>
    <phoneticPr fontId="2" type="noConversion"/>
  </si>
  <si>
    <t>스킬n회의위력</t>
    <phoneticPr fontId="2" type="noConversion"/>
  </si>
  <si>
    <t>스킬지급갯수n</t>
    <phoneticPr fontId="2" type="noConversion"/>
  </si>
  <si>
    <t>공격n회의위력</t>
    <phoneticPr fontId="2" type="noConversion"/>
  </si>
  <si>
    <t>100증가</t>
    <phoneticPr fontId="2" type="noConversion"/>
  </si>
  <si>
    <t>400증가</t>
    <phoneticPr fontId="2" type="noConversion"/>
  </si>
  <si>
    <t>600증가</t>
    <phoneticPr fontId="2" type="noConversion"/>
  </si>
  <si>
    <t>150증가</t>
    <phoneticPr fontId="2" type="noConversion"/>
  </si>
  <si>
    <t>크리2개합쳐서</t>
    <phoneticPr fontId="2" type="noConversion"/>
  </si>
  <si>
    <t>스킬틱</t>
    <phoneticPr fontId="2" type="noConversion"/>
  </si>
  <si>
    <t>대충5000%정도로맞추자.</t>
    <phoneticPr fontId="2" type="noConversion"/>
  </si>
  <si>
    <t>스킬1회의위력</t>
    <phoneticPr fontId="2" type="noConversion"/>
  </si>
  <si>
    <t>절반</t>
    <phoneticPr fontId="2" type="noConversion"/>
  </si>
  <si>
    <t>3분의1</t>
    <phoneticPr fontId="2" type="noConversion"/>
  </si>
  <si>
    <t>10분의1</t>
    <phoneticPr fontId="2" type="noConversion"/>
  </si>
  <si>
    <t>구정보</t>
    <phoneticPr fontId="2" type="noConversion"/>
  </si>
  <si>
    <t>MAX시 20000%</t>
    <phoneticPr fontId="2" type="noConversion"/>
  </si>
  <si>
    <t>MAX400%</t>
    <phoneticPr fontId="2" type="noConversion"/>
  </si>
  <si>
    <t>MAX300%</t>
    <phoneticPr fontId="2" type="noConversion"/>
  </si>
  <si>
    <t>MAX일때기준</t>
    <phoneticPr fontId="2" type="noConversion"/>
  </si>
  <si>
    <t>1650%
2520%
5000%
1700%
2400%
5040%
1650%
2520%
4950%</t>
    <phoneticPr fontId="2" type="noConversion"/>
  </si>
  <si>
    <t>던젼 50짜리는 아이템이 최소 올 0이어야 딱 시간맞춰 클리어가능함.</t>
  </si>
  <si>
    <t>던젼 100짜리는 아이템이 최소 올 50이어야 클리어가능함.</t>
  </si>
  <si>
    <t>(던젼 100짜리의 제한시간은 테이블의 시간 모두 더하고 / 2(50층의난이도계수) 해야한다.)</t>
  </si>
  <si>
    <t>(던젼 50짜리의 제한시간으 테이블의 시간 모두 더하고 /1(0층의난이도계수) 해야한다.)</t>
  </si>
  <si>
    <t>대신 던젼 100을깨면 100아이템을 준다.</t>
  </si>
  <si>
    <t>시간안에 클리어가능하게?</t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</si>
</sst>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  <numFmt numFmtId="185" formatCode="0.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함초롬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3" fillId="0" borderId="11" xfId="0" applyFont="1" applyBorder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vertical="center"/>
    </xf>
    <xf numFmtId="181" fontId="13" fillId="0" borderId="3" xfId="0" applyNumberFormat="1" applyFont="1" applyBorder="1" applyAlignment="1">
      <alignment vertical="center"/>
    </xf>
    <xf numFmtId="181" fontId="13" fillId="0" borderId="0" xfId="0" applyNumberFormat="1" applyFont="1" applyBorder="1" applyAlignment="1">
      <alignment vertical="center"/>
    </xf>
    <xf numFmtId="180" fontId="13" fillId="0" borderId="3" xfId="0" applyNumberFormat="1" applyFont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3" fillId="7" borderId="0" xfId="0" applyNumberFormat="1" applyFont="1" applyFill="1" applyAlignment="1">
      <alignment vertical="center"/>
    </xf>
    <xf numFmtId="0" fontId="13" fillId="7" borderId="0" xfId="0" applyNumberFormat="1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6" fontId="15" fillId="0" borderId="9" xfId="1" applyNumberFormat="1" applyFont="1" applyBorder="1" applyAlignment="1">
      <alignment vertical="center"/>
    </xf>
    <xf numFmtId="0" fontId="13" fillId="7" borderId="0" xfId="1" applyNumberFormat="1" applyFont="1" applyFill="1" applyAlignment="1">
      <alignment vertical="center"/>
    </xf>
    <xf numFmtId="176" fontId="13" fillId="0" borderId="9" xfId="1" applyNumberFormat="1" applyFont="1" applyBorder="1" applyAlignment="1">
      <alignment vertical="center"/>
    </xf>
    <xf numFmtId="181" fontId="13" fillId="0" borderId="11" xfId="0" applyNumberFormat="1" applyFont="1" applyBorder="1" applyAlignment="1">
      <alignment vertical="center"/>
    </xf>
    <xf numFmtId="181" fontId="13" fillId="0" borderId="13" xfId="0" applyNumberFormat="1" applyFont="1" applyBorder="1" applyAlignment="1">
      <alignment vertical="center"/>
    </xf>
    <xf numFmtId="180" fontId="13" fillId="0" borderId="13" xfId="0" applyNumberFormat="1" applyFont="1" applyBorder="1" applyAlignment="1">
      <alignment vertical="center"/>
    </xf>
    <xf numFmtId="0" fontId="19" fillId="9" borderId="15" xfId="0" applyFont="1" applyFill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4" borderId="11" xfId="0" applyNumberFormat="1" applyFont="1" applyFill="1" applyBorder="1" applyAlignment="1">
      <alignment vertical="center"/>
    </xf>
    <xf numFmtId="0" fontId="13" fillId="0" borderId="11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81" fontId="13" fillId="8" borderId="3" xfId="0" applyNumberFormat="1" applyFont="1" applyFill="1" applyBorder="1" applyAlignment="1">
      <alignment vertical="center"/>
    </xf>
    <xf numFmtId="181" fontId="16" fillId="0" borderId="0" xfId="0" applyNumberFormat="1" applyFont="1" applyFill="1" applyBorder="1" applyAlignment="1">
      <alignment vertical="center"/>
    </xf>
    <xf numFmtId="0" fontId="19" fillId="9" borderId="12" xfId="0" applyFont="1" applyFill="1" applyBorder="1" applyAlignment="1">
      <alignment vertical="center"/>
    </xf>
    <xf numFmtId="181" fontId="13" fillId="8" borderId="0" xfId="0" applyNumberFormat="1" applyFont="1" applyFill="1" applyBorder="1" applyAlignment="1">
      <alignment vertical="center"/>
    </xf>
    <xf numFmtId="181" fontId="17" fillId="0" borderId="0" xfId="0" applyNumberFormat="1" applyFont="1" applyBorder="1" applyAlignment="1">
      <alignment vertical="center"/>
    </xf>
    <xf numFmtId="181" fontId="17" fillId="0" borderId="3" xfId="0" applyNumberFormat="1" applyFont="1" applyBorder="1" applyAlignment="1">
      <alignment vertical="center"/>
    </xf>
    <xf numFmtId="181" fontId="13" fillId="7" borderId="0" xfId="1" applyNumberFormat="1" applyFont="1" applyFill="1" applyAlignment="1">
      <alignment vertical="center"/>
    </xf>
    <xf numFmtId="0" fontId="13" fillId="3" borderId="11" xfId="1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1" applyNumberFormat="1" applyFont="1" applyFill="1" applyAlignment="1">
      <alignment vertical="center"/>
    </xf>
    <xf numFmtId="181" fontId="13" fillId="0" borderId="0" xfId="1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176" fontId="13" fillId="0" borderId="1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81" fontId="13" fillId="0" borderId="0" xfId="0" applyNumberFormat="1" applyFont="1" applyFill="1" applyAlignment="1">
      <alignment vertical="center"/>
    </xf>
    <xf numFmtId="181" fontId="13" fillId="8" borderId="0" xfId="0" applyNumberFormat="1" applyFont="1" applyFill="1" applyAlignment="1">
      <alignment vertical="center"/>
    </xf>
    <xf numFmtId="181" fontId="17" fillId="8" borderId="0" xfId="0" applyNumberFormat="1" applyFont="1" applyFill="1" applyBorder="1" applyAlignment="1">
      <alignment vertical="center"/>
    </xf>
    <xf numFmtId="180" fontId="13" fillId="8" borderId="3" xfId="0" applyNumberFormat="1" applyFont="1" applyFill="1" applyBorder="1" applyAlignment="1">
      <alignment vertical="center"/>
    </xf>
    <xf numFmtId="0" fontId="19" fillId="8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180" fontId="13" fillId="2" borderId="3" xfId="0" applyNumberFormat="1" applyFont="1" applyFill="1" applyBorder="1" applyAlignment="1">
      <alignment vertical="center"/>
    </xf>
    <xf numFmtId="181" fontId="13" fillId="2" borderId="0" xfId="0" applyNumberFormat="1" applyFont="1" applyFill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9" borderId="11" xfId="0" applyFont="1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182" fontId="18" fillId="2" borderId="0" xfId="0" applyNumberFormat="1" applyFont="1" applyFill="1" applyAlignment="1">
      <alignment horizontal="right" vertical="center"/>
    </xf>
    <xf numFmtId="182" fontId="12" fillId="2" borderId="0" xfId="0" applyNumberFormat="1" applyFont="1" applyFill="1" applyAlignment="1">
      <alignment horizontal="right" vertical="center"/>
    </xf>
    <xf numFmtId="182" fontId="18" fillId="0" borderId="0" xfId="0" applyNumberFormat="1" applyFont="1" applyFill="1" applyAlignment="1">
      <alignment horizontal="right" vertical="center"/>
    </xf>
    <xf numFmtId="181" fontId="13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3" fillId="10" borderId="0" xfId="1" applyNumberFormat="1" applyFont="1" applyFill="1" applyAlignment="1">
      <alignment vertical="center"/>
    </xf>
    <xf numFmtId="0" fontId="13" fillId="10" borderId="0" xfId="0" applyNumberFormat="1" applyFont="1" applyFill="1" applyAlignment="1">
      <alignment vertical="center"/>
    </xf>
    <xf numFmtId="176" fontId="13" fillId="10" borderId="0" xfId="0" applyNumberFormat="1" applyFont="1" applyFill="1" applyAlignment="1">
      <alignment vertical="center"/>
    </xf>
    <xf numFmtId="182" fontId="18" fillId="11" borderId="0" xfId="0" applyNumberFormat="1" applyFont="1" applyFill="1" applyAlignment="1">
      <alignment horizontal="right" vertical="center"/>
    </xf>
    <xf numFmtId="177" fontId="13" fillId="10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182" fontId="20" fillId="2" borderId="0" xfId="0" applyNumberFormat="1" applyFont="1" applyFill="1" applyAlignment="1">
      <alignment horizontal="right" vertical="center"/>
    </xf>
    <xf numFmtId="182" fontId="20" fillId="11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81" fontId="21" fillId="0" borderId="3" xfId="0" applyNumberFormat="1" applyFont="1" applyBorder="1" applyAlignment="1">
      <alignment vertical="center"/>
    </xf>
    <xf numFmtId="181" fontId="21" fillId="0" borderId="0" xfId="0" applyNumberFormat="1" applyFont="1" applyBorder="1" applyAlignment="1">
      <alignment vertical="center"/>
    </xf>
    <xf numFmtId="182" fontId="20" fillId="0" borderId="0" xfId="0" applyNumberFormat="1" applyFont="1" applyFill="1" applyAlignment="1">
      <alignment horizontal="right" vertical="center"/>
    </xf>
    <xf numFmtId="181" fontId="21" fillId="0" borderId="13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1" fontId="21" fillId="8" borderId="3" xfId="0" applyNumberFormat="1" applyFont="1" applyFill="1" applyBorder="1" applyAlignment="1">
      <alignment vertical="center"/>
    </xf>
    <xf numFmtId="181" fontId="22" fillId="0" borderId="0" xfId="0" applyNumberFormat="1" applyFont="1" applyFill="1" applyBorder="1" applyAlignment="1">
      <alignment vertical="center"/>
    </xf>
    <xf numFmtId="181" fontId="21" fillId="8" borderId="0" xfId="0" applyNumberFormat="1" applyFont="1" applyFill="1" applyBorder="1" applyAlignment="1">
      <alignment vertical="center"/>
    </xf>
    <xf numFmtId="181" fontId="21" fillId="0" borderId="0" xfId="0" applyNumberFormat="1" applyFont="1" applyFill="1" applyBorder="1" applyAlignment="1">
      <alignment vertical="center"/>
    </xf>
    <xf numFmtId="181" fontId="23" fillId="0" borderId="0" xfId="0" applyNumberFormat="1" applyFont="1" applyBorder="1" applyAlignment="1">
      <alignment vertical="center"/>
    </xf>
    <xf numFmtId="181" fontId="23" fillId="0" borderId="3" xfId="0" applyNumberFormat="1" applyFont="1" applyBorder="1" applyAlignment="1">
      <alignment vertical="center"/>
    </xf>
    <xf numFmtId="181" fontId="23" fillId="0" borderId="0" xfId="0" applyNumberFormat="1" applyFont="1" applyFill="1" applyBorder="1" applyAlignment="1">
      <alignment vertical="center"/>
    </xf>
    <xf numFmtId="179" fontId="24" fillId="0" borderId="0" xfId="0" applyNumberFormat="1" applyFont="1" applyAlignment="1">
      <alignment horizontal="left" vertical="center"/>
    </xf>
    <xf numFmtId="182" fontId="20" fillId="0" borderId="0" xfId="0" applyNumberFormat="1" applyFont="1" applyFill="1" applyAlignment="1">
      <alignment horizontal="left" vertical="center"/>
    </xf>
    <xf numFmtId="182" fontId="20" fillId="2" borderId="0" xfId="0" applyNumberFormat="1" applyFont="1" applyFill="1" applyAlignment="1">
      <alignment horizontal="left" vertical="center"/>
    </xf>
    <xf numFmtId="0" fontId="13" fillId="12" borderId="0" xfId="0" applyNumberFormat="1" applyFont="1" applyFill="1" applyAlignment="1">
      <alignment vertical="center"/>
    </xf>
    <xf numFmtId="181" fontId="13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4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4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5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9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5" fillId="13" borderId="1" xfId="0" applyFont="1" applyFill="1" applyBorder="1" applyAlignment="1">
      <alignment horizontal="justify" vertical="center" wrapText="1"/>
    </xf>
    <xf numFmtId="179" fontId="12" fillId="0" borderId="0" xfId="0" applyNumberFormat="1" applyFont="1">
      <alignment vertical="center"/>
    </xf>
    <xf numFmtId="9" fontId="12" fillId="4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4" borderId="0" xfId="0" applyNumberFormat="1" applyFont="1" applyFill="1">
      <alignment vertical="center"/>
    </xf>
    <xf numFmtId="0" fontId="5" fillId="13" borderId="2" xfId="0" applyFont="1" applyFill="1" applyBorder="1" applyAlignment="1">
      <alignment horizontal="justify" vertical="center" wrapText="1"/>
    </xf>
    <xf numFmtId="10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83" fontId="18" fillId="0" borderId="0" xfId="0" applyNumberFormat="1" applyFont="1">
      <alignment vertical="center"/>
    </xf>
    <xf numFmtId="181" fontId="13" fillId="0" borderId="21" xfId="0" applyNumberFormat="1" applyFont="1" applyBorder="1" applyAlignment="1">
      <alignment vertical="center"/>
    </xf>
    <xf numFmtId="181" fontId="13" fillId="8" borderId="22" xfId="0" applyNumberFormat="1" applyFont="1" applyFill="1" applyBorder="1" applyAlignment="1">
      <alignment vertical="center"/>
    </xf>
    <xf numFmtId="181" fontId="17" fillId="0" borderId="21" xfId="0" applyNumberFormat="1" applyFont="1" applyBorder="1" applyAlignment="1">
      <alignment vertical="center"/>
    </xf>
    <xf numFmtId="181" fontId="13" fillId="8" borderId="21" xfId="0" applyNumberFormat="1" applyFont="1" applyFill="1" applyBorder="1" applyAlignment="1">
      <alignment vertical="center"/>
    </xf>
    <xf numFmtId="182" fontId="18" fillId="11" borderId="21" xfId="0" applyNumberFormat="1" applyFont="1" applyFill="1" applyBorder="1" applyAlignment="1">
      <alignment horizontal="right" vertical="center"/>
    </xf>
    <xf numFmtId="180" fontId="13" fillId="0" borderId="22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horizontal="left" vertical="center"/>
    </xf>
    <xf numFmtId="181" fontId="13" fillId="12" borderId="21" xfId="0" applyNumberFormat="1" applyFont="1" applyFill="1" applyBorder="1" applyAlignment="1">
      <alignment vertical="center"/>
    </xf>
    <xf numFmtId="0" fontId="13" fillId="0" borderId="21" xfId="1" applyNumberFormat="1" applyFont="1" applyBorder="1" applyAlignment="1">
      <alignment vertical="center"/>
    </xf>
    <xf numFmtId="176" fontId="13" fillId="0" borderId="21" xfId="0" applyNumberFormat="1" applyFont="1" applyBorder="1" applyAlignment="1">
      <alignment vertical="center"/>
    </xf>
    <xf numFmtId="0" fontId="19" fillId="9" borderId="21" xfId="0" applyFont="1" applyFill="1" applyBorder="1" applyAlignment="1">
      <alignment vertical="center"/>
    </xf>
    <xf numFmtId="176" fontId="13" fillId="0" borderId="20" xfId="1" applyNumberFormat="1" applyFont="1" applyBorder="1" applyAlignment="1">
      <alignment vertical="center"/>
    </xf>
    <xf numFmtId="180" fontId="13" fillId="2" borderId="22" xfId="0" applyNumberFormat="1" applyFont="1" applyFill="1" applyBorder="1" applyAlignment="1">
      <alignment vertical="center"/>
    </xf>
    <xf numFmtId="181" fontId="13" fillId="2" borderId="21" xfId="0" applyNumberFormat="1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184" fontId="18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182" fontId="18" fillId="17" borderId="0" xfId="0" applyNumberFormat="1" applyFont="1" applyFill="1" applyAlignment="1">
      <alignment horizontal="right" vertical="center"/>
    </xf>
    <xf numFmtId="181" fontId="13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3" fillId="8" borderId="0" xfId="0" applyNumberFormat="1" applyFont="1" applyFill="1" applyBorder="1" applyAlignment="1">
      <alignment vertical="center"/>
    </xf>
    <xf numFmtId="176" fontId="13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18" fillId="19" borderId="0" xfId="0" applyFont="1" applyFill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6" borderId="26" xfId="0" applyFont="1" applyFill="1" applyBorder="1">
      <alignment vertical="center"/>
    </xf>
    <xf numFmtId="0" fontId="0" fillId="6" borderId="26" xfId="0" applyNumberFormat="1" applyFont="1" applyFill="1" applyBorder="1">
      <alignment vertical="center"/>
    </xf>
    <xf numFmtId="0" fontId="26" fillId="6" borderId="27" xfId="0" applyNumberFormat="1" applyFont="1" applyFill="1" applyBorder="1">
      <alignment vertical="center"/>
    </xf>
    <xf numFmtId="0" fontId="0" fillId="15" borderId="26" xfId="0" applyFont="1" applyFill="1" applyBorder="1">
      <alignment vertical="center"/>
    </xf>
    <xf numFmtId="0" fontId="0" fillId="15" borderId="26" xfId="0" applyNumberFormat="1" applyFont="1" applyFill="1" applyBorder="1">
      <alignment vertical="center"/>
    </xf>
    <xf numFmtId="0" fontId="26" fillId="15" borderId="27" xfId="0" applyNumberFormat="1" applyFont="1" applyFill="1" applyBorder="1">
      <alignment vertical="center"/>
    </xf>
    <xf numFmtId="0" fontId="0" fillId="15" borderId="28" xfId="0" applyFont="1" applyFill="1" applyBorder="1">
      <alignment vertical="center"/>
    </xf>
    <xf numFmtId="0" fontId="0" fillId="15" borderId="28" xfId="0" applyNumberFormat="1" applyFont="1" applyFill="1" applyBorder="1">
      <alignment vertical="center"/>
    </xf>
    <xf numFmtId="0" fontId="25" fillId="20" borderId="29" xfId="0" applyFont="1" applyFill="1" applyBorder="1">
      <alignment vertical="center"/>
    </xf>
    <xf numFmtId="0" fontId="25" fillId="20" borderId="29" xfId="0" applyNumberFormat="1" applyFont="1" applyFill="1" applyBorder="1">
      <alignment vertical="center"/>
    </xf>
    <xf numFmtId="185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6" fillId="21" borderId="0" xfId="0" applyNumberFormat="1" applyFont="1" applyFill="1">
      <alignment vertical="center"/>
    </xf>
    <xf numFmtId="180" fontId="26" fillId="22" borderId="0" xfId="0" applyNumberFormat="1" applyFont="1" applyFill="1">
      <alignment vertical="center"/>
    </xf>
    <xf numFmtId="0" fontId="12" fillId="2" borderId="0" xfId="0" applyFont="1" applyFill="1">
      <alignment vertical="center"/>
    </xf>
    <xf numFmtId="181" fontId="12" fillId="0" borderId="0" xfId="0" applyNumberFormat="1" applyFont="1">
      <alignment vertical="center"/>
    </xf>
    <xf numFmtId="181" fontId="12" fillId="23" borderId="0" xfId="0" applyNumberFormat="1" applyFont="1" applyFill="1">
      <alignment vertical="center"/>
    </xf>
    <xf numFmtId="176" fontId="19" fillId="9" borderId="0" xfId="0" applyNumberFormat="1" applyFont="1" applyFill="1" applyBorder="1" applyAlignment="1">
      <alignment vertical="center"/>
    </xf>
    <xf numFmtId="179" fontId="0" fillId="23" borderId="0" xfId="0" applyNumberFormat="1" applyFill="1">
      <alignment vertical="center"/>
    </xf>
    <xf numFmtId="9" fontId="0" fillId="23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2">
    <cellStyle name="쉼표 [0]" xfId="1" builtinId="6"/>
    <cellStyle name="표준" xfId="0" builtinId="0"/>
  </cellStyles>
  <dxfs count="6"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67"/>
  <sheetViews>
    <sheetView topLeftCell="O31" zoomScale="85" zoomScaleNormal="85" workbookViewId="0">
      <selection activeCell="BO146" sqref="BO146"/>
    </sheetView>
  </sheetViews>
  <sheetFormatPr defaultRowHeight="11.25"/>
  <cols>
    <col min="1" max="1" width="6.75" style="23" customWidth="1"/>
    <col min="2" max="2" width="5.875" style="23" customWidth="1"/>
    <col min="3" max="3" width="5.875" style="24" customWidth="1"/>
    <col min="4" max="4" width="5.875" style="25" customWidth="1"/>
    <col min="5" max="6" width="9" style="70"/>
    <col min="7" max="7" width="20.875" style="74" customWidth="1"/>
    <col min="8" max="8" width="8.875" style="26" customWidth="1"/>
    <col min="9" max="9" width="5.875" style="23" customWidth="1"/>
    <col min="10" max="10" width="4.625" style="27" customWidth="1"/>
    <col min="11" max="15" width="4.125" style="32" customWidth="1"/>
    <col min="16" max="19" width="4.125" style="31" customWidth="1"/>
    <col min="20" max="20" width="4.125" style="56" customWidth="1"/>
    <col min="21" max="21" width="4.75" style="35" customWidth="1"/>
    <col min="22" max="22" width="4.625" style="67" customWidth="1"/>
    <col min="23" max="27" width="4.125" style="32" customWidth="1"/>
    <col min="28" max="31" width="4.125" style="31" customWidth="1"/>
    <col min="32" max="32" width="4.125" style="56" customWidth="1"/>
    <col min="33" max="33" width="4.125" style="35" customWidth="1"/>
    <col min="34" max="38" width="4.125" style="32" customWidth="1"/>
    <col min="39" max="42" width="4.125" style="31" customWidth="1"/>
    <col min="43" max="43" width="4.125" style="56" customWidth="1"/>
    <col min="44" max="44" width="4.125" style="35" customWidth="1"/>
    <col min="45" max="49" width="4.125" style="32" customWidth="1"/>
    <col min="50" max="53" width="4.125" style="31" customWidth="1"/>
    <col min="54" max="54" width="4.125" style="56" customWidth="1"/>
    <col min="55" max="55" width="4.125" style="35" customWidth="1"/>
    <col min="56" max="60" width="4.125" style="32" customWidth="1"/>
    <col min="61" max="64" width="4.125" style="31" customWidth="1"/>
    <col min="65" max="65" width="4.125" style="56" customWidth="1"/>
    <col min="66" max="66" width="4.125" style="35" customWidth="1"/>
    <col min="67" max="71" width="4.125" style="32" customWidth="1"/>
    <col min="72" max="75" width="4.125" style="31" customWidth="1"/>
    <col min="76" max="76" width="4.125" style="56" customWidth="1"/>
    <col min="77" max="77" width="4.125" style="35" customWidth="1"/>
    <col min="78" max="82" width="4.125" style="32" customWidth="1"/>
    <col min="83" max="86" width="4.125" style="31" customWidth="1"/>
    <col min="87" max="87" width="4.125" style="56" customWidth="1"/>
    <col min="88" max="88" width="4.125" style="35" customWidth="1"/>
    <col min="89" max="93" width="4.125" style="32" customWidth="1"/>
    <col min="94" max="97" width="4.125" style="31" customWidth="1"/>
    <col min="98" max="98" width="4.125" style="56" customWidth="1"/>
    <col min="99" max="99" width="4.125" style="35" customWidth="1"/>
    <col min="100" max="104" width="4.125" style="32" customWidth="1"/>
    <col min="105" max="108" width="4.125" style="31" customWidth="1"/>
    <col min="109" max="109" width="4.125" style="56" customWidth="1"/>
    <col min="110" max="110" width="4.125" style="35" customWidth="1"/>
    <col min="111" max="112" width="4.125" style="32" customWidth="1"/>
    <col min="113" max="113" width="5.25" style="32" customWidth="1"/>
    <col min="114" max="114" width="4.125" style="32" customWidth="1"/>
    <col min="115" max="115" width="5.25" style="32" customWidth="1"/>
    <col min="116" max="119" width="4.125" style="31" customWidth="1"/>
    <col min="120" max="120" width="4.125" style="56" customWidth="1"/>
    <col min="121" max="121" width="4.125" style="35" customWidth="1"/>
    <col min="122" max="16384" width="9" style="15"/>
  </cols>
  <sheetData>
    <row r="1" spans="1:123">
      <c r="A1" s="23" t="s">
        <v>23</v>
      </c>
      <c r="B1" s="23" t="s">
        <v>72</v>
      </c>
      <c r="C1" s="24" t="s">
        <v>38</v>
      </c>
      <c r="D1" s="25" t="s">
        <v>39</v>
      </c>
      <c r="E1" s="72" t="s">
        <v>8</v>
      </c>
      <c r="F1" s="70" t="s">
        <v>106</v>
      </c>
      <c r="G1" s="184" t="s">
        <v>397</v>
      </c>
      <c r="H1" s="26" t="s">
        <v>9</v>
      </c>
      <c r="I1" s="23">
        <f>POWER(2,0.2)</f>
        <v>1.1486983549970351</v>
      </c>
      <c r="J1" s="27" t="s">
        <v>0</v>
      </c>
      <c r="K1" s="28"/>
      <c r="L1" s="29">
        <f>L3+6</f>
        <v>6</v>
      </c>
      <c r="M1" s="52" t="s">
        <v>36</v>
      </c>
      <c r="N1" s="29"/>
      <c r="O1" s="29"/>
      <c r="P1" s="30" t="s">
        <v>37</v>
      </c>
      <c r="Q1" s="34"/>
      <c r="U1" s="33"/>
      <c r="W1" s="28"/>
      <c r="X1" s="29">
        <f>X3+6</f>
        <v>11</v>
      </c>
      <c r="Y1" s="52" t="s">
        <v>36</v>
      </c>
      <c r="Z1" s="29"/>
      <c r="AA1" s="52"/>
      <c r="AB1" s="53" t="s">
        <v>37</v>
      </c>
      <c r="AC1" s="54"/>
      <c r="AF1" s="56" t="s">
        <v>43</v>
      </c>
      <c r="AG1" s="33"/>
      <c r="AH1" s="28"/>
      <c r="AI1" s="29">
        <f>AI3+6</f>
        <v>21</v>
      </c>
      <c r="AJ1" s="52" t="s">
        <v>36</v>
      </c>
      <c r="AK1" s="29"/>
      <c r="AL1" s="52"/>
      <c r="AM1" s="53" t="s">
        <v>37</v>
      </c>
      <c r="AN1" s="54"/>
      <c r="AQ1" s="56" t="s">
        <v>43</v>
      </c>
      <c r="AR1" s="33"/>
      <c r="AS1" s="28"/>
      <c r="AT1" s="29">
        <f>AT3+6</f>
        <v>36</v>
      </c>
      <c r="AU1" s="52" t="s">
        <v>36</v>
      </c>
      <c r="AV1" s="29"/>
      <c r="AW1" s="52"/>
      <c r="AX1" s="53" t="s">
        <v>37</v>
      </c>
      <c r="AY1" s="54"/>
      <c r="BB1" s="56" t="s">
        <v>43</v>
      </c>
      <c r="BC1" s="33"/>
      <c r="BD1" s="28"/>
      <c r="BE1" s="29">
        <f>BE3+6</f>
        <v>66</v>
      </c>
      <c r="BF1" s="52" t="s">
        <v>36</v>
      </c>
      <c r="BG1" s="29"/>
      <c r="BH1" s="52"/>
      <c r="BI1" s="53" t="s">
        <v>37</v>
      </c>
      <c r="BJ1" s="54"/>
      <c r="BM1" s="56" t="s">
        <v>43</v>
      </c>
      <c r="BN1" s="33"/>
      <c r="BO1" s="28"/>
      <c r="BP1" s="29">
        <f>BP3+6</f>
        <v>111</v>
      </c>
      <c r="BQ1" s="52" t="s">
        <v>36</v>
      </c>
      <c r="BR1" s="29"/>
      <c r="BS1" s="52"/>
      <c r="BT1" s="53" t="s">
        <v>37</v>
      </c>
      <c r="BU1" s="54"/>
      <c r="BX1" s="56" t="s">
        <v>43</v>
      </c>
      <c r="BY1" s="33"/>
      <c r="BZ1" s="28"/>
      <c r="CA1" s="29">
        <f>CA3+6</f>
        <v>161</v>
      </c>
      <c r="CB1" s="52" t="s">
        <v>36</v>
      </c>
      <c r="CC1" s="29"/>
      <c r="CD1" s="52"/>
      <c r="CE1" s="53" t="s">
        <v>37</v>
      </c>
      <c r="CF1" s="54"/>
      <c r="CI1" s="56" t="s">
        <v>43</v>
      </c>
      <c r="CJ1" s="33"/>
      <c r="CK1" s="28"/>
      <c r="CL1" s="29">
        <f>CL3+6</f>
        <v>216</v>
      </c>
      <c r="CM1" s="52" t="s">
        <v>36</v>
      </c>
      <c r="CN1" s="29"/>
      <c r="CO1" s="52"/>
      <c r="CP1" s="53" t="s">
        <v>37</v>
      </c>
      <c r="CQ1" s="54"/>
      <c r="CT1" s="56" t="s">
        <v>43</v>
      </c>
      <c r="CU1" s="33"/>
      <c r="CV1" s="28"/>
      <c r="CW1" s="29">
        <f>CW3+6</f>
        <v>266</v>
      </c>
      <c r="CX1" s="52" t="s">
        <v>36</v>
      </c>
      <c r="CY1" s="29"/>
      <c r="CZ1" s="52"/>
      <c r="DA1" s="53" t="s">
        <v>37</v>
      </c>
      <c r="DB1" s="54"/>
      <c r="DE1" s="56" t="s">
        <v>43</v>
      </c>
      <c r="DF1" s="33"/>
      <c r="DG1" s="28"/>
      <c r="DH1" s="29">
        <f>DH3+6</f>
        <v>331</v>
      </c>
      <c r="DI1" s="52" t="s">
        <v>36</v>
      </c>
      <c r="DJ1" s="29"/>
      <c r="DK1" s="52"/>
      <c r="DL1" s="53" t="s">
        <v>37</v>
      </c>
      <c r="DM1" s="54"/>
      <c r="DP1" s="56" t="s">
        <v>43</v>
      </c>
      <c r="DQ1" s="33"/>
      <c r="DS1" s="58" t="s">
        <v>49</v>
      </c>
    </row>
    <row r="2" spans="1:123" ht="12" thickBot="1">
      <c r="C2" s="24" t="s">
        <v>63</v>
      </c>
      <c r="E2" s="72" t="s">
        <v>64</v>
      </c>
      <c r="F2" s="21" t="s">
        <v>413</v>
      </c>
      <c r="G2" s="74" t="s">
        <v>398</v>
      </c>
      <c r="I2" s="32">
        <f>POWER(2,0.05)</f>
        <v>1.0352649238413776</v>
      </c>
      <c r="L2" s="29" t="s">
        <v>27</v>
      </c>
      <c r="M2" s="52" t="s">
        <v>50</v>
      </c>
      <c r="N2" s="34" t="s">
        <v>40</v>
      </c>
      <c r="O2" s="52" t="s">
        <v>53</v>
      </c>
      <c r="P2" s="54" t="s">
        <v>54</v>
      </c>
      <c r="Q2" s="54"/>
      <c r="S2" s="81" t="s">
        <v>105</v>
      </c>
      <c r="T2" s="82" t="s">
        <v>28</v>
      </c>
      <c r="U2" s="83" t="s">
        <v>1</v>
      </c>
      <c r="X2" s="29" t="s">
        <v>27</v>
      </c>
      <c r="Y2" s="52" t="s">
        <v>50</v>
      </c>
      <c r="Z2" s="34" t="s">
        <v>40</v>
      </c>
      <c r="AA2" s="52" t="s">
        <v>53</v>
      </c>
      <c r="AB2" s="54" t="s">
        <v>54</v>
      </c>
      <c r="AC2" s="54"/>
      <c r="AE2" s="81" t="s">
        <v>105</v>
      </c>
      <c r="AF2" s="82" t="s">
        <v>28</v>
      </c>
      <c r="AG2" s="82" t="s">
        <v>1</v>
      </c>
      <c r="AI2" s="29" t="s">
        <v>27</v>
      </c>
      <c r="AJ2" s="52" t="s">
        <v>50</v>
      </c>
      <c r="AK2" s="34" t="s">
        <v>40</v>
      </c>
      <c r="AL2" s="52" t="s">
        <v>53</v>
      </c>
      <c r="AM2" s="54" t="s">
        <v>54</v>
      </c>
      <c r="AN2" s="54"/>
      <c r="AP2" s="81" t="s">
        <v>105</v>
      </c>
      <c r="AQ2" s="83" t="s">
        <v>44</v>
      </c>
      <c r="AR2" s="82" t="s">
        <v>45</v>
      </c>
      <c r="AT2" s="29" t="s">
        <v>27</v>
      </c>
      <c r="AU2" s="52" t="s">
        <v>50</v>
      </c>
      <c r="AV2" s="34" t="s">
        <v>40</v>
      </c>
      <c r="AW2" s="52" t="s">
        <v>53</v>
      </c>
      <c r="AX2" s="54" t="s">
        <v>54</v>
      </c>
      <c r="AY2" s="54"/>
      <c r="BA2" s="81" t="s">
        <v>105</v>
      </c>
      <c r="BB2" s="83" t="s">
        <v>44</v>
      </c>
      <c r="BC2" s="82" t="s">
        <v>45</v>
      </c>
      <c r="BE2" s="29" t="s">
        <v>27</v>
      </c>
      <c r="BF2" s="52" t="s">
        <v>50</v>
      </c>
      <c r="BG2" s="34" t="s">
        <v>40</v>
      </c>
      <c r="BH2" s="52" t="s">
        <v>53</v>
      </c>
      <c r="BI2" s="54" t="s">
        <v>54</v>
      </c>
      <c r="BJ2" s="54"/>
      <c r="BL2" s="81" t="s">
        <v>105</v>
      </c>
      <c r="BM2" s="83" t="s">
        <v>44</v>
      </c>
      <c r="BN2" s="82" t="s">
        <v>45</v>
      </c>
      <c r="BP2" s="29" t="s">
        <v>27</v>
      </c>
      <c r="BQ2" s="52" t="s">
        <v>50</v>
      </c>
      <c r="BR2" s="34" t="s">
        <v>40</v>
      </c>
      <c r="BS2" s="52" t="s">
        <v>53</v>
      </c>
      <c r="BT2" s="54" t="s">
        <v>54</v>
      </c>
      <c r="BU2" s="54"/>
      <c r="BW2" s="81" t="s">
        <v>105</v>
      </c>
      <c r="BX2" s="83" t="s">
        <v>44</v>
      </c>
      <c r="BY2" s="82" t="s">
        <v>45</v>
      </c>
      <c r="CA2" s="29" t="s">
        <v>27</v>
      </c>
      <c r="CB2" s="52" t="s">
        <v>50</v>
      </c>
      <c r="CC2" s="34" t="s">
        <v>40</v>
      </c>
      <c r="CD2" s="52" t="s">
        <v>53</v>
      </c>
      <c r="CE2" s="54" t="s">
        <v>54</v>
      </c>
      <c r="CF2" s="54"/>
      <c r="CH2" s="81" t="s">
        <v>105</v>
      </c>
      <c r="CI2" s="83" t="s">
        <v>44</v>
      </c>
      <c r="CJ2" s="82" t="s">
        <v>45</v>
      </c>
      <c r="CL2" s="29" t="s">
        <v>27</v>
      </c>
      <c r="CM2" s="52" t="s">
        <v>50</v>
      </c>
      <c r="CN2" s="34" t="s">
        <v>40</v>
      </c>
      <c r="CO2" s="52" t="s">
        <v>53</v>
      </c>
      <c r="CP2" s="54" t="s">
        <v>54</v>
      </c>
      <c r="CQ2" s="54"/>
      <c r="CS2" s="81" t="s">
        <v>105</v>
      </c>
      <c r="CT2" s="83" t="s">
        <v>44</v>
      </c>
      <c r="CU2" s="82" t="s">
        <v>45</v>
      </c>
      <c r="CW2" s="29" t="s">
        <v>27</v>
      </c>
      <c r="CX2" s="52" t="s">
        <v>50</v>
      </c>
      <c r="CY2" s="34" t="s">
        <v>40</v>
      </c>
      <c r="CZ2" s="52" t="s">
        <v>53</v>
      </c>
      <c r="DA2" s="54" t="s">
        <v>54</v>
      </c>
      <c r="DB2" s="54"/>
      <c r="DD2" s="81" t="s">
        <v>105</v>
      </c>
      <c r="DE2" s="83" t="s">
        <v>44</v>
      </c>
      <c r="DF2" s="82" t="s">
        <v>45</v>
      </c>
      <c r="DH2" s="29" t="s">
        <v>27</v>
      </c>
      <c r="DI2" s="52" t="s">
        <v>50</v>
      </c>
      <c r="DJ2" s="34" t="s">
        <v>40</v>
      </c>
      <c r="DK2" s="52" t="s">
        <v>53</v>
      </c>
      <c r="DL2" s="54" t="s">
        <v>54</v>
      </c>
      <c r="DM2" s="54"/>
      <c r="DO2" s="81" t="s">
        <v>105</v>
      </c>
      <c r="DP2" s="83" t="s">
        <v>44</v>
      </c>
      <c r="DQ2" s="82" t="s">
        <v>45</v>
      </c>
    </row>
    <row r="3" spans="1:123">
      <c r="A3" s="23" t="s">
        <v>24</v>
      </c>
      <c r="B3" s="23" t="s">
        <v>77</v>
      </c>
      <c r="E3" s="72"/>
      <c r="F3" s="72"/>
      <c r="L3" s="29">
        <v>0</v>
      </c>
      <c r="M3" s="59">
        <v>1</v>
      </c>
      <c r="N3" s="50">
        <f>E6</f>
        <v>1</v>
      </c>
      <c r="O3" s="52">
        <v>60</v>
      </c>
      <c r="P3" s="54">
        <v>300</v>
      </c>
      <c r="Q3" s="55"/>
      <c r="R3" s="31" t="s">
        <v>26</v>
      </c>
      <c r="S3" s="81">
        <f>M3*$P3</f>
        <v>300</v>
      </c>
      <c r="T3" s="85">
        <f>N3*$H6</f>
        <v>1</v>
      </c>
      <c r="U3" s="83">
        <f>O3*M3*POWER($I$1,L3)</f>
        <v>60</v>
      </c>
      <c r="X3" s="29">
        <v>5</v>
      </c>
      <c r="Y3" s="59">
        <f>$F11</f>
        <v>2.0499999999999998</v>
      </c>
      <c r="Z3" s="50">
        <f>$D11</f>
        <v>1.0249999999999999</v>
      </c>
      <c r="AA3" s="52">
        <f>$O3</f>
        <v>60</v>
      </c>
      <c r="AB3" s="54">
        <f>$P3</f>
        <v>300</v>
      </c>
      <c r="AC3" s="55" t="s">
        <v>51</v>
      </c>
      <c r="AD3" s="31" t="s">
        <v>48</v>
      </c>
      <c r="AE3" s="81">
        <f>Y3*AB3</f>
        <v>615</v>
      </c>
      <c r="AF3" s="82">
        <f>Z3*$H6</f>
        <v>1.0249999999999999</v>
      </c>
      <c r="AG3" s="82">
        <f>AA3*Y3*$H6</f>
        <v>122.99999999999999</v>
      </c>
      <c r="AI3" s="29">
        <v>15</v>
      </c>
      <c r="AJ3" s="59">
        <f>$F21</f>
        <v>4.1999999999999993</v>
      </c>
      <c r="AK3" s="50">
        <f>$D21</f>
        <v>1.075</v>
      </c>
      <c r="AL3" s="52">
        <f>$O3</f>
        <v>60</v>
      </c>
      <c r="AM3" s="54">
        <f>$P3</f>
        <v>300</v>
      </c>
      <c r="AN3" s="55" t="s">
        <v>51</v>
      </c>
      <c r="AO3" s="31" t="s">
        <v>48</v>
      </c>
      <c r="AP3" s="81">
        <f>AJ3*AM3</f>
        <v>1259.9999999999998</v>
      </c>
      <c r="AQ3" s="83">
        <f>(AK3)*$H21</f>
        <v>8.6000000000000068</v>
      </c>
      <c r="AR3" s="82">
        <f>AL3*AJ3*$H21</f>
        <v>2016.0000000000014</v>
      </c>
      <c r="AT3" s="29">
        <v>30</v>
      </c>
      <c r="AU3" s="59">
        <f>$F36</f>
        <v>6.4999999999999991</v>
      </c>
      <c r="AV3" s="50">
        <f>$D36</f>
        <v>1.1499999999999999</v>
      </c>
      <c r="AW3" s="52">
        <f>$O3</f>
        <v>60</v>
      </c>
      <c r="AX3" s="54">
        <f>$P3</f>
        <v>300</v>
      </c>
      <c r="AY3" s="55" t="s">
        <v>51</v>
      </c>
      <c r="AZ3" s="31" t="s">
        <v>48</v>
      </c>
      <c r="BA3" s="81">
        <f>AU3*AX3</f>
        <v>1949.9999999999998</v>
      </c>
      <c r="BB3" s="83">
        <f>(AV3)*$H41</f>
        <v>147.20000000000036</v>
      </c>
      <c r="BC3" s="82">
        <f>AW3*AU3*$H41</f>
        <v>49920.000000000116</v>
      </c>
      <c r="BE3" s="29">
        <v>60</v>
      </c>
      <c r="BF3" s="59">
        <f>$F66</f>
        <v>9.1</v>
      </c>
      <c r="BG3" s="50">
        <f>$D66</f>
        <v>1.3</v>
      </c>
      <c r="BH3" s="52">
        <f>$O3</f>
        <v>60</v>
      </c>
      <c r="BI3" s="54">
        <f>$P3</f>
        <v>300</v>
      </c>
      <c r="BJ3" s="55" t="s">
        <v>51</v>
      </c>
      <c r="BK3" s="31" t="s">
        <v>48</v>
      </c>
      <c r="BL3" s="81">
        <f>BF3*BI3</f>
        <v>2730</v>
      </c>
      <c r="BM3" s="83">
        <f>(BG3)*$H66</f>
        <v>5324.8000000000211</v>
      </c>
      <c r="BN3" s="82">
        <f>BH3*BF3*$H66</f>
        <v>2236416.0000000088</v>
      </c>
      <c r="BP3" s="29">
        <v>105</v>
      </c>
      <c r="BQ3" s="59">
        <f>$F111</f>
        <v>12.149999999999999</v>
      </c>
      <c r="BR3" s="50">
        <f>$D111</f>
        <v>1.5249999999999999</v>
      </c>
      <c r="BS3" s="52">
        <f>$O3</f>
        <v>60</v>
      </c>
      <c r="BT3" s="54">
        <f>$P3</f>
        <v>300</v>
      </c>
      <c r="BU3" s="55" t="s">
        <v>51</v>
      </c>
      <c r="BV3" s="31" t="s">
        <v>48</v>
      </c>
      <c r="BW3" s="81">
        <f>BQ3*BT3</f>
        <v>3644.9999999999995</v>
      </c>
      <c r="BX3" s="83">
        <f>(BR3)*$H96</f>
        <v>399769.60000000236</v>
      </c>
      <c r="BY3" s="82">
        <f>BS3*BQ3*$H96</f>
        <v>191102976.0000011</v>
      </c>
      <c r="CA3" s="29">
        <v>155</v>
      </c>
      <c r="CB3" s="59">
        <f>$F161</f>
        <v>15.7</v>
      </c>
      <c r="CC3" s="50">
        <f>$D161</f>
        <v>1.7749999999999999</v>
      </c>
      <c r="CD3" s="52">
        <f>$O3</f>
        <v>60</v>
      </c>
      <c r="CE3" s="54">
        <f>$P3</f>
        <v>300</v>
      </c>
      <c r="CF3" s="55" t="s">
        <v>51</v>
      </c>
      <c r="CG3" s="31" t="s">
        <v>48</v>
      </c>
      <c r="CH3" s="81">
        <f>CB3*CE3</f>
        <v>4710</v>
      </c>
      <c r="CI3" s="83">
        <f>(CC3)*$H158</f>
        <v>2514839224.8399224</v>
      </c>
      <c r="CJ3" s="82">
        <f>CD3*CB3*$H158</f>
        <v>1334635802703.7786</v>
      </c>
      <c r="CL3" s="29">
        <v>210</v>
      </c>
      <c r="CM3" s="59">
        <f>$F216</f>
        <v>19.799999999999997</v>
      </c>
      <c r="CN3" s="50">
        <f>$D216</f>
        <v>2.0499999999999998</v>
      </c>
      <c r="CO3" s="52">
        <f>$O3</f>
        <v>60</v>
      </c>
      <c r="CP3" s="54">
        <f>$P3</f>
        <v>300</v>
      </c>
      <c r="CQ3" s="55" t="s">
        <v>51</v>
      </c>
      <c r="CR3" s="31" t="s">
        <v>48</v>
      </c>
      <c r="CS3" s="81">
        <f>CM3*CP3</f>
        <v>5939.9999999999991</v>
      </c>
      <c r="CT3" s="83">
        <f>(CN3)*$H213</f>
        <v>5948338592432.6582</v>
      </c>
      <c r="CU3" s="82">
        <f>CO3*CM3*$H213</f>
        <v>3447134755029267</v>
      </c>
      <c r="CW3" s="29">
        <v>260</v>
      </c>
      <c r="CX3" s="59">
        <f>$F266</f>
        <v>24.4</v>
      </c>
      <c r="CY3" s="50">
        <f>$D266</f>
        <v>2.2999999999999998</v>
      </c>
      <c r="CZ3" s="52">
        <f>$O3</f>
        <v>60</v>
      </c>
      <c r="DA3" s="54">
        <f>$P3</f>
        <v>300</v>
      </c>
      <c r="DB3" s="55" t="s">
        <v>51</v>
      </c>
      <c r="DC3" s="31" t="s">
        <v>48</v>
      </c>
      <c r="DD3" s="81">
        <f>CX3*DA3</f>
        <v>7320</v>
      </c>
      <c r="DE3" s="83">
        <f>(CY3)*$H263</f>
        <v>6833915635559729</v>
      </c>
      <c r="DF3" s="82">
        <f>CZ3*CX3*$H263</f>
        <v>4.3499358654171494E+18</v>
      </c>
      <c r="DH3" s="29">
        <v>325</v>
      </c>
      <c r="DI3" s="59">
        <f>$F331</f>
        <v>29.65</v>
      </c>
      <c r="DJ3" s="50">
        <f>$D331</f>
        <v>2.625</v>
      </c>
      <c r="DK3" s="52">
        <f>$O3</f>
        <v>60</v>
      </c>
      <c r="DL3" s="54">
        <f>$P3</f>
        <v>300</v>
      </c>
      <c r="DM3" s="55" t="s">
        <v>51</v>
      </c>
      <c r="DN3" s="31" t="s">
        <v>48</v>
      </c>
      <c r="DO3" s="81">
        <f>DI3*DL3</f>
        <v>8895</v>
      </c>
      <c r="DP3" s="83">
        <f>(DJ3)*$H326</f>
        <v>4.8422703193488605E+19</v>
      </c>
      <c r="DQ3" s="82">
        <f>DK3*DI3*$H326</f>
        <v>3.2816757707129993E+22</v>
      </c>
    </row>
    <row r="4" spans="1:123" s="21" customFormat="1" ht="12" thickBot="1">
      <c r="A4" s="36" t="s">
        <v>79</v>
      </c>
      <c r="B4" s="36" t="s">
        <v>80</v>
      </c>
      <c r="C4" s="37"/>
      <c r="D4" s="36"/>
      <c r="E4" s="72"/>
      <c r="F4" s="51" t="s">
        <v>412</v>
      </c>
      <c r="G4" s="186" t="s">
        <v>414</v>
      </c>
      <c r="H4" s="38"/>
      <c r="I4" s="36"/>
      <c r="J4" s="39"/>
      <c r="K4" s="40" t="s">
        <v>29</v>
      </c>
      <c r="L4" s="40"/>
      <c r="M4" s="41" t="s">
        <v>30</v>
      </c>
      <c r="N4" s="40" t="s">
        <v>42</v>
      </c>
      <c r="O4" s="42" t="s">
        <v>31</v>
      </c>
      <c r="P4" s="42" t="s">
        <v>41</v>
      </c>
      <c r="Q4" s="51" t="s">
        <v>52</v>
      </c>
      <c r="R4" s="42" t="s">
        <v>32</v>
      </c>
      <c r="S4" s="42" t="s">
        <v>33</v>
      </c>
      <c r="T4" s="57" t="s">
        <v>34</v>
      </c>
      <c r="U4" s="43" t="s">
        <v>35</v>
      </c>
      <c r="V4" s="68"/>
      <c r="W4" s="40" t="s">
        <v>29</v>
      </c>
      <c r="X4" s="40"/>
      <c r="Y4" s="41" t="s">
        <v>30</v>
      </c>
      <c r="Z4" s="40" t="s">
        <v>42</v>
      </c>
      <c r="AA4" s="42" t="s">
        <v>31</v>
      </c>
      <c r="AB4" s="42" t="s">
        <v>41</v>
      </c>
      <c r="AC4" s="51" t="s">
        <v>52</v>
      </c>
      <c r="AD4" s="42" t="s">
        <v>46</v>
      </c>
      <c r="AE4" s="42" t="s">
        <v>47</v>
      </c>
      <c r="AF4" s="57" t="s">
        <v>34</v>
      </c>
      <c r="AG4" s="43" t="s">
        <v>35</v>
      </c>
      <c r="AH4" s="40" t="s">
        <v>29</v>
      </c>
      <c r="AI4" s="40"/>
      <c r="AJ4" s="41" t="s">
        <v>30</v>
      </c>
      <c r="AK4" s="40" t="s">
        <v>42</v>
      </c>
      <c r="AL4" s="42" t="s">
        <v>31</v>
      </c>
      <c r="AM4" s="42" t="s">
        <v>41</v>
      </c>
      <c r="AN4" s="51" t="s">
        <v>52</v>
      </c>
      <c r="AO4" s="42" t="s">
        <v>46</v>
      </c>
      <c r="AP4" s="42" t="s">
        <v>47</v>
      </c>
      <c r="AQ4" s="57" t="s">
        <v>34</v>
      </c>
      <c r="AR4" s="43" t="s">
        <v>35</v>
      </c>
      <c r="AS4" s="40" t="s">
        <v>29</v>
      </c>
      <c r="AT4" s="40"/>
      <c r="AU4" s="41" t="s">
        <v>30</v>
      </c>
      <c r="AV4" s="40" t="s">
        <v>42</v>
      </c>
      <c r="AW4" s="42" t="s">
        <v>31</v>
      </c>
      <c r="AX4" s="42" t="s">
        <v>41</v>
      </c>
      <c r="AY4" s="51" t="s">
        <v>52</v>
      </c>
      <c r="AZ4" s="42" t="s">
        <v>46</v>
      </c>
      <c r="BA4" s="42" t="s">
        <v>47</v>
      </c>
      <c r="BB4" s="57" t="s">
        <v>34</v>
      </c>
      <c r="BC4" s="43" t="s">
        <v>35</v>
      </c>
      <c r="BD4" s="40" t="s">
        <v>29</v>
      </c>
      <c r="BE4" s="40"/>
      <c r="BF4" s="41" t="s">
        <v>30</v>
      </c>
      <c r="BG4" s="40" t="s">
        <v>42</v>
      </c>
      <c r="BH4" s="42" t="s">
        <v>31</v>
      </c>
      <c r="BI4" s="42" t="s">
        <v>41</v>
      </c>
      <c r="BJ4" s="51" t="s">
        <v>52</v>
      </c>
      <c r="BK4" s="42" t="s">
        <v>46</v>
      </c>
      <c r="BL4" s="42" t="s">
        <v>47</v>
      </c>
      <c r="BM4" s="57" t="s">
        <v>34</v>
      </c>
      <c r="BN4" s="43" t="s">
        <v>35</v>
      </c>
      <c r="BO4" s="40" t="s">
        <v>29</v>
      </c>
      <c r="BP4" s="40"/>
      <c r="BQ4" s="41" t="s">
        <v>30</v>
      </c>
      <c r="BR4" s="40" t="s">
        <v>42</v>
      </c>
      <c r="BS4" s="42" t="s">
        <v>31</v>
      </c>
      <c r="BT4" s="42" t="s">
        <v>41</v>
      </c>
      <c r="BU4" s="51" t="s">
        <v>52</v>
      </c>
      <c r="BV4" s="42" t="s">
        <v>46</v>
      </c>
      <c r="BW4" s="42" t="s">
        <v>47</v>
      </c>
      <c r="BX4" s="57" t="s">
        <v>34</v>
      </c>
      <c r="BY4" s="43" t="s">
        <v>35</v>
      </c>
      <c r="BZ4" s="40" t="s">
        <v>29</v>
      </c>
      <c r="CA4" s="40"/>
      <c r="CB4" s="41" t="s">
        <v>30</v>
      </c>
      <c r="CC4" s="40" t="s">
        <v>42</v>
      </c>
      <c r="CD4" s="42" t="s">
        <v>31</v>
      </c>
      <c r="CE4" s="42" t="s">
        <v>41</v>
      </c>
      <c r="CF4" s="51" t="s">
        <v>52</v>
      </c>
      <c r="CG4" s="42" t="s">
        <v>46</v>
      </c>
      <c r="CH4" s="42" t="s">
        <v>47</v>
      </c>
      <c r="CI4" s="57" t="s">
        <v>34</v>
      </c>
      <c r="CJ4" s="43" t="s">
        <v>35</v>
      </c>
      <c r="CK4" s="40" t="s">
        <v>29</v>
      </c>
      <c r="CL4" s="40"/>
      <c r="CM4" s="41" t="s">
        <v>30</v>
      </c>
      <c r="CN4" s="40" t="s">
        <v>42</v>
      </c>
      <c r="CO4" s="42" t="s">
        <v>31</v>
      </c>
      <c r="CP4" s="42" t="s">
        <v>41</v>
      </c>
      <c r="CQ4" s="51" t="s">
        <v>52</v>
      </c>
      <c r="CR4" s="42" t="s">
        <v>46</v>
      </c>
      <c r="CS4" s="42" t="s">
        <v>47</v>
      </c>
      <c r="CT4" s="57" t="s">
        <v>34</v>
      </c>
      <c r="CU4" s="43" t="s">
        <v>35</v>
      </c>
      <c r="CV4" s="40" t="s">
        <v>29</v>
      </c>
      <c r="CW4" s="40"/>
      <c r="CX4" s="41" t="s">
        <v>30</v>
      </c>
      <c r="CY4" s="40" t="s">
        <v>42</v>
      </c>
      <c r="CZ4" s="42" t="s">
        <v>31</v>
      </c>
      <c r="DA4" s="42" t="s">
        <v>41</v>
      </c>
      <c r="DB4" s="51" t="s">
        <v>52</v>
      </c>
      <c r="DC4" s="42" t="s">
        <v>46</v>
      </c>
      <c r="DD4" s="42" t="s">
        <v>47</v>
      </c>
      <c r="DE4" s="57" t="s">
        <v>34</v>
      </c>
      <c r="DF4" s="43" t="s">
        <v>35</v>
      </c>
      <c r="DG4" s="40" t="s">
        <v>29</v>
      </c>
      <c r="DH4" s="40"/>
      <c r="DI4" s="41" t="s">
        <v>30</v>
      </c>
      <c r="DJ4" s="40" t="s">
        <v>42</v>
      </c>
      <c r="DK4" s="42" t="s">
        <v>31</v>
      </c>
      <c r="DL4" s="42" t="s">
        <v>41</v>
      </c>
      <c r="DM4" s="51" t="s">
        <v>52</v>
      </c>
      <c r="DN4" s="42" t="s">
        <v>46</v>
      </c>
      <c r="DO4" s="42" t="s">
        <v>47</v>
      </c>
      <c r="DP4" s="57" t="s">
        <v>34</v>
      </c>
      <c r="DQ4" s="43" t="s">
        <v>35</v>
      </c>
    </row>
    <row r="5" spans="1:123">
      <c r="A5" s="23" t="s">
        <v>25</v>
      </c>
      <c r="C5" s="44">
        <v>0</v>
      </c>
      <c r="D5" s="45"/>
      <c r="E5" s="152">
        <v>1</v>
      </c>
      <c r="F5" s="72"/>
      <c r="G5" s="185" t="s">
        <v>416</v>
      </c>
      <c r="J5" s="46"/>
      <c r="N5" s="108" t="s">
        <v>139</v>
      </c>
      <c r="O5" s="31">
        <v>1</v>
      </c>
      <c r="R5" s="31" t="s">
        <v>22</v>
      </c>
      <c r="U5" s="163" t="s">
        <v>415</v>
      </c>
      <c r="AA5" s="31">
        <v>1</v>
      </c>
      <c r="AL5" s="31">
        <v>1</v>
      </c>
      <c r="AW5" s="31">
        <v>1</v>
      </c>
      <c r="BH5" s="31">
        <v>1</v>
      </c>
      <c r="BS5" s="31">
        <v>1</v>
      </c>
      <c r="CD5" s="31">
        <v>1</v>
      </c>
      <c r="CO5" s="31">
        <v>1</v>
      </c>
      <c r="CZ5" s="31">
        <v>1</v>
      </c>
      <c r="DK5" s="31">
        <v>1</v>
      </c>
    </row>
    <row r="6" spans="1:123">
      <c r="A6" s="23">
        <f>POWER(POWER(2,0.05),J6-40)</f>
        <v>0.24999999999999922</v>
      </c>
      <c r="B6" s="23">
        <v>0</v>
      </c>
      <c r="C6" s="44">
        <f>IF(D6&gt;0,C5+D6,C5)</f>
        <v>0</v>
      </c>
      <c r="D6" s="73"/>
      <c r="E6" s="153">
        <f>E5</f>
        <v>1</v>
      </c>
      <c r="F6" s="84">
        <f t="shared" ref="F6:F69" si="0">C6+E6</f>
        <v>1</v>
      </c>
      <c r="G6" s="185">
        <f t="shared" ref="G6:G69" si="1">POWER(2,J6/50)</f>
        <v>1</v>
      </c>
      <c r="H6" s="26">
        <f t="shared" ref="H6:H70" si="2">POWER($I$1,J6)</f>
        <v>1</v>
      </c>
      <c r="I6" s="23">
        <f>LOG(H6,2)</f>
        <v>0</v>
      </c>
      <c r="J6" s="27">
        <v>0</v>
      </c>
      <c r="K6" s="32">
        <f>$J6-L$3</f>
        <v>0</v>
      </c>
      <c r="L6" s="32">
        <f>M$3</f>
        <v>1</v>
      </c>
      <c r="M6" s="22">
        <v>1</v>
      </c>
      <c r="N6" s="109">
        <f>E6</f>
        <v>1</v>
      </c>
      <c r="O6" s="31">
        <f t="shared" ref="O6:O69" si="3">O5*M6</f>
        <v>1</v>
      </c>
      <c r="P6" s="31">
        <f>K6*O6*N6</f>
        <v>0</v>
      </c>
      <c r="Q6" s="31">
        <f>O$3*POWER($I$1,K6)*$F6</f>
        <v>60</v>
      </c>
      <c r="R6" s="31">
        <f>S$3</f>
        <v>300</v>
      </c>
      <c r="S6" s="31">
        <f>$A6*(30+$B6)</f>
        <v>7.4999999999999769</v>
      </c>
      <c r="U6" s="163">
        <f>30*G6</f>
        <v>30</v>
      </c>
      <c r="V6" s="187"/>
      <c r="W6" s="32">
        <f>$J6-X$3</f>
        <v>-5</v>
      </c>
      <c r="X6" s="32">
        <f>Y$3</f>
        <v>2.0499999999999998</v>
      </c>
      <c r="Y6" s="32">
        <v>1</v>
      </c>
      <c r="Z6" s="23">
        <f>Z$3</f>
        <v>1.0249999999999999</v>
      </c>
      <c r="AA6" s="31">
        <f t="shared" ref="AA6:AA69" si="4">AA5*Y6</f>
        <v>1</v>
      </c>
      <c r="AB6" s="31">
        <f>W6*AA6*Z6</f>
        <v>-5.125</v>
      </c>
      <c r="AC6" s="31">
        <f>AA$3*POWER($I$1,W6)*$F6</f>
        <v>29.999999999999993</v>
      </c>
      <c r="AD6" s="31">
        <f>AE$3</f>
        <v>615</v>
      </c>
      <c r="AE6" s="31">
        <f>$A6*(30+$B6)</f>
        <v>7.4999999999999769</v>
      </c>
      <c r="AH6" s="32">
        <f>$J6-AI$3</f>
        <v>-15</v>
      </c>
      <c r="AI6" s="32">
        <f>AJ$3</f>
        <v>4.1999999999999993</v>
      </c>
      <c r="AJ6" s="32">
        <v>1</v>
      </c>
      <c r="AK6" s="23">
        <f>AK$3</f>
        <v>1.075</v>
      </c>
      <c r="AL6" s="31">
        <f t="shared" ref="AL6:AL69" si="5">AL5*AJ6</f>
        <v>1</v>
      </c>
      <c r="AM6" s="31">
        <f>AH6*AL6*AK6</f>
        <v>-16.125</v>
      </c>
      <c r="AN6" s="31">
        <f>AL$3*POWER($I$1,AH6)*$F6</f>
        <v>7.4999999999999929</v>
      </c>
      <c r="AO6" s="31">
        <f>AP$3</f>
        <v>1259.9999999999998</v>
      </c>
      <c r="AP6" s="31">
        <f>$A6*(30+$B6)</f>
        <v>7.4999999999999769</v>
      </c>
      <c r="AS6" s="32">
        <f>$J6-AT$3</f>
        <v>-30</v>
      </c>
      <c r="AT6" s="32">
        <f>AU$3</f>
        <v>6.4999999999999991</v>
      </c>
      <c r="AU6" s="32">
        <v>1</v>
      </c>
      <c r="AV6" s="23">
        <f>AV$3</f>
        <v>1.1499999999999999</v>
      </c>
      <c r="AW6" s="31">
        <f t="shared" ref="AW6:AW69" si="6">AW5*AU6</f>
        <v>1</v>
      </c>
      <c r="AX6" s="31">
        <f>AS6*AW6*AV6</f>
        <v>-34.5</v>
      </c>
      <c r="AY6" s="31">
        <f>AW$3*POWER($I$1,AS6)*$F6</f>
        <v>0.93749999999999833</v>
      </c>
      <c r="AZ6" s="31">
        <f>BA$3</f>
        <v>1949.9999999999998</v>
      </c>
      <c r="BA6" s="31">
        <f>$A6*(30+$B6)</f>
        <v>7.4999999999999769</v>
      </c>
      <c r="BD6" s="32">
        <f>$J6-BE$3</f>
        <v>-60</v>
      </c>
      <c r="BE6" s="32">
        <f>BF$3</f>
        <v>9.1</v>
      </c>
      <c r="BF6" s="32">
        <v>1</v>
      </c>
      <c r="BG6" s="23">
        <f>BG$3</f>
        <v>1.3</v>
      </c>
      <c r="BH6" s="31">
        <f t="shared" ref="BH6:BH69" si="7">BH5*BF6</f>
        <v>1</v>
      </c>
      <c r="BI6" s="31">
        <f>BD6*BH6*BG6</f>
        <v>-78</v>
      </c>
      <c r="BJ6" s="31">
        <f>BH$3*POWER($I$1,BD6)*$F6</f>
        <v>1.4648437499999941E-2</v>
      </c>
      <c r="BK6" s="31">
        <f>BL$3</f>
        <v>2730</v>
      </c>
      <c r="BL6" s="31">
        <f>$A6*(30+$B6)</f>
        <v>7.4999999999999769</v>
      </c>
      <c r="BO6" s="32">
        <f>$J6-BP$3</f>
        <v>-105</v>
      </c>
      <c r="BP6" s="32">
        <f>BQ$3</f>
        <v>12.149999999999999</v>
      </c>
      <c r="BQ6" s="32">
        <v>1</v>
      </c>
      <c r="BR6" s="23">
        <f>BR$3</f>
        <v>1.5249999999999999</v>
      </c>
      <c r="BS6" s="31">
        <f t="shared" ref="BS6:BS69" si="8">BS5*BQ6</f>
        <v>1</v>
      </c>
      <c r="BT6" s="31">
        <f>BO6*BS6*BR6</f>
        <v>-160.125</v>
      </c>
      <c r="BU6" s="31">
        <f>BS$3*POWER($I$1,BO6)*$F6</f>
        <v>2.8610229492187297E-5</v>
      </c>
      <c r="BV6" s="31">
        <f>BW$3</f>
        <v>3644.9999999999995</v>
      </c>
      <c r="BW6" s="31">
        <f>$A6*(30+$B6)</f>
        <v>7.4999999999999769</v>
      </c>
      <c r="BZ6" s="32">
        <f>$J6-CA$3</f>
        <v>-155</v>
      </c>
      <c r="CA6" s="32">
        <f>CB$3</f>
        <v>15.7</v>
      </c>
      <c r="CB6" s="32">
        <v>1</v>
      </c>
      <c r="CC6" s="23">
        <f>CC$3</f>
        <v>1.7749999999999999</v>
      </c>
      <c r="CD6" s="31">
        <f t="shared" ref="CD6:CD69" si="9">CD5*CB6</f>
        <v>1</v>
      </c>
      <c r="CE6" s="31">
        <f>BZ6*CD6*CC6</f>
        <v>-275.125</v>
      </c>
      <c r="CF6" s="31">
        <f>CD$3*POWER($I$1,BZ6)*$F6</f>
        <v>2.7939677238464071E-8</v>
      </c>
      <c r="CG6" s="31">
        <f>CH$3</f>
        <v>4710</v>
      </c>
      <c r="CH6" s="31">
        <f>$A6*(30+$B6)</f>
        <v>7.4999999999999769</v>
      </c>
      <c r="CK6" s="32">
        <f>$J6-CL$3</f>
        <v>-210</v>
      </c>
      <c r="CL6" s="32">
        <f>CM$3</f>
        <v>19.799999999999997</v>
      </c>
      <c r="CM6" s="32">
        <v>1</v>
      </c>
      <c r="CN6" s="23">
        <f>CN$3</f>
        <v>2.0499999999999998</v>
      </c>
      <c r="CO6" s="31">
        <f t="shared" ref="CO6:CO69" si="10">CO5*CM6</f>
        <v>1</v>
      </c>
      <c r="CP6" s="31">
        <f>CK6*CO6*CN6</f>
        <v>-430.49999999999994</v>
      </c>
      <c r="CQ6" s="31">
        <f>CO$3*POWER($I$1,CK6)*$F6</f>
        <v>1.3642420526593733E-11</v>
      </c>
      <c r="CR6" s="31">
        <f>CS$3</f>
        <v>5939.9999999999991</v>
      </c>
      <c r="CS6" s="31">
        <f>$A6*(30+$B6)</f>
        <v>7.4999999999999769</v>
      </c>
      <c r="CV6" s="32">
        <f>$J6-CW$3</f>
        <v>-260</v>
      </c>
      <c r="CW6" s="32">
        <f>CX$3</f>
        <v>24.4</v>
      </c>
      <c r="CX6" s="32">
        <v>1</v>
      </c>
      <c r="CY6" s="23">
        <f>CY$3</f>
        <v>2.2999999999999998</v>
      </c>
      <c r="CZ6" s="31">
        <f t="shared" ref="CZ6:CZ69" si="11">CZ5*CX6</f>
        <v>1</v>
      </c>
      <c r="DA6" s="31">
        <f>CV6*CZ6*CY6</f>
        <v>-598</v>
      </c>
      <c r="DB6" s="31">
        <f>CZ$3*POWER($I$1,CV6)*$F6</f>
        <v>1.3322676295501648E-14</v>
      </c>
      <c r="DC6" s="31">
        <f>DD$3</f>
        <v>7320</v>
      </c>
      <c r="DD6" s="31">
        <f>$A6*(30+$B6)</f>
        <v>7.4999999999999769</v>
      </c>
      <c r="DG6" s="32">
        <f>$J6-DH$3</f>
        <v>-325</v>
      </c>
      <c r="DH6" s="32">
        <f>DI$3</f>
        <v>29.65</v>
      </c>
      <c r="DI6" s="32">
        <v>1</v>
      </c>
      <c r="DJ6" s="23">
        <f>DJ3</f>
        <v>2.625</v>
      </c>
      <c r="DK6" s="31">
        <f t="shared" ref="DK6:DK69" si="12">DK5*DI6</f>
        <v>1</v>
      </c>
      <c r="DL6" s="31">
        <f>DG6*DK6*DJ6</f>
        <v>-853.125</v>
      </c>
      <c r="DM6" s="31">
        <f>DK$3*POWER($I$1,DG6)*$F6</f>
        <v>1.6263032587282212E-18</v>
      </c>
      <c r="DN6" s="31">
        <f>DO$3</f>
        <v>8895</v>
      </c>
      <c r="DO6" s="31">
        <f>$A6*(30+$B6)</f>
        <v>7.4999999999999769</v>
      </c>
    </row>
    <row r="7" spans="1:123">
      <c r="A7" s="23">
        <f t="shared" ref="A7:A70" si="13">POWER(POWER(2,0.05),J7-40)</f>
        <v>0.25881623096034356</v>
      </c>
      <c r="B7" s="23">
        <v>0</v>
      </c>
      <c r="C7" s="44">
        <f t="shared" ref="C7:C20" si="14">IF(D7&gt;0,C6+D7,C6)</f>
        <v>0</v>
      </c>
      <c r="D7" s="45"/>
      <c r="E7" s="153">
        <f>E6</f>
        <v>1</v>
      </c>
      <c r="F7" s="84">
        <f t="shared" si="0"/>
        <v>1</v>
      </c>
      <c r="G7" s="185">
        <f t="shared" si="1"/>
        <v>1.0139594797900291</v>
      </c>
      <c r="H7" s="26">
        <f t="shared" si="2"/>
        <v>1.1486983549970351</v>
      </c>
      <c r="I7" s="23">
        <f>LOG(H7,2)</f>
        <v>0.20000000000000012</v>
      </c>
      <c r="J7" s="27">
        <v>1</v>
      </c>
      <c r="K7" s="32">
        <f t="shared" ref="K7:K70" si="15">$J7-L$3</f>
        <v>1</v>
      </c>
      <c r="L7" s="32">
        <f t="shared" ref="L7:L70" si="16">M$3</f>
        <v>1</v>
      </c>
      <c r="M7" s="22">
        <v>1</v>
      </c>
      <c r="N7" s="109">
        <f t="shared" ref="N7:N70" si="17">E7</f>
        <v>1</v>
      </c>
      <c r="O7" s="31">
        <f t="shared" si="3"/>
        <v>1</v>
      </c>
      <c r="P7" s="31">
        <f t="shared" ref="P7:P70" si="18">K7*O7*N7</f>
        <v>1</v>
      </c>
      <c r="Q7" s="31">
        <f t="shared" ref="Q7:Q70" si="19">O$3*POWER($I$1,K7)*$F7</f>
        <v>68.92190129982211</v>
      </c>
      <c r="R7" s="31">
        <f t="shared" ref="R7:R70" si="20">S$3</f>
        <v>300</v>
      </c>
      <c r="S7" s="31">
        <f t="shared" ref="S7:S70" si="21">$A7*(30+$B7)</f>
        <v>7.7644869288103067</v>
      </c>
      <c r="T7" s="56">
        <f t="shared" ref="T7:T70" si="22">Q7/P7</f>
        <v>68.92190129982211</v>
      </c>
      <c r="U7" s="163">
        <f t="shared" ref="U7:U70" si="23">30*G7</f>
        <v>30.418784393700872</v>
      </c>
      <c r="W7" s="32">
        <f t="shared" ref="W7:W70" si="24">$J7-X$3</f>
        <v>-4</v>
      </c>
      <c r="X7" s="32">
        <f t="shared" ref="X7:X70" si="25">Y$3</f>
        <v>2.0499999999999998</v>
      </c>
      <c r="Y7" s="32">
        <v>1</v>
      </c>
      <c r="Z7" s="23">
        <f t="shared" ref="Z7:Z70" si="26">Z$3</f>
        <v>1.0249999999999999</v>
      </c>
      <c r="AA7" s="31">
        <f t="shared" si="4"/>
        <v>1</v>
      </c>
      <c r="AB7" s="31">
        <f t="shared" ref="AB7:AB70" si="27">W7*AA7*Z7</f>
        <v>-4.0999999999999996</v>
      </c>
      <c r="AC7" s="31">
        <f t="shared" ref="AC7:AC70" si="28">AA$3*POWER($I$1,W7)*$F7</f>
        <v>34.460950649911041</v>
      </c>
      <c r="AD7" s="31">
        <f t="shared" ref="AD7:AD70" si="29">AE$3</f>
        <v>615</v>
      </c>
      <c r="AE7" s="31">
        <f t="shared" ref="AE7:AE70" si="30">$A7*(30+$B7)</f>
        <v>7.7644869288103067</v>
      </c>
      <c r="AH7" s="32">
        <f t="shared" ref="AH7:AH70" si="31">$J7-AI$3</f>
        <v>-14</v>
      </c>
      <c r="AI7" s="32">
        <f t="shared" ref="AI7:AI70" si="32">AJ$3</f>
        <v>4.1999999999999993</v>
      </c>
      <c r="AJ7" s="32">
        <v>1</v>
      </c>
      <c r="AK7" s="23">
        <f t="shared" ref="AK7:AK70" si="33">AK$3</f>
        <v>1.075</v>
      </c>
      <c r="AL7" s="31">
        <f t="shared" si="5"/>
        <v>1</v>
      </c>
      <c r="AM7" s="31">
        <f t="shared" ref="AM7:AM70" si="34">AH7*AL7*AK7</f>
        <v>-15.049999999999999</v>
      </c>
      <c r="AN7" s="31">
        <f t="shared" ref="AN7:AN70" si="35">AL$3*POWER($I$1,AH7)*$F7</f>
        <v>8.6152376624777567</v>
      </c>
      <c r="AO7" s="31">
        <f t="shared" ref="AO7:AO70" si="36">AP$3</f>
        <v>1259.9999999999998</v>
      </c>
      <c r="AP7" s="31">
        <f t="shared" ref="AP7:AP70" si="37">$A7*(30+$B7)</f>
        <v>7.7644869288103067</v>
      </c>
      <c r="AS7" s="32">
        <f t="shared" ref="AS7:AS70" si="38">$J7-AT$3</f>
        <v>-29</v>
      </c>
      <c r="AT7" s="32">
        <f t="shared" ref="AT7:AT70" si="39">AU$3</f>
        <v>6.4999999999999991</v>
      </c>
      <c r="AU7" s="32">
        <v>1</v>
      </c>
      <c r="AV7" s="23">
        <f t="shared" ref="AV7:AV70" si="40">AV$3</f>
        <v>1.1499999999999999</v>
      </c>
      <c r="AW7" s="31">
        <f t="shared" si="6"/>
        <v>1</v>
      </c>
      <c r="AX7" s="31">
        <f t="shared" ref="AX7:AX70" si="41">AS7*AW7*AV7</f>
        <v>-33.349999999999994</v>
      </c>
      <c r="AY7" s="31">
        <f t="shared" ref="AY7:AY70" si="42">AW$3*POWER($I$1,AS7)*$F7</f>
        <v>1.0769047078097183</v>
      </c>
      <c r="AZ7" s="31">
        <f t="shared" ref="AZ7:AZ70" si="43">BA$3</f>
        <v>1949.9999999999998</v>
      </c>
      <c r="BA7" s="31">
        <f t="shared" ref="BA7:BA70" si="44">$A7*(30+$B7)</f>
        <v>7.7644869288103067</v>
      </c>
      <c r="BD7" s="32">
        <f t="shared" ref="BD7:BD70" si="45">$J7-BE$3</f>
        <v>-59</v>
      </c>
      <c r="BE7" s="32">
        <f t="shared" ref="BE7:BE70" si="46">BF$3</f>
        <v>9.1</v>
      </c>
      <c r="BF7" s="32">
        <v>1</v>
      </c>
      <c r="BG7" s="23">
        <f t="shared" ref="BG7:BG70" si="47">BG$3</f>
        <v>1.3</v>
      </c>
      <c r="BH7" s="31">
        <f t="shared" si="7"/>
        <v>1</v>
      </c>
      <c r="BI7" s="31">
        <f t="shared" ref="BI7:BI70" si="48">BD7*BH7*BG7</f>
        <v>-76.7</v>
      </c>
      <c r="BJ7" s="31">
        <f t="shared" ref="BJ7:BJ70" si="49">BH$3*POWER($I$1,BD7)*$F7</f>
        <v>1.6826636059526816E-2</v>
      </c>
      <c r="BK7" s="31">
        <f t="shared" ref="BK7:BK70" si="50">BL$3</f>
        <v>2730</v>
      </c>
      <c r="BL7" s="31">
        <f t="shared" ref="BL7:BL70" si="51">$A7*(30+$B7)</f>
        <v>7.7644869288103067</v>
      </c>
      <c r="BO7" s="32">
        <f t="shared" ref="BO7:BO70" si="52">$J7-BP$3</f>
        <v>-104</v>
      </c>
      <c r="BP7" s="32">
        <f t="shared" ref="BP7:BP70" si="53">BQ$3</f>
        <v>12.149999999999999</v>
      </c>
      <c r="BQ7" s="32">
        <v>1</v>
      </c>
      <c r="BR7" s="23">
        <f t="shared" ref="BR7:BR70" si="54">BR$3</f>
        <v>1.5249999999999999</v>
      </c>
      <c r="BS7" s="31">
        <f t="shared" si="8"/>
        <v>1</v>
      </c>
      <c r="BT7" s="31">
        <f t="shared" ref="BT7:BT70" si="55">BO7*BS7*BR7</f>
        <v>-158.6</v>
      </c>
      <c r="BU7" s="31">
        <f t="shared" ref="BU7:BU70" si="56">BS$3*POWER($I$1,BO7)*$F7</f>
        <v>3.2864523553763205E-5</v>
      </c>
      <c r="BV7" s="31">
        <f t="shared" ref="BV7:BV70" si="57">BW$3</f>
        <v>3644.9999999999995</v>
      </c>
      <c r="BW7" s="31">
        <f t="shared" ref="BW7:BW70" si="58">$A7*(30+$B7)</f>
        <v>7.7644869288103067</v>
      </c>
      <c r="BZ7" s="32">
        <f t="shared" ref="BZ7:BZ70" si="59">$J7-CA$3</f>
        <v>-154</v>
      </c>
      <c r="CA7" s="32">
        <f t="shared" ref="CA7:CA70" si="60">CB$3</f>
        <v>15.7</v>
      </c>
      <c r="CB7" s="32">
        <v>1</v>
      </c>
      <c r="CC7" s="23">
        <f t="shared" ref="CC7:CC70" si="61">CC$3</f>
        <v>1.7749999999999999</v>
      </c>
      <c r="CD7" s="31">
        <f t="shared" si="9"/>
        <v>1</v>
      </c>
      <c r="CE7" s="31">
        <f t="shared" ref="CE7:CE70" si="62">BZ7*CD7*CC7</f>
        <v>-273.34999999999997</v>
      </c>
      <c r="CF7" s="31">
        <f t="shared" ref="CF7:CF70" si="63">CD$3*POWER($I$1,BZ7)*$F7</f>
        <v>3.2094261282971781E-8</v>
      </c>
      <c r="CG7" s="31">
        <f t="shared" ref="CG7:CG70" si="64">CH$3</f>
        <v>4710</v>
      </c>
      <c r="CH7" s="31">
        <f t="shared" ref="CH7:CH70" si="65">$A7*(30+$B7)</f>
        <v>7.7644869288103067</v>
      </c>
      <c r="CK7" s="32">
        <f t="shared" ref="CK7:CK70" si="66">$J7-CL$3</f>
        <v>-209</v>
      </c>
      <c r="CL7" s="32">
        <f t="shared" ref="CL7:CL70" si="67">CM$3</f>
        <v>19.799999999999997</v>
      </c>
      <c r="CM7" s="32">
        <v>1</v>
      </c>
      <c r="CN7" s="23">
        <f t="shared" ref="CN7:CN70" si="68">CN$3</f>
        <v>2.0499999999999998</v>
      </c>
      <c r="CO7" s="31">
        <f t="shared" si="10"/>
        <v>1</v>
      </c>
      <c r="CP7" s="31">
        <f t="shared" ref="CP7:CP70" si="69">CK7*CO7*CN7</f>
        <v>-428.45</v>
      </c>
      <c r="CQ7" s="31">
        <f t="shared" ref="CQ7:CQ70" si="70">CO$3*POWER($I$1,CK7)*$F7</f>
        <v>1.5671026017076003E-11</v>
      </c>
      <c r="CR7" s="31">
        <f t="shared" ref="CR7:CR70" si="71">CS$3</f>
        <v>5939.9999999999991</v>
      </c>
      <c r="CS7" s="31">
        <f t="shared" ref="CS7:CS70" si="72">$A7*(30+$B7)</f>
        <v>7.7644869288103067</v>
      </c>
      <c r="CV7" s="32">
        <f t="shared" ref="CV7:CV70" si="73">$J7-CW$3</f>
        <v>-259</v>
      </c>
      <c r="CW7" s="32">
        <f t="shared" ref="CW7:CW70" si="74">CX$3</f>
        <v>24.4</v>
      </c>
      <c r="CX7" s="32">
        <v>1</v>
      </c>
      <c r="CY7" s="23">
        <f t="shared" ref="CY7:CY70" si="75">CY$3</f>
        <v>2.2999999999999998</v>
      </c>
      <c r="CZ7" s="31">
        <f t="shared" si="11"/>
        <v>1</v>
      </c>
      <c r="DA7" s="31">
        <f t="shared" ref="DA7:DA70" si="76">CV7*CZ7*CY7</f>
        <v>-595.69999999999993</v>
      </c>
      <c r="DB7" s="31">
        <f t="shared" ref="DB7:DB70" si="77">CZ$3*POWER($I$1,CV7)*$F7</f>
        <v>1.5303736344800734E-14</v>
      </c>
      <c r="DC7" s="31">
        <f t="shared" ref="DC7:DC70" si="78">DD$3</f>
        <v>7320</v>
      </c>
      <c r="DD7" s="31">
        <f t="shared" ref="DD7:DD70" si="79">$A7*(30+$B7)</f>
        <v>7.7644869288103067</v>
      </c>
      <c r="DG7" s="32">
        <f t="shared" ref="DG7:DG70" si="80">$J7-DH$3</f>
        <v>-324</v>
      </c>
      <c r="DH7" s="32">
        <f t="shared" ref="DH7:DH70" si="81">DI$3</f>
        <v>29.65</v>
      </c>
      <c r="DI7" s="32">
        <v>1</v>
      </c>
      <c r="DJ7" s="23">
        <f>DJ6</f>
        <v>2.625</v>
      </c>
      <c r="DK7" s="31">
        <f t="shared" si="12"/>
        <v>1</v>
      </c>
      <c r="DL7" s="31">
        <f t="shared" ref="DL7:DL70" si="82">DG7*DK7*DJ7</f>
        <v>-850.5</v>
      </c>
      <c r="DM7" s="31">
        <f t="shared" ref="DM7:DM70" si="83">DK$3*POWER($I$1,DG7)*$F7</f>
        <v>1.8681318780274257E-18</v>
      </c>
      <c r="DN7" s="31">
        <f t="shared" ref="DN7:DN70" si="84">DO$3</f>
        <v>8895</v>
      </c>
      <c r="DO7" s="31">
        <f t="shared" ref="DO7:DO70" si="85">$A7*(30+$B7)</f>
        <v>7.7644869288103067</v>
      </c>
    </row>
    <row r="8" spans="1:123">
      <c r="A8" s="23">
        <f t="shared" si="13"/>
        <v>0.26794336563407251</v>
      </c>
      <c r="B8" s="23">
        <v>0</v>
      </c>
      <c r="C8" s="44">
        <f t="shared" si="14"/>
        <v>0</v>
      </c>
      <c r="D8" s="45"/>
      <c r="E8" s="153">
        <f>E7</f>
        <v>1</v>
      </c>
      <c r="F8" s="84">
        <f t="shared" si="0"/>
        <v>1</v>
      </c>
      <c r="G8" s="185">
        <f t="shared" si="1"/>
        <v>1.0281138266560665</v>
      </c>
      <c r="H8" s="26">
        <f t="shared" si="2"/>
        <v>1.3195079107728944</v>
      </c>
      <c r="I8" s="23">
        <f t="shared" ref="I8:I71" si="86">LOG(H8,2)</f>
        <v>0.40000000000000024</v>
      </c>
      <c r="J8" s="27">
        <v>2</v>
      </c>
      <c r="K8" s="32">
        <f t="shared" si="15"/>
        <v>2</v>
      </c>
      <c r="L8" s="32">
        <f t="shared" si="16"/>
        <v>1</v>
      </c>
      <c r="M8" s="22">
        <v>1</v>
      </c>
      <c r="N8" s="109">
        <f t="shared" si="17"/>
        <v>1</v>
      </c>
      <c r="O8" s="31">
        <f t="shared" si="3"/>
        <v>1</v>
      </c>
      <c r="P8" s="31">
        <f t="shared" si="18"/>
        <v>2</v>
      </c>
      <c r="Q8" s="31">
        <f t="shared" si="19"/>
        <v>79.170474646373663</v>
      </c>
      <c r="R8" s="31">
        <f t="shared" si="20"/>
        <v>300</v>
      </c>
      <c r="S8" s="31">
        <f t="shared" si="21"/>
        <v>8.0383009690221758</v>
      </c>
      <c r="T8" s="56">
        <f t="shared" si="22"/>
        <v>39.585237323186831</v>
      </c>
      <c r="U8" s="163">
        <f t="shared" si="23"/>
        <v>30.843414799681995</v>
      </c>
      <c r="W8" s="32">
        <f t="shared" si="24"/>
        <v>-3</v>
      </c>
      <c r="X8" s="32">
        <f t="shared" si="25"/>
        <v>2.0499999999999998</v>
      </c>
      <c r="Y8" s="32">
        <v>1</v>
      </c>
      <c r="Z8" s="23">
        <f t="shared" si="26"/>
        <v>1.0249999999999999</v>
      </c>
      <c r="AA8" s="31">
        <f t="shared" si="4"/>
        <v>1</v>
      </c>
      <c r="AB8" s="31">
        <f t="shared" si="27"/>
        <v>-3.0749999999999997</v>
      </c>
      <c r="AC8" s="31">
        <f t="shared" si="28"/>
        <v>39.585237323186817</v>
      </c>
      <c r="AD8" s="31">
        <f t="shared" si="29"/>
        <v>615</v>
      </c>
      <c r="AE8" s="31">
        <f t="shared" si="30"/>
        <v>8.0383009690221758</v>
      </c>
      <c r="AH8" s="32">
        <f t="shared" si="31"/>
        <v>-13</v>
      </c>
      <c r="AI8" s="32">
        <f t="shared" si="32"/>
        <v>4.1999999999999993</v>
      </c>
      <c r="AJ8" s="32">
        <v>1</v>
      </c>
      <c r="AK8" s="23">
        <f t="shared" si="33"/>
        <v>1.075</v>
      </c>
      <c r="AL8" s="31">
        <f t="shared" si="5"/>
        <v>1</v>
      </c>
      <c r="AM8" s="31">
        <f t="shared" si="34"/>
        <v>-13.975</v>
      </c>
      <c r="AN8" s="31">
        <f t="shared" si="35"/>
        <v>9.8963093307966989</v>
      </c>
      <c r="AO8" s="31">
        <f t="shared" si="36"/>
        <v>1259.9999999999998</v>
      </c>
      <c r="AP8" s="31">
        <f t="shared" si="37"/>
        <v>8.0383009690221758</v>
      </c>
      <c r="AS8" s="32">
        <f t="shared" si="38"/>
        <v>-28</v>
      </c>
      <c r="AT8" s="32">
        <f t="shared" si="39"/>
        <v>6.4999999999999991</v>
      </c>
      <c r="AU8" s="32">
        <v>1</v>
      </c>
      <c r="AV8" s="23">
        <f t="shared" si="40"/>
        <v>1.1499999999999999</v>
      </c>
      <c r="AW8" s="31">
        <f t="shared" si="6"/>
        <v>1</v>
      </c>
      <c r="AX8" s="31">
        <f t="shared" si="41"/>
        <v>-32.199999999999996</v>
      </c>
      <c r="AY8" s="31">
        <f t="shared" si="42"/>
        <v>1.237038666349586</v>
      </c>
      <c r="AZ8" s="31">
        <f t="shared" si="43"/>
        <v>1949.9999999999998</v>
      </c>
      <c r="BA8" s="31">
        <f t="shared" si="44"/>
        <v>8.0383009690221758</v>
      </c>
      <c r="BD8" s="32">
        <f t="shared" si="45"/>
        <v>-58</v>
      </c>
      <c r="BE8" s="32">
        <f t="shared" si="46"/>
        <v>9.1</v>
      </c>
      <c r="BF8" s="32">
        <v>1</v>
      </c>
      <c r="BG8" s="23">
        <f t="shared" si="47"/>
        <v>1.3</v>
      </c>
      <c r="BH8" s="31">
        <f t="shared" si="7"/>
        <v>1</v>
      </c>
      <c r="BI8" s="31">
        <f t="shared" si="48"/>
        <v>-75.400000000000006</v>
      </c>
      <c r="BJ8" s="31">
        <f t="shared" si="49"/>
        <v>1.9328729161712247E-2</v>
      </c>
      <c r="BK8" s="31">
        <f t="shared" si="50"/>
        <v>2730</v>
      </c>
      <c r="BL8" s="31">
        <f t="shared" si="51"/>
        <v>8.0383009690221758</v>
      </c>
      <c r="BO8" s="32">
        <f t="shared" si="52"/>
        <v>-103</v>
      </c>
      <c r="BP8" s="32">
        <f t="shared" si="53"/>
        <v>12.149999999999999</v>
      </c>
      <c r="BQ8" s="32">
        <v>1</v>
      </c>
      <c r="BR8" s="23">
        <f t="shared" si="54"/>
        <v>1.5249999999999999</v>
      </c>
      <c r="BS8" s="31">
        <f t="shared" si="8"/>
        <v>1</v>
      </c>
      <c r="BT8" s="31">
        <f t="shared" si="55"/>
        <v>-157.07499999999999</v>
      </c>
      <c r="BU8" s="31">
        <f t="shared" si="56"/>
        <v>3.7751424143969111E-5</v>
      </c>
      <c r="BV8" s="31">
        <f t="shared" si="57"/>
        <v>3644.9999999999995</v>
      </c>
      <c r="BW8" s="31">
        <f t="shared" si="58"/>
        <v>8.0383009690221758</v>
      </c>
      <c r="BZ8" s="32">
        <f t="shared" si="59"/>
        <v>-153</v>
      </c>
      <c r="CA8" s="32">
        <f t="shared" si="60"/>
        <v>15.7</v>
      </c>
      <c r="CB8" s="32">
        <v>1</v>
      </c>
      <c r="CC8" s="23">
        <f t="shared" si="61"/>
        <v>1.7749999999999999</v>
      </c>
      <c r="CD8" s="31">
        <f t="shared" si="9"/>
        <v>1</v>
      </c>
      <c r="CE8" s="31">
        <f t="shared" si="62"/>
        <v>-271.57499999999999</v>
      </c>
      <c r="CF8" s="31">
        <f t="shared" si="63"/>
        <v>3.6866625140594709E-8</v>
      </c>
      <c r="CG8" s="31">
        <f t="shared" si="64"/>
        <v>4710</v>
      </c>
      <c r="CH8" s="31">
        <f t="shared" si="65"/>
        <v>8.0383009690221758</v>
      </c>
      <c r="CK8" s="32">
        <f t="shared" si="66"/>
        <v>-208</v>
      </c>
      <c r="CL8" s="32">
        <f t="shared" si="67"/>
        <v>19.799999999999997</v>
      </c>
      <c r="CM8" s="32">
        <v>1</v>
      </c>
      <c r="CN8" s="23">
        <f t="shared" si="68"/>
        <v>2.0499999999999998</v>
      </c>
      <c r="CO8" s="31">
        <f t="shared" si="10"/>
        <v>1</v>
      </c>
      <c r="CP8" s="31">
        <f t="shared" si="69"/>
        <v>-426.4</v>
      </c>
      <c r="CQ8" s="31">
        <f t="shared" si="70"/>
        <v>1.8001281806930946E-11</v>
      </c>
      <c r="CR8" s="31">
        <f t="shared" si="71"/>
        <v>5939.9999999999991</v>
      </c>
      <c r="CS8" s="31">
        <f t="shared" si="72"/>
        <v>8.0383009690221758</v>
      </c>
      <c r="CV8" s="32">
        <f t="shared" si="73"/>
        <v>-258</v>
      </c>
      <c r="CW8" s="32">
        <f t="shared" si="74"/>
        <v>24.4</v>
      </c>
      <c r="CX8" s="32">
        <v>1</v>
      </c>
      <c r="CY8" s="23">
        <f t="shared" si="75"/>
        <v>2.2999999999999998</v>
      </c>
      <c r="CZ8" s="31">
        <f t="shared" si="11"/>
        <v>1</v>
      </c>
      <c r="DA8" s="31">
        <f t="shared" si="76"/>
        <v>-593.4</v>
      </c>
      <c r="DB8" s="31">
        <f t="shared" si="77"/>
        <v>1.7579376764580945E-14</v>
      </c>
      <c r="DC8" s="31">
        <f t="shared" si="78"/>
        <v>7320</v>
      </c>
      <c r="DD8" s="31">
        <f t="shared" si="79"/>
        <v>8.0383009690221758</v>
      </c>
      <c r="DG8" s="32">
        <f t="shared" si="80"/>
        <v>-323</v>
      </c>
      <c r="DH8" s="32">
        <f t="shared" si="81"/>
        <v>29.65</v>
      </c>
      <c r="DI8" s="32">
        <v>1</v>
      </c>
      <c r="DJ8" s="23">
        <f t="shared" ref="DJ8:DJ71" si="87">DJ7</f>
        <v>2.625</v>
      </c>
      <c r="DK8" s="31">
        <f t="shared" si="12"/>
        <v>1</v>
      </c>
      <c r="DL8" s="31">
        <f t="shared" si="82"/>
        <v>-847.875</v>
      </c>
      <c r="DM8" s="31">
        <f t="shared" si="83"/>
        <v>2.1459200152076252E-18</v>
      </c>
      <c r="DN8" s="31">
        <f t="shared" si="84"/>
        <v>8895</v>
      </c>
      <c r="DO8" s="31">
        <f t="shared" si="85"/>
        <v>8.0383009690221758</v>
      </c>
    </row>
    <row r="9" spans="1:123">
      <c r="A9" s="23">
        <f t="shared" si="13"/>
        <v>0.27739236801696043</v>
      </c>
      <c r="B9" s="23">
        <v>0</v>
      </c>
      <c r="C9" s="44">
        <f t="shared" si="14"/>
        <v>0</v>
      </c>
      <c r="D9" s="45"/>
      <c r="E9" s="153">
        <f>E8</f>
        <v>1</v>
      </c>
      <c r="F9" s="84">
        <f t="shared" si="0"/>
        <v>1</v>
      </c>
      <c r="G9" s="185">
        <f t="shared" si="1"/>
        <v>1.0424657608411214</v>
      </c>
      <c r="H9" s="26">
        <f t="shared" si="2"/>
        <v>1.5157165665103984</v>
      </c>
      <c r="I9" s="23">
        <f t="shared" si="86"/>
        <v>0.60000000000000031</v>
      </c>
      <c r="J9" s="27">
        <v>3</v>
      </c>
      <c r="K9" s="32">
        <f t="shared" si="15"/>
        <v>3</v>
      </c>
      <c r="L9" s="32">
        <f t="shared" si="16"/>
        <v>1</v>
      </c>
      <c r="M9" s="22">
        <v>1</v>
      </c>
      <c r="N9" s="109">
        <f t="shared" si="17"/>
        <v>1</v>
      </c>
      <c r="O9" s="31">
        <f t="shared" si="3"/>
        <v>1</v>
      </c>
      <c r="P9" s="31">
        <f t="shared" si="18"/>
        <v>3</v>
      </c>
      <c r="Q9" s="31">
        <f t="shared" si="19"/>
        <v>90.942993990623904</v>
      </c>
      <c r="R9" s="31">
        <f t="shared" si="20"/>
        <v>300</v>
      </c>
      <c r="S9" s="31">
        <f t="shared" si="21"/>
        <v>8.3217710405088123</v>
      </c>
      <c r="T9" s="56">
        <f t="shared" si="22"/>
        <v>30.314331330207967</v>
      </c>
      <c r="U9" s="163">
        <f t="shared" si="23"/>
        <v>31.273972825233642</v>
      </c>
      <c r="W9" s="32">
        <f t="shared" si="24"/>
        <v>-2</v>
      </c>
      <c r="X9" s="32">
        <f t="shared" si="25"/>
        <v>2.0499999999999998</v>
      </c>
      <c r="Y9" s="32">
        <v>1</v>
      </c>
      <c r="Z9" s="23">
        <f t="shared" si="26"/>
        <v>1.0249999999999999</v>
      </c>
      <c r="AA9" s="31">
        <f t="shared" si="4"/>
        <v>1</v>
      </c>
      <c r="AB9" s="31">
        <f t="shared" si="27"/>
        <v>-2.0499999999999998</v>
      </c>
      <c r="AC9" s="31">
        <f t="shared" si="28"/>
        <v>45.471496995311938</v>
      </c>
      <c r="AD9" s="31">
        <f t="shared" si="29"/>
        <v>615</v>
      </c>
      <c r="AE9" s="31">
        <f t="shared" si="30"/>
        <v>8.3217710405088123</v>
      </c>
      <c r="AH9" s="32">
        <f t="shared" si="31"/>
        <v>-12</v>
      </c>
      <c r="AI9" s="32">
        <f t="shared" si="32"/>
        <v>4.1999999999999993</v>
      </c>
      <c r="AJ9" s="32">
        <v>1</v>
      </c>
      <c r="AK9" s="23">
        <f t="shared" si="33"/>
        <v>1.075</v>
      </c>
      <c r="AL9" s="31">
        <f t="shared" si="5"/>
        <v>1</v>
      </c>
      <c r="AM9" s="31">
        <f t="shared" si="34"/>
        <v>-12.899999999999999</v>
      </c>
      <c r="AN9" s="31">
        <f t="shared" si="35"/>
        <v>11.367874248827977</v>
      </c>
      <c r="AO9" s="31">
        <f t="shared" si="36"/>
        <v>1259.9999999999998</v>
      </c>
      <c r="AP9" s="31">
        <f t="shared" si="37"/>
        <v>8.3217710405088123</v>
      </c>
      <c r="AS9" s="32">
        <f t="shared" si="38"/>
        <v>-27</v>
      </c>
      <c r="AT9" s="32">
        <f t="shared" si="39"/>
        <v>6.4999999999999991</v>
      </c>
      <c r="AU9" s="32">
        <v>1</v>
      </c>
      <c r="AV9" s="23">
        <f t="shared" si="40"/>
        <v>1.1499999999999999</v>
      </c>
      <c r="AW9" s="31">
        <f t="shared" si="6"/>
        <v>1</v>
      </c>
      <c r="AX9" s="31">
        <f t="shared" si="41"/>
        <v>-31.049999999999997</v>
      </c>
      <c r="AY9" s="31">
        <f t="shared" si="42"/>
        <v>1.4209842811034958</v>
      </c>
      <c r="AZ9" s="31">
        <f t="shared" si="43"/>
        <v>1949.9999999999998</v>
      </c>
      <c r="BA9" s="31">
        <f t="shared" si="44"/>
        <v>8.3217710405088123</v>
      </c>
      <c r="BD9" s="32">
        <f t="shared" si="45"/>
        <v>-57</v>
      </c>
      <c r="BE9" s="32">
        <f t="shared" si="46"/>
        <v>9.1</v>
      </c>
      <c r="BF9" s="32">
        <v>1</v>
      </c>
      <c r="BG9" s="23">
        <f t="shared" si="47"/>
        <v>1.3</v>
      </c>
      <c r="BH9" s="31">
        <f t="shared" si="7"/>
        <v>1</v>
      </c>
      <c r="BI9" s="31">
        <f t="shared" si="48"/>
        <v>-74.100000000000009</v>
      </c>
      <c r="BJ9" s="31">
        <f t="shared" si="49"/>
        <v>2.220287939224207E-2</v>
      </c>
      <c r="BK9" s="31">
        <f t="shared" si="50"/>
        <v>2730</v>
      </c>
      <c r="BL9" s="31">
        <f t="shared" si="51"/>
        <v>8.3217710405088123</v>
      </c>
      <c r="BO9" s="32">
        <f t="shared" si="52"/>
        <v>-102</v>
      </c>
      <c r="BP9" s="32">
        <f t="shared" si="53"/>
        <v>12.149999999999999</v>
      </c>
      <c r="BQ9" s="32">
        <v>1</v>
      </c>
      <c r="BR9" s="23">
        <f t="shared" si="54"/>
        <v>1.5249999999999999</v>
      </c>
      <c r="BS9" s="31">
        <f t="shared" si="8"/>
        <v>1</v>
      </c>
      <c r="BT9" s="31">
        <f t="shared" si="55"/>
        <v>-155.54999999999998</v>
      </c>
      <c r="BU9" s="31">
        <f t="shared" si="56"/>
        <v>4.3364998812972679E-5</v>
      </c>
      <c r="BV9" s="31">
        <f t="shared" si="57"/>
        <v>3644.9999999999995</v>
      </c>
      <c r="BW9" s="31">
        <f t="shared" si="58"/>
        <v>8.3217710405088123</v>
      </c>
      <c r="BZ9" s="32">
        <f t="shared" si="59"/>
        <v>-152</v>
      </c>
      <c r="CA9" s="32">
        <f t="shared" si="60"/>
        <v>15.7</v>
      </c>
      <c r="CB9" s="32">
        <v>1</v>
      </c>
      <c r="CC9" s="23">
        <f t="shared" si="61"/>
        <v>1.7749999999999999</v>
      </c>
      <c r="CD9" s="31">
        <f t="shared" si="9"/>
        <v>1</v>
      </c>
      <c r="CE9" s="31">
        <f t="shared" si="62"/>
        <v>-269.8</v>
      </c>
      <c r="CF9" s="31">
        <f t="shared" si="63"/>
        <v>4.2348631653293486E-8</v>
      </c>
      <c r="CG9" s="31">
        <f t="shared" si="64"/>
        <v>4710</v>
      </c>
      <c r="CH9" s="31">
        <f t="shared" si="65"/>
        <v>8.3217710405088123</v>
      </c>
      <c r="CK9" s="32">
        <f t="shared" si="66"/>
        <v>-207</v>
      </c>
      <c r="CL9" s="32">
        <f t="shared" si="67"/>
        <v>19.799999999999997</v>
      </c>
      <c r="CM9" s="32">
        <v>1</v>
      </c>
      <c r="CN9" s="23">
        <f t="shared" si="68"/>
        <v>2.0499999999999998</v>
      </c>
      <c r="CO9" s="31">
        <f t="shared" si="10"/>
        <v>1</v>
      </c>
      <c r="CP9" s="31">
        <f t="shared" si="69"/>
        <v>-424.34999999999997</v>
      </c>
      <c r="CQ9" s="31">
        <f t="shared" si="70"/>
        <v>2.0678042799459636E-11</v>
      </c>
      <c r="CR9" s="31">
        <f t="shared" si="71"/>
        <v>5939.9999999999991</v>
      </c>
      <c r="CS9" s="31">
        <f t="shared" si="72"/>
        <v>8.3217710405088123</v>
      </c>
      <c r="CV9" s="32">
        <f t="shared" si="73"/>
        <v>-257</v>
      </c>
      <c r="CW9" s="32">
        <f t="shared" si="74"/>
        <v>24.4</v>
      </c>
      <c r="CX9" s="32">
        <v>1</v>
      </c>
      <c r="CY9" s="23">
        <f t="shared" si="75"/>
        <v>2.2999999999999998</v>
      </c>
      <c r="CZ9" s="31">
        <f t="shared" si="11"/>
        <v>1</v>
      </c>
      <c r="DA9" s="31">
        <f t="shared" si="76"/>
        <v>-591.09999999999991</v>
      </c>
      <c r="DB9" s="31">
        <f t="shared" si="77"/>
        <v>2.0193401171347234E-14</v>
      </c>
      <c r="DC9" s="31">
        <f t="shared" si="78"/>
        <v>7320</v>
      </c>
      <c r="DD9" s="31">
        <f t="shared" si="79"/>
        <v>8.3217710405088123</v>
      </c>
      <c r="DG9" s="32">
        <f t="shared" si="80"/>
        <v>-322</v>
      </c>
      <c r="DH9" s="32">
        <f t="shared" si="81"/>
        <v>29.65</v>
      </c>
      <c r="DI9" s="32">
        <v>1</v>
      </c>
      <c r="DJ9" s="23">
        <f t="shared" si="87"/>
        <v>2.625</v>
      </c>
      <c r="DK9" s="31">
        <f t="shared" si="12"/>
        <v>1</v>
      </c>
      <c r="DL9" s="31">
        <f t="shared" si="82"/>
        <v>-845.25</v>
      </c>
      <c r="DM9" s="31">
        <f t="shared" si="83"/>
        <v>2.4650147914242114E-18</v>
      </c>
      <c r="DN9" s="31">
        <f t="shared" si="84"/>
        <v>8895</v>
      </c>
      <c r="DO9" s="31">
        <f t="shared" si="85"/>
        <v>8.3217710405088123</v>
      </c>
    </row>
    <row r="10" spans="1:123">
      <c r="A10" s="23">
        <f t="shared" si="13"/>
        <v>0.28717458874925794</v>
      </c>
      <c r="B10" s="23">
        <v>0</v>
      </c>
      <c r="C10" s="44">
        <f t="shared" si="14"/>
        <v>0</v>
      </c>
      <c r="D10" s="45"/>
      <c r="E10" s="153">
        <f>E9</f>
        <v>1</v>
      </c>
      <c r="F10" s="84">
        <f t="shared" si="0"/>
        <v>1</v>
      </c>
      <c r="G10" s="185">
        <f t="shared" si="1"/>
        <v>1.0570180405613803</v>
      </c>
      <c r="H10" s="26">
        <f t="shared" si="2"/>
        <v>1.7411011265922487</v>
      </c>
      <c r="I10" s="23">
        <f t="shared" si="86"/>
        <v>0.80000000000000049</v>
      </c>
      <c r="J10" s="27">
        <v>4</v>
      </c>
      <c r="K10" s="32">
        <f t="shared" si="15"/>
        <v>4</v>
      </c>
      <c r="L10" s="32">
        <f t="shared" si="16"/>
        <v>1</v>
      </c>
      <c r="M10" s="22">
        <v>1</v>
      </c>
      <c r="N10" s="109">
        <f t="shared" si="17"/>
        <v>1</v>
      </c>
      <c r="O10" s="31">
        <f t="shared" si="3"/>
        <v>1</v>
      </c>
      <c r="P10" s="31">
        <f t="shared" si="18"/>
        <v>4</v>
      </c>
      <c r="Q10" s="31">
        <f t="shared" si="19"/>
        <v>104.46606759553492</v>
      </c>
      <c r="R10" s="31">
        <f t="shared" si="20"/>
        <v>300</v>
      </c>
      <c r="S10" s="31">
        <f t="shared" si="21"/>
        <v>8.6152376624777389</v>
      </c>
      <c r="T10" s="56">
        <f t="shared" si="22"/>
        <v>26.116516898883731</v>
      </c>
      <c r="U10" s="163">
        <f t="shared" si="23"/>
        <v>31.710541216841406</v>
      </c>
      <c r="W10" s="32">
        <f t="shared" si="24"/>
        <v>-1</v>
      </c>
      <c r="X10" s="32">
        <f t="shared" si="25"/>
        <v>2.0499999999999998</v>
      </c>
      <c r="Y10" s="32">
        <v>1</v>
      </c>
      <c r="Z10" s="23">
        <f t="shared" si="26"/>
        <v>1.0249999999999999</v>
      </c>
      <c r="AA10" s="31">
        <f t="shared" si="4"/>
        <v>1</v>
      </c>
      <c r="AB10" s="31">
        <f t="shared" si="27"/>
        <v>-1.0249999999999999</v>
      </c>
      <c r="AC10" s="31">
        <f t="shared" si="28"/>
        <v>52.233033797767447</v>
      </c>
      <c r="AD10" s="31">
        <f t="shared" si="29"/>
        <v>615</v>
      </c>
      <c r="AE10" s="31">
        <f t="shared" si="30"/>
        <v>8.6152376624777389</v>
      </c>
      <c r="AH10" s="32">
        <f t="shared" si="31"/>
        <v>-11</v>
      </c>
      <c r="AI10" s="32">
        <f t="shared" si="32"/>
        <v>4.1999999999999993</v>
      </c>
      <c r="AJ10" s="32">
        <v>1</v>
      </c>
      <c r="AK10" s="23">
        <f t="shared" si="33"/>
        <v>1.075</v>
      </c>
      <c r="AL10" s="31">
        <f t="shared" si="5"/>
        <v>1</v>
      </c>
      <c r="AM10" s="31">
        <f t="shared" si="34"/>
        <v>-11.824999999999999</v>
      </c>
      <c r="AN10" s="31">
        <f t="shared" si="35"/>
        <v>13.058258449441853</v>
      </c>
      <c r="AO10" s="31">
        <f t="shared" si="36"/>
        <v>1259.9999999999998</v>
      </c>
      <c r="AP10" s="31">
        <f t="shared" si="37"/>
        <v>8.6152376624777389</v>
      </c>
      <c r="AS10" s="32">
        <f t="shared" si="38"/>
        <v>-26</v>
      </c>
      <c r="AT10" s="32">
        <f t="shared" si="39"/>
        <v>6.4999999999999991</v>
      </c>
      <c r="AU10" s="32">
        <v>1</v>
      </c>
      <c r="AV10" s="23">
        <f t="shared" si="40"/>
        <v>1.1499999999999999</v>
      </c>
      <c r="AW10" s="31">
        <f t="shared" si="6"/>
        <v>1</v>
      </c>
      <c r="AX10" s="31">
        <f t="shared" si="41"/>
        <v>-29.9</v>
      </c>
      <c r="AY10" s="31">
        <f t="shared" si="42"/>
        <v>1.6322823061802301</v>
      </c>
      <c r="AZ10" s="31">
        <f t="shared" si="43"/>
        <v>1949.9999999999998</v>
      </c>
      <c r="BA10" s="31">
        <f t="shared" si="44"/>
        <v>8.6152376624777389</v>
      </c>
      <c r="BD10" s="32">
        <f t="shared" si="45"/>
        <v>-56</v>
      </c>
      <c r="BE10" s="32">
        <f t="shared" si="46"/>
        <v>9.1</v>
      </c>
      <c r="BF10" s="32">
        <v>1</v>
      </c>
      <c r="BG10" s="23">
        <f t="shared" si="47"/>
        <v>1.3</v>
      </c>
      <c r="BH10" s="31">
        <f t="shared" si="7"/>
        <v>1</v>
      </c>
      <c r="BI10" s="31">
        <f t="shared" si="48"/>
        <v>-72.8</v>
      </c>
      <c r="BJ10" s="31">
        <f t="shared" si="49"/>
        <v>2.5504411034066043E-2</v>
      </c>
      <c r="BK10" s="31">
        <f t="shared" si="50"/>
        <v>2730</v>
      </c>
      <c r="BL10" s="31">
        <f t="shared" si="51"/>
        <v>8.6152376624777389</v>
      </c>
      <c r="BO10" s="32">
        <f t="shared" si="52"/>
        <v>-101</v>
      </c>
      <c r="BP10" s="32">
        <f t="shared" si="53"/>
        <v>12.149999999999999</v>
      </c>
      <c r="BQ10" s="32">
        <v>1</v>
      </c>
      <c r="BR10" s="23">
        <f t="shared" si="54"/>
        <v>1.5249999999999999</v>
      </c>
      <c r="BS10" s="31">
        <f t="shared" si="8"/>
        <v>1</v>
      </c>
      <c r="BT10" s="31">
        <f t="shared" si="55"/>
        <v>-154.02499999999998</v>
      </c>
      <c r="BU10" s="31">
        <f t="shared" si="56"/>
        <v>4.9813302800910091E-5</v>
      </c>
      <c r="BV10" s="31">
        <f t="shared" si="57"/>
        <v>3644.9999999999995</v>
      </c>
      <c r="BW10" s="31">
        <f t="shared" si="58"/>
        <v>8.6152376624777389</v>
      </c>
      <c r="BZ10" s="32">
        <f t="shared" si="59"/>
        <v>-151</v>
      </c>
      <c r="CA10" s="32">
        <f t="shared" si="60"/>
        <v>15.7</v>
      </c>
      <c r="CB10" s="32">
        <v>1</v>
      </c>
      <c r="CC10" s="23">
        <f t="shared" si="61"/>
        <v>1.7749999999999999</v>
      </c>
      <c r="CD10" s="31">
        <f t="shared" si="9"/>
        <v>1</v>
      </c>
      <c r="CE10" s="31">
        <f t="shared" si="62"/>
        <v>-268.02499999999998</v>
      </c>
      <c r="CF10" s="31">
        <f t="shared" si="63"/>
        <v>4.8645803516513595E-8</v>
      </c>
      <c r="CG10" s="31">
        <f t="shared" si="64"/>
        <v>4710</v>
      </c>
      <c r="CH10" s="31">
        <f t="shared" si="65"/>
        <v>8.6152376624777389</v>
      </c>
      <c r="CK10" s="32">
        <f t="shared" si="66"/>
        <v>-206</v>
      </c>
      <c r="CL10" s="32">
        <f t="shared" si="67"/>
        <v>19.799999999999997</v>
      </c>
      <c r="CM10" s="32">
        <v>1</v>
      </c>
      <c r="CN10" s="23">
        <f t="shared" si="68"/>
        <v>2.0499999999999998</v>
      </c>
      <c r="CO10" s="31">
        <f t="shared" si="10"/>
        <v>1</v>
      </c>
      <c r="CP10" s="31">
        <f t="shared" si="69"/>
        <v>-422.29999999999995</v>
      </c>
      <c r="CQ10" s="31">
        <f t="shared" si="70"/>
        <v>2.375283374829757E-11</v>
      </c>
      <c r="CR10" s="31">
        <f t="shared" si="71"/>
        <v>5939.9999999999991</v>
      </c>
      <c r="CS10" s="31">
        <f t="shared" si="72"/>
        <v>8.6152376624777389</v>
      </c>
      <c r="CV10" s="32">
        <f t="shared" si="73"/>
        <v>-256</v>
      </c>
      <c r="CW10" s="32">
        <f t="shared" si="74"/>
        <v>24.4</v>
      </c>
      <c r="CX10" s="32">
        <v>1</v>
      </c>
      <c r="CY10" s="23">
        <f t="shared" si="75"/>
        <v>2.2999999999999998</v>
      </c>
      <c r="CZ10" s="31">
        <f t="shared" si="11"/>
        <v>1</v>
      </c>
      <c r="DA10" s="31">
        <f t="shared" si="76"/>
        <v>-588.79999999999995</v>
      </c>
      <c r="DB10" s="31">
        <f t="shared" si="77"/>
        <v>2.3196126707321763E-14</v>
      </c>
      <c r="DC10" s="31">
        <f t="shared" si="78"/>
        <v>7320</v>
      </c>
      <c r="DD10" s="31">
        <f t="shared" si="79"/>
        <v>8.6152376624777389</v>
      </c>
      <c r="DG10" s="32">
        <f t="shared" si="80"/>
        <v>-321</v>
      </c>
      <c r="DH10" s="32">
        <f t="shared" si="81"/>
        <v>29.65</v>
      </c>
      <c r="DI10" s="32">
        <v>1</v>
      </c>
      <c r="DJ10" s="23">
        <f t="shared" si="87"/>
        <v>2.625</v>
      </c>
      <c r="DK10" s="31">
        <f t="shared" si="12"/>
        <v>1</v>
      </c>
      <c r="DL10" s="31">
        <f t="shared" si="82"/>
        <v>-842.625</v>
      </c>
      <c r="DM10" s="31">
        <f t="shared" si="83"/>
        <v>2.8315584359523514E-18</v>
      </c>
      <c r="DN10" s="31">
        <f t="shared" si="84"/>
        <v>8895</v>
      </c>
      <c r="DO10" s="31">
        <f t="shared" si="85"/>
        <v>8.6152376624777389</v>
      </c>
    </row>
    <row r="11" spans="1:123">
      <c r="A11" s="23">
        <f t="shared" si="13"/>
        <v>0.29730177875067942</v>
      </c>
      <c r="B11" s="23">
        <v>0</v>
      </c>
      <c r="C11" s="44">
        <f t="shared" si="14"/>
        <v>1.0249999999999999</v>
      </c>
      <c r="D11" s="162">
        <f>1+$J11/200</f>
        <v>1.0249999999999999</v>
      </c>
      <c r="E11" s="47">
        <f t="shared" ref="E11:E70" si="88">C11</f>
        <v>1.0249999999999999</v>
      </c>
      <c r="F11" s="84">
        <f t="shared" si="0"/>
        <v>2.0499999999999998</v>
      </c>
      <c r="G11" s="185">
        <f t="shared" si="1"/>
        <v>1.0717734625362931</v>
      </c>
      <c r="H11" s="26">
        <f t="shared" si="2"/>
        <v>2.0000000000000004</v>
      </c>
      <c r="I11" s="23">
        <f t="shared" si="86"/>
        <v>1.0000000000000002</v>
      </c>
      <c r="J11" s="27">
        <v>5</v>
      </c>
      <c r="K11" s="32">
        <f t="shared" si="15"/>
        <v>5</v>
      </c>
      <c r="L11" s="32">
        <f t="shared" si="16"/>
        <v>1</v>
      </c>
      <c r="M11" s="22">
        <v>2</v>
      </c>
      <c r="N11" s="109">
        <f t="shared" si="17"/>
        <v>1.0249999999999999</v>
      </c>
      <c r="O11" s="31">
        <f t="shared" si="3"/>
        <v>2</v>
      </c>
      <c r="P11" s="31">
        <f t="shared" si="18"/>
        <v>10.25</v>
      </c>
      <c r="Q11" s="31">
        <f t="shared" si="19"/>
        <v>246.00000000000003</v>
      </c>
      <c r="R11" s="31">
        <f t="shared" si="20"/>
        <v>300</v>
      </c>
      <c r="S11" s="31">
        <f t="shared" si="21"/>
        <v>8.9190533625203834</v>
      </c>
      <c r="T11" s="56">
        <f t="shared" si="22"/>
        <v>24.000000000000004</v>
      </c>
      <c r="U11" s="163">
        <f t="shared" si="23"/>
        <v>32.153203876088796</v>
      </c>
      <c r="W11" s="32">
        <f t="shared" si="24"/>
        <v>0</v>
      </c>
      <c r="X11" s="32">
        <f t="shared" si="25"/>
        <v>2.0499999999999998</v>
      </c>
      <c r="Y11" s="32">
        <v>1</v>
      </c>
      <c r="Z11" s="23">
        <f t="shared" si="26"/>
        <v>1.0249999999999999</v>
      </c>
      <c r="AA11" s="31">
        <f t="shared" si="4"/>
        <v>1</v>
      </c>
      <c r="AB11" s="31">
        <f t="shared" si="27"/>
        <v>0</v>
      </c>
      <c r="AC11" s="31">
        <f t="shared" si="28"/>
        <v>122.99999999999999</v>
      </c>
      <c r="AD11" s="31">
        <f t="shared" si="29"/>
        <v>615</v>
      </c>
      <c r="AE11" s="31">
        <f t="shared" si="30"/>
        <v>8.9190533625203834</v>
      </c>
      <c r="AH11" s="32">
        <f t="shared" si="31"/>
        <v>-10</v>
      </c>
      <c r="AI11" s="32">
        <f t="shared" si="32"/>
        <v>4.1999999999999993</v>
      </c>
      <c r="AJ11" s="32">
        <v>1</v>
      </c>
      <c r="AK11" s="23">
        <f t="shared" si="33"/>
        <v>1.075</v>
      </c>
      <c r="AL11" s="31">
        <f t="shared" si="5"/>
        <v>1</v>
      </c>
      <c r="AM11" s="31">
        <f t="shared" si="34"/>
        <v>-10.75</v>
      </c>
      <c r="AN11" s="31">
        <f t="shared" si="35"/>
        <v>30.749999999999975</v>
      </c>
      <c r="AO11" s="31">
        <f t="shared" si="36"/>
        <v>1259.9999999999998</v>
      </c>
      <c r="AP11" s="31">
        <f t="shared" si="37"/>
        <v>8.9190533625203834</v>
      </c>
      <c r="AS11" s="32">
        <f t="shared" si="38"/>
        <v>-25</v>
      </c>
      <c r="AT11" s="32">
        <f t="shared" si="39"/>
        <v>6.4999999999999991</v>
      </c>
      <c r="AU11" s="32">
        <v>1</v>
      </c>
      <c r="AV11" s="23">
        <f t="shared" si="40"/>
        <v>1.1499999999999999</v>
      </c>
      <c r="AW11" s="31">
        <f t="shared" si="6"/>
        <v>1</v>
      </c>
      <c r="AX11" s="31">
        <f t="shared" si="41"/>
        <v>-28.749999999999996</v>
      </c>
      <c r="AY11" s="31">
        <f t="shared" si="42"/>
        <v>3.8437499999999929</v>
      </c>
      <c r="AZ11" s="31">
        <f t="shared" si="43"/>
        <v>1949.9999999999998</v>
      </c>
      <c r="BA11" s="31">
        <f t="shared" si="44"/>
        <v>8.9190533625203834</v>
      </c>
      <c r="BD11" s="32">
        <f t="shared" si="45"/>
        <v>-55</v>
      </c>
      <c r="BE11" s="32">
        <f t="shared" si="46"/>
        <v>9.1</v>
      </c>
      <c r="BF11" s="32">
        <v>1</v>
      </c>
      <c r="BG11" s="23">
        <f t="shared" si="47"/>
        <v>1.3</v>
      </c>
      <c r="BH11" s="31">
        <f t="shared" si="7"/>
        <v>1</v>
      </c>
      <c r="BI11" s="31">
        <f t="shared" si="48"/>
        <v>-71.5</v>
      </c>
      <c r="BJ11" s="31">
        <f t="shared" si="49"/>
        <v>6.0058593749999764E-2</v>
      </c>
      <c r="BK11" s="31">
        <f t="shared" si="50"/>
        <v>2730</v>
      </c>
      <c r="BL11" s="31">
        <f t="shared" si="51"/>
        <v>8.9190533625203834</v>
      </c>
      <c r="BO11" s="32">
        <f t="shared" si="52"/>
        <v>-100</v>
      </c>
      <c r="BP11" s="32">
        <f t="shared" si="53"/>
        <v>12.149999999999999</v>
      </c>
      <c r="BQ11" s="32">
        <v>1</v>
      </c>
      <c r="BR11" s="23">
        <f t="shared" si="54"/>
        <v>1.5249999999999999</v>
      </c>
      <c r="BS11" s="31">
        <f t="shared" si="8"/>
        <v>1</v>
      </c>
      <c r="BT11" s="31">
        <f t="shared" si="55"/>
        <v>-152.5</v>
      </c>
      <c r="BU11" s="31">
        <f t="shared" si="56"/>
        <v>1.1730194091796796E-4</v>
      </c>
      <c r="BV11" s="31">
        <f t="shared" si="57"/>
        <v>3644.9999999999995</v>
      </c>
      <c r="BW11" s="31">
        <f t="shared" si="58"/>
        <v>8.9190533625203834</v>
      </c>
      <c r="BZ11" s="32">
        <f t="shared" si="59"/>
        <v>-150</v>
      </c>
      <c r="CA11" s="32">
        <f t="shared" si="60"/>
        <v>15.7</v>
      </c>
      <c r="CB11" s="32">
        <v>1</v>
      </c>
      <c r="CC11" s="23">
        <f t="shared" si="61"/>
        <v>1.7749999999999999</v>
      </c>
      <c r="CD11" s="31">
        <f t="shared" si="9"/>
        <v>1</v>
      </c>
      <c r="CE11" s="31">
        <f t="shared" si="62"/>
        <v>-266.25</v>
      </c>
      <c r="CF11" s="31">
        <f t="shared" si="63"/>
        <v>1.1455267667770271E-7</v>
      </c>
      <c r="CG11" s="31">
        <f t="shared" si="64"/>
        <v>4710</v>
      </c>
      <c r="CH11" s="31">
        <f t="shared" si="65"/>
        <v>8.9190533625203834</v>
      </c>
      <c r="CK11" s="32">
        <f t="shared" si="66"/>
        <v>-205</v>
      </c>
      <c r="CL11" s="32">
        <f t="shared" si="67"/>
        <v>19.799999999999997</v>
      </c>
      <c r="CM11" s="32">
        <v>1</v>
      </c>
      <c r="CN11" s="23">
        <f t="shared" si="68"/>
        <v>2.0499999999999998</v>
      </c>
      <c r="CO11" s="31">
        <f t="shared" si="10"/>
        <v>1</v>
      </c>
      <c r="CP11" s="31">
        <f t="shared" si="69"/>
        <v>-420.24999999999994</v>
      </c>
      <c r="CQ11" s="31">
        <f t="shared" si="70"/>
        <v>5.5933924159034311E-11</v>
      </c>
      <c r="CR11" s="31">
        <f t="shared" si="71"/>
        <v>5939.9999999999991</v>
      </c>
      <c r="CS11" s="31">
        <f t="shared" si="72"/>
        <v>8.9190533625203834</v>
      </c>
      <c r="CV11" s="32">
        <f t="shared" si="73"/>
        <v>-255</v>
      </c>
      <c r="CW11" s="32">
        <f t="shared" si="74"/>
        <v>24.4</v>
      </c>
      <c r="CX11" s="32">
        <v>1</v>
      </c>
      <c r="CY11" s="23">
        <f t="shared" si="75"/>
        <v>2.2999999999999998</v>
      </c>
      <c r="CZ11" s="31">
        <f t="shared" si="11"/>
        <v>1</v>
      </c>
      <c r="DA11" s="31">
        <f t="shared" si="76"/>
        <v>-586.5</v>
      </c>
      <c r="DB11" s="31">
        <f t="shared" si="77"/>
        <v>5.4622972811556768E-14</v>
      </c>
      <c r="DC11" s="31">
        <f t="shared" si="78"/>
        <v>7320</v>
      </c>
      <c r="DD11" s="31">
        <f t="shared" si="79"/>
        <v>8.9190533625203834</v>
      </c>
      <c r="DG11" s="32">
        <f t="shared" si="80"/>
        <v>-320</v>
      </c>
      <c r="DH11" s="32">
        <f t="shared" si="81"/>
        <v>29.65</v>
      </c>
      <c r="DI11" s="32">
        <v>1</v>
      </c>
      <c r="DJ11" s="23">
        <f t="shared" si="87"/>
        <v>2.625</v>
      </c>
      <c r="DK11" s="31">
        <f t="shared" si="12"/>
        <v>1</v>
      </c>
      <c r="DL11" s="31">
        <f t="shared" si="82"/>
        <v>-840</v>
      </c>
      <c r="DM11" s="31">
        <f t="shared" si="83"/>
        <v>6.6678433607857098E-18</v>
      </c>
      <c r="DN11" s="31">
        <f t="shared" si="84"/>
        <v>8895</v>
      </c>
      <c r="DO11" s="31">
        <f t="shared" si="85"/>
        <v>8.9190533625203834</v>
      </c>
    </row>
    <row r="12" spans="1:123">
      <c r="A12" s="23">
        <f t="shared" si="13"/>
        <v>0.30778610333622819</v>
      </c>
      <c r="B12" s="23">
        <v>0</v>
      </c>
      <c r="C12" s="44">
        <f t="shared" si="14"/>
        <v>1.0249999999999999</v>
      </c>
      <c r="D12" s="45"/>
      <c r="E12" s="47">
        <f t="shared" si="88"/>
        <v>1.0249999999999999</v>
      </c>
      <c r="F12" s="84">
        <f t="shared" si="0"/>
        <v>2.0499999999999998</v>
      </c>
      <c r="G12" s="185">
        <f t="shared" si="1"/>
        <v>1.086734862526058</v>
      </c>
      <c r="H12" s="26">
        <f t="shared" si="2"/>
        <v>2.2973967099940706</v>
      </c>
      <c r="I12" s="23">
        <f t="shared" si="86"/>
        <v>1.2000000000000006</v>
      </c>
      <c r="J12" s="27">
        <v>6</v>
      </c>
      <c r="K12" s="32">
        <f t="shared" si="15"/>
        <v>6</v>
      </c>
      <c r="L12" s="32">
        <f t="shared" si="16"/>
        <v>1</v>
      </c>
      <c r="M12" s="22">
        <v>1</v>
      </c>
      <c r="N12" s="109">
        <f t="shared" si="17"/>
        <v>1.0249999999999999</v>
      </c>
      <c r="O12" s="31">
        <f t="shared" si="3"/>
        <v>2</v>
      </c>
      <c r="P12" s="31">
        <f t="shared" si="18"/>
        <v>12.299999999999999</v>
      </c>
      <c r="Q12" s="31">
        <f t="shared" si="19"/>
        <v>282.57979532927067</v>
      </c>
      <c r="R12" s="31">
        <f t="shared" si="20"/>
        <v>300</v>
      </c>
      <c r="S12" s="31">
        <f t="shared" si="21"/>
        <v>9.2335831000868449</v>
      </c>
      <c r="T12" s="56">
        <f t="shared" si="22"/>
        <v>22.973967099940708</v>
      </c>
      <c r="U12" s="163">
        <f t="shared" si="23"/>
        <v>32.602045875781741</v>
      </c>
      <c r="W12" s="32">
        <f t="shared" si="24"/>
        <v>1</v>
      </c>
      <c r="X12" s="32">
        <f t="shared" si="25"/>
        <v>2.0499999999999998</v>
      </c>
      <c r="Y12" s="32">
        <v>1</v>
      </c>
      <c r="Z12" s="23">
        <f t="shared" si="26"/>
        <v>1.0249999999999999</v>
      </c>
      <c r="AA12" s="31">
        <f t="shared" si="4"/>
        <v>1</v>
      </c>
      <c r="AB12" s="31">
        <f t="shared" si="27"/>
        <v>1.0249999999999999</v>
      </c>
      <c r="AC12" s="31">
        <f t="shared" si="28"/>
        <v>141.2898976646353</v>
      </c>
      <c r="AD12" s="31">
        <f t="shared" si="29"/>
        <v>615</v>
      </c>
      <c r="AE12" s="31">
        <f t="shared" si="30"/>
        <v>9.2335831000868449</v>
      </c>
      <c r="AF12" s="56">
        <f t="shared" ref="AF12:AF16" si="89">AC12/AB12</f>
        <v>137.84380259964422</v>
      </c>
      <c r="AH12" s="32">
        <f t="shared" si="31"/>
        <v>-9</v>
      </c>
      <c r="AI12" s="32">
        <f t="shared" si="32"/>
        <v>4.1999999999999993</v>
      </c>
      <c r="AJ12" s="32">
        <v>1</v>
      </c>
      <c r="AK12" s="23">
        <f t="shared" si="33"/>
        <v>1.075</v>
      </c>
      <c r="AL12" s="31">
        <f t="shared" si="5"/>
        <v>1</v>
      </c>
      <c r="AM12" s="31">
        <f t="shared" si="34"/>
        <v>-9.6749999999999989</v>
      </c>
      <c r="AN12" s="31">
        <f t="shared" si="35"/>
        <v>35.322474416158798</v>
      </c>
      <c r="AO12" s="31">
        <f t="shared" si="36"/>
        <v>1259.9999999999998</v>
      </c>
      <c r="AP12" s="31">
        <f t="shared" si="37"/>
        <v>9.2335831000868449</v>
      </c>
      <c r="AS12" s="32">
        <f t="shared" si="38"/>
        <v>-24</v>
      </c>
      <c r="AT12" s="32">
        <f t="shared" si="39"/>
        <v>6.4999999999999991</v>
      </c>
      <c r="AU12" s="32">
        <v>1</v>
      </c>
      <c r="AV12" s="23">
        <f t="shared" si="40"/>
        <v>1.1499999999999999</v>
      </c>
      <c r="AW12" s="31">
        <f t="shared" si="6"/>
        <v>1</v>
      </c>
      <c r="AX12" s="31">
        <f t="shared" si="41"/>
        <v>-27.599999999999998</v>
      </c>
      <c r="AY12" s="31">
        <f t="shared" si="42"/>
        <v>4.4153093020198462</v>
      </c>
      <c r="AZ12" s="31">
        <f t="shared" si="43"/>
        <v>1949.9999999999998</v>
      </c>
      <c r="BA12" s="31">
        <f t="shared" si="44"/>
        <v>9.2335831000868449</v>
      </c>
      <c r="BD12" s="32">
        <f t="shared" si="45"/>
        <v>-54</v>
      </c>
      <c r="BE12" s="32">
        <f t="shared" si="46"/>
        <v>9.1</v>
      </c>
      <c r="BF12" s="32">
        <v>1</v>
      </c>
      <c r="BG12" s="23">
        <f t="shared" si="47"/>
        <v>1.3</v>
      </c>
      <c r="BH12" s="31">
        <f t="shared" si="7"/>
        <v>1</v>
      </c>
      <c r="BI12" s="31">
        <f t="shared" si="48"/>
        <v>-70.2</v>
      </c>
      <c r="BJ12" s="31">
        <f t="shared" si="49"/>
        <v>6.8989207844059972E-2</v>
      </c>
      <c r="BK12" s="31">
        <f t="shared" si="50"/>
        <v>2730</v>
      </c>
      <c r="BL12" s="31">
        <f t="shared" si="51"/>
        <v>9.2335831000868449</v>
      </c>
      <c r="BO12" s="32">
        <f t="shared" si="52"/>
        <v>-99</v>
      </c>
      <c r="BP12" s="32">
        <f t="shared" si="53"/>
        <v>12.149999999999999</v>
      </c>
      <c r="BQ12" s="32">
        <v>1</v>
      </c>
      <c r="BR12" s="23">
        <f t="shared" si="54"/>
        <v>1.5249999999999999</v>
      </c>
      <c r="BS12" s="31">
        <f t="shared" si="8"/>
        <v>1</v>
      </c>
      <c r="BT12" s="31">
        <f t="shared" si="55"/>
        <v>-150.97499999999999</v>
      </c>
      <c r="BU12" s="31">
        <f t="shared" si="56"/>
        <v>1.3474454657042917E-4</v>
      </c>
      <c r="BV12" s="31">
        <f t="shared" si="57"/>
        <v>3644.9999999999995</v>
      </c>
      <c r="BW12" s="31">
        <f t="shared" si="58"/>
        <v>9.2335831000868449</v>
      </c>
      <c r="BZ12" s="32">
        <f t="shared" si="59"/>
        <v>-149</v>
      </c>
      <c r="CA12" s="32">
        <f t="shared" si="60"/>
        <v>15.7</v>
      </c>
      <c r="CB12" s="32">
        <v>1</v>
      </c>
      <c r="CC12" s="23">
        <f t="shared" si="61"/>
        <v>1.7749999999999999</v>
      </c>
      <c r="CD12" s="31">
        <f t="shared" si="9"/>
        <v>1</v>
      </c>
      <c r="CE12" s="31">
        <f t="shared" si="62"/>
        <v>-264.47499999999997</v>
      </c>
      <c r="CF12" s="31">
        <f t="shared" si="63"/>
        <v>1.3158647126018434E-7</v>
      </c>
      <c r="CG12" s="31">
        <f t="shared" si="64"/>
        <v>4710</v>
      </c>
      <c r="CH12" s="31">
        <f t="shared" si="65"/>
        <v>9.2335831000868449</v>
      </c>
      <c r="CK12" s="32">
        <f t="shared" si="66"/>
        <v>-204</v>
      </c>
      <c r="CL12" s="32">
        <f t="shared" si="67"/>
        <v>19.799999999999997</v>
      </c>
      <c r="CM12" s="32">
        <v>1</v>
      </c>
      <c r="CN12" s="23">
        <f t="shared" si="68"/>
        <v>2.0499999999999998</v>
      </c>
      <c r="CO12" s="31">
        <f t="shared" si="10"/>
        <v>1</v>
      </c>
      <c r="CP12" s="31">
        <f t="shared" si="69"/>
        <v>-418.2</v>
      </c>
      <c r="CQ12" s="31">
        <f t="shared" si="70"/>
        <v>6.4251206670011639E-11</v>
      </c>
      <c r="CR12" s="31">
        <f t="shared" si="71"/>
        <v>5939.9999999999991</v>
      </c>
      <c r="CS12" s="31">
        <f t="shared" si="72"/>
        <v>9.2335831000868449</v>
      </c>
      <c r="CV12" s="32">
        <f t="shared" si="73"/>
        <v>-254</v>
      </c>
      <c r="CW12" s="32">
        <f t="shared" si="74"/>
        <v>24.4</v>
      </c>
      <c r="CX12" s="32">
        <v>1</v>
      </c>
      <c r="CY12" s="23">
        <f t="shared" si="75"/>
        <v>2.2999999999999998</v>
      </c>
      <c r="CZ12" s="31">
        <f t="shared" si="11"/>
        <v>1</v>
      </c>
      <c r="DA12" s="31">
        <f t="shared" si="76"/>
        <v>-584.19999999999993</v>
      </c>
      <c r="DB12" s="31">
        <f t="shared" si="77"/>
        <v>6.2745319013683027E-14</v>
      </c>
      <c r="DC12" s="31">
        <f t="shared" si="78"/>
        <v>7320</v>
      </c>
      <c r="DD12" s="31">
        <f t="shared" si="79"/>
        <v>9.2335831000868449</v>
      </c>
      <c r="DG12" s="32">
        <f t="shared" si="80"/>
        <v>-319</v>
      </c>
      <c r="DH12" s="32">
        <f t="shared" si="81"/>
        <v>29.65</v>
      </c>
      <c r="DI12" s="32">
        <v>1</v>
      </c>
      <c r="DJ12" s="23">
        <f t="shared" si="87"/>
        <v>2.625</v>
      </c>
      <c r="DK12" s="31">
        <f t="shared" si="12"/>
        <v>1</v>
      </c>
      <c r="DL12" s="31">
        <f t="shared" si="82"/>
        <v>-837.375</v>
      </c>
      <c r="DM12" s="31">
        <f t="shared" si="83"/>
        <v>7.6593406999124465E-18</v>
      </c>
      <c r="DN12" s="31">
        <f t="shared" si="84"/>
        <v>8895</v>
      </c>
      <c r="DO12" s="31">
        <f t="shared" si="85"/>
        <v>9.2335831000868449</v>
      </c>
    </row>
    <row r="13" spans="1:123">
      <c r="A13" s="23">
        <f t="shared" si="13"/>
        <v>0.31864015682981472</v>
      </c>
      <c r="B13" s="23">
        <v>0</v>
      </c>
      <c r="C13" s="44">
        <f t="shared" si="14"/>
        <v>1.0249999999999999</v>
      </c>
      <c r="D13" s="45"/>
      <c r="E13" s="47">
        <f t="shared" si="88"/>
        <v>1.0249999999999999</v>
      </c>
      <c r="F13" s="84">
        <f t="shared" si="0"/>
        <v>2.0499999999999998</v>
      </c>
      <c r="G13" s="185">
        <f t="shared" si="1"/>
        <v>1.1019051158766107</v>
      </c>
      <c r="H13" s="26">
        <f t="shared" si="2"/>
        <v>2.6390158215457897</v>
      </c>
      <c r="I13" s="23">
        <f t="shared" si="86"/>
        <v>1.4000000000000008</v>
      </c>
      <c r="J13" s="27">
        <v>7</v>
      </c>
      <c r="K13" s="32">
        <f t="shared" si="15"/>
        <v>7</v>
      </c>
      <c r="L13" s="32">
        <f t="shared" si="16"/>
        <v>1</v>
      </c>
      <c r="M13" s="22">
        <v>1</v>
      </c>
      <c r="N13" s="109">
        <f t="shared" si="17"/>
        <v>1.0249999999999999</v>
      </c>
      <c r="O13" s="31">
        <f t="shared" si="3"/>
        <v>2</v>
      </c>
      <c r="P13" s="31">
        <f t="shared" si="18"/>
        <v>14.349999999999998</v>
      </c>
      <c r="Q13" s="31">
        <f t="shared" si="19"/>
        <v>324.5989460501321</v>
      </c>
      <c r="R13" s="31">
        <f t="shared" si="20"/>
        <v>300</v>
      </c>
      <c r="S13" s="31">
        <f t="shared" si="21"/>
        <v>9.5592047048944409</v>
      </c>
      <c r="T13" s="56">
        <f t="shared" si="22"/>
        <v>22.620135613249627</v>
      </c>
      <c r="U13" s="163">
        <f t="shared" si="23"/>
        <v>33.057153476298318</v>
      </c>
      <c r="W13" s="32">
        <f t="shared" si="24"/>
        <v>2</v>
      </c>
      <c r="X13" s="32">
        <f t="shared" si="25"/>
        <v>2.0499999999999998</v>
      </c>
      <c r="Y13" s="32">
        <v>1</v>
      </c>
      <c r="Z13" s="23">
        <f t="shared" si="26"/>
        <v>1.0249999999999999</v>
      </c>
      <c r="AA13" s="31">
        <f t="shared" si="4"/>
        <v>1</v>
      </c>
      <c r="AB13" s="31">
        <f t="shared" si="27"/>
        <v>2.0499999999999998</v>
      </c>
      <c r="AC13" s="31">
        <f t="shared" si="28"/>
        <v>162.29947302506599</v>
      </c>
      <c r="AD13" s="31">
        <f t="shared" si="29"/>
        <v>615</v>
      </c>
      <c r="AE13" s="31">
        <f t="shared" si="30"/>
        <v>9.5592047048944409</v>
      </c>
      <c r="AF13" s="56">
        <f t="shared" si="89"/>
        <v>79.170474646373663</v>
      </c>
      <c r="AH13" s="32">
        <f t="shared" si="31"/>
        <v>-8</v>
      </c>
      <c r="AI13" s="32">
        <f t="shared" si="32"/>
        <v>4.1999999999999993</v>
      </c>
      <c r="AJ13" s="32">
        <v>1</v>
      </c>
      <c r="AK13" s="23">
        <f t="shared" si="33"/>
        <v>1.075</v>
      </c>
      <c r="AL13" s="31">
        <f t="shared" si="5"/>
        <v>1</v>
      </c>
      <c r="AM13" s="31">
        <f t="shared" si="34"/>
        <v>-8.6</v>
      </c>
      <c r="AN13" s="31">
        <f t="shared" si="35"/>
        <v>40.57486825626647</v>
      </c>
      <c r="AO13" s="31">
        <f t="shared" si="36"/>
        <v>1259.9999999999998</v>
      </c>
      <c r="AP13" s="31">
        <f t="shared" si="37"/>
        <v>9.5592047048944409</v>
      </c>
      <c r="AS13" s="32">
        <f t="shared" si="38"/>
        <v>-23</v>
      </c>
      <c r="AT13" s="32">
        <f t="shared" si="39"/>
        <v>6.4999999999999991</v>
      </c>
      <c r="AU13" s="32">
        <v>1</v>
      </c>
      <c r="AV13" s="23">
        <f t="shared" si="40"/>
        <v>1.1499999999999999</v>
      </c>
      <c r="AW13" s="31">
        <f t="shared" si="6"/>
        <v>1</v>
      </c>
      <c r="AX13" s="31">
        <f t="shared" si="41"/>
        <v>-26.45</v>
      </c>
      <c r="AY13" s="31">
        <f t="shared" si="42"/>
        <v>5.0718585320333043</v>
      </c>
      <c r="AZ13" s="31">
        <f t="shared" si="43"/>
        <v>1949.9999999999998</v>
      </c>
      <c r="BA13" s="31">
        <f t="shared" si="44"/>
        <v>9.5592047048944409</v>
      </c>
      <c r="BD13" s="32">
        <f t="shared" si="45"/>
        <v>-53</v>
      </c>
      <c r="BE13" s="32">
        <f t="shared" si="46"/>
        <v>9.1</v>
      </c>
      <c r="BF13" s="32">
        <v>1</v>
      </c>
      <c r="BG13" s="23">
        <f t="shared" si="47"/>
        <v>1.3</v>
      </c>
      <c r="BH13" s="31">
        <f t="shared" si="7"/>
        <v>1</v>
      </c>
      <c r="BI13" s="31">
        <f t="shared" si="48"/>
        <v>-68.900000000000006</v>
      </c>
      <c r="BJ13" s="31">
        <f t="shared" si="49"/>
        <v>7.9247789563020227E-2</v>
      </c>
      <c r="BK13" s="31">
        <f t="shared" si="50"/>
        <v>2730</v>
      </c>
      <c r="BL13" s="31">
        <f t="shared" si="51"/>
        <v>9.5592047048944409</v>
      </c>
      <c r="BO13" s="32">
        <f t="shared" si="52"/>
        <v>-98</v>
      </c>
      <c r="BP13" s="32">
        <f t="shared" si="53"/>
        <v>12.149999999999999</v>
      </c>
      <c r="BQ13" s="32">
        <v>1</v>
      </c>
      <c r="BR13" s="23">
        <f t="shared" si="54"/>
        <v>1.5249999999999999</v>
      </c>
      <c r="BS13" s="31">
        <f t="shared" si="8"/>
        <v>1</v>
      </c>
      <c r="BT13" s="31">
        <f t="shared" si="55"/>
        <v>-149.44999999999999</v>
      </c>
      <c r="BU13" s="31">
        <f t="shared" si="56"/>
        <v>1.5478083899027339E-4</v>
      </c>
      <c r="BV13" s="31">
        <f t="shared" si="57"/>
        <v>3644.9999999999995</v>
      </c>
      <c r="BW13" s="31">
        <f t="shared" si="58"/>
        <v>9.5592047048944409</v>
      </c>
      <c r="BZ13" s="32">
        <f t="shared" si="59"/>
        <v>-148</v>
      </c>
      <c r="CA13" s="32">
        <f t="shared" si="60"/>
        <v>15.7</v>
      </c>
      <c r="CB13" s="32">
        <v>1</v>
      </c>
      <c r="CC13" s="23">
        <f t="shared" si="61"/>
        <v>1.7749999999999999</v>
      </c>
      <c r="CD13" s="31">
        <f t="shared" si="9"/>
        <v>1</v>
      </c>
      <c r="CE13" s="31">
        <f t="shared" si="62"/>
        <v>-262.7</v>
      </c>
      <c r="CF13" s="31">
        <f t="shared" si="63"/>
        <v>1.5115316307643836E-7</v>
      </c>
      <c r="CG13" s="31">
        <f t="shared" si="64"/>
        <v>4710</v>
      </c>
      <c r="CH13" s="31">
        <f t="shared" si="65"/>
        <v>9.5592047048944409</v>
      </c>
      <c r="CK13" s="32">
        <f t="shared" si="66"/>
        <v>-203</v>
      </c>
      <c r="CL13" s="32">
        <f t="shared" si="67"/>
        <v>19.799999999999997</v>
      </c>
      <c r="CM13" s="32">
        <v>1</v>
      </c>
      <c r="CN13" s="23">
        <f t="shared" si="68"/>
        <v>2.0499999999999998</v>
      </c>
      <c r="CO13" s="31">
        <f t="shared" si="10"/>
        <v>1</v>
      </c>
      <c r="CP13" s="31">
        <f t="shared" si="69"/>
        <v>-416.15</v>
      </c>
      <c r="CQ13" s="31">
        <f t="shared" si="70"/>
        <v>7.3805255408416908E-11</v>
      </c>
      <c r="CR13" s="31">
        <f t="shared" si="71"/>
        <v>5939.9999999999991</v>
      </c>
      <c r="CS13" s="31">
        <f t="shared" si="72"/>
        <v>9.5592047048944409</v>
      </c>
      <c r="CV13" s="32">
        <f t="shared" si="73"/>
        <v>-253</v>
      </c>
      <c r="CW13" s="32">
        <f t="shared" si="74"/>
        <v>24.4</v>
      </c>
      <c r="CX13" s="32">
        <v>1</v>
      </c>
      <c r="CY13" s="23">
        <f t="shared" si="75"/>
        <v>2.2999999999999998</v>
      </c>
      <c r="CZ13" s="31">
        <f t="shared" si="11"/>
        <v>1</v>
      </c>
      <c r="DA13" s="31">
        <f t="shared" si="76"/>
        <v>-581.9</v>
      </c>
      <c r="DB13" s="31">
        <f t="shared" si="77"/>
        <v>7.2075444734781897E-14</v>
      </c>
      <c r="DC13" s="31">
        <f t="shared" si="78"/>
        <v>7320</v>
      </c>
      <c r="DD13" s="31">
        <f t="shared" si="79"/>
        <v>9.5592047048944409</v>
      </c>
      <c r="DG13" s="32">
        <f t="shared" si="80"/>
        <v>-318</v>
      </c>
      <c r="DH13" s="32">
        <f t="shared" si="81"/>
        <v>29.65</v>
      </c>
      <c r="DI13" s="32">
        <v>1</v>
      </c>
      <c r="DJ13" s="23">
        <f t="shared" si="87"/>
        <v>2.625</v>
      </c>
      <c r="DK13" s="31">
        <f t="shared" si="12"/>
        <v>1</v>
      </c>
      <c r="DL13" s="31">
        <f t="shared" si="82"/>
        <v>-834.75</v>
      </c>
      <c r="DM13" s="31">
        <f t="shared" si="83"/>
        <v>8.7982720623512672E-18</v>
      </c>
      <c r="DN13" s="31">
        <f t="shared" si="84"/>
        <v>8895</v>
      </c>
      <c r="DO13" s="31">
        <f t="shared" si="85"/>
        <v>9.5592047048944409</v>
      </c>
    </row>
    <row r="14" spans="1:123">
      <c r="A14" s="23">
        <f t="shared" si="13"/>
        <v>0.32987697769322272</v>
      </c>
      <c r="B14" s="23">
        <v>0</v>
      </c>
      <c r="C14" s="44">
        <f t="shared" si="14"/>
        <v>1.0249999999999999</v>
      </c>
      <c r="D14" s="45"/>
      <c r="E14" s="47">
        <f t="shared" si="88"/>
        <v>1.0249999999999999</v>
      </c>
      <c r="F14" s="84">
        <f t="shared" si="0"/>
        <v>2.0499999999999998</v>
      </c>
      <c r="G14" s="185">
        <f t="shared" si="1"/>
        <v>1.11728713807222</v>
      </c>
      <c r="H14" s="26">
        <f t="shared" si="2"/>
        <v>3.0314331330207978</v>
      </c>
      <c r="I14" s="23">
        <f t="shared" si="86"/>
        <v>1.600000000000001</v>
      </c>
      <c r="J14" s="27">
        <v>8</v>
      </c>
      <c r="K14" s="32">
        <f t="shared" si="15"/>
        <v>8</v>
      </c>
      <c r="L14" s="32">
        <f t="shared" si="16"/>
        <v>1</v>
      </c>
      <c r="M14" s="22">
        <v>1</v>
      </c>
      <c r="N14" s="109">
        <f t="shared" si="17"/>
        <v>1.0249999999999999</v>
      </c>
      <c r="O14" s="31">
        <f t="shared" si="3"/>
        <v>2</v>
      </c>
      <c r="P14" s="31">
        <f t="shared" si="18"/>
        <v>16.399999999999999</v>
      </c>
      <c r="Q14" s="31">
        <f t="shared" si="19"/>
        <v>372.86627536155811</v>
      </c>
      <c r="R14" s="31">
        <f t="shared" si="20"/>
        <v>300</v>
      </c>
      <c r="S14" s="31">
        <f t="shared" si="21"/>
        <v>9.8963093307966812</v>
      </c>
      <c r="T14" s="56">
        <f t="shared" si="22"/>
        <v>22.735748497655983</v>
      </c>
      <c r="U14" s="163">
        <f t="shared" si="23"/>
        <v>33.518614142166598</v>
      </c>
      <c r="W14" s="32">
        <f t="shared" si="24"/>
        <v>3</v>
      </c>
      <c r="X14" s="32">
        <f t="shared" si="25"/>
        <v>2.0499999999999998</v>
      </c>
      <c r="Y14" s="32">
        <v>1</v>
      </c>
      <c r="Z14" s="23">
        <f t="shared" si="26"/>
        <v>1.0249999999999999</v>
      </c>
      <c r="AA14" s="31">
        <f t="shared" si="4"/>
        <v>1</v>
      </c>
      <c r="AB14" s="31">
        <f t="shared" si="27"/>
        <v>3.0749999999999997</v>
      </c>
      <c r="AC14" s="31">
        <f t="shared" si="28"/>
        <v>186.433137680779</v>
      </c>
      <c r="AD14" s="31">
        <f t="shared" si="29"/>
        <v>615</v>
      </c>
      <c r="AE14" s="31">
        <f t="shared" si="30"/>
        <v>9.8963093307966812</v>
      </c>
      <c r="AF14" s="56">
        <f t="shared" si="89"/>
        <v>60.628662660415941</v>
      </c>
      <c r="AH14" s="32">
        <f t="shared" si="31"/>
        <v>-7</v>
      </c>
      <c r="AI14" s="32">
        <f t="shared" si="32"/>
        <v>4.1999999999999993</v>
      </c>
      <c r="AJ14" s="32">
        <v>1</v>
      </c>
      <c r="AK14" s="23">
        <f t="shared" si="33"/>
        <v>1.075</v>
      </c>
      <c r="AL14" s="31">
        <f t="shared" si="5"/>
        <v>1</v>
      </c>
      <c r="AM14" s="31">
        <f t="shared" si="34"/>
        <v>-7.5249999999999995</v>
      </c>
      <c r="AN14" s="31">
        <f t="shared" si="35"/>
        <v>46.608284420194714</v>
      </c>
      <c r="AO14" s="31">
        <f t="shared" si="36"/>
        <v>1259.9999999999998</v>
      </c>
      <c r="AP14" s="31">
        <f t="shared" si="37"/>
        <v>9.8963093307966812</v>
      </c>
      <c r="AS14" s="32">
        <f t="shared" si="38"/>
        <v>-22</v>
      </c>
      <c r="AT14" s="32">
        <f t="shared" si="39"/>
        <v>6.4999999999999991</v>
      </c>
      <c r="AU14" s="32">
        <v>1</v>
      </c>
      <c r="AV14" s="23">
        <f t="shared" si="40"/>
        <v>1.1499999999999999</v>
      </c>
      <c r="AW14" s="31">
        <f t="shared" si="6"/>
        <v>1</v>
      </c>
      <c r="AX14" s="31">
        <f t="shared" si="41"/>
        <v>-25.299999999999997</v>
      </c>
      <c r="AY14" s="31">
        <f t="shared" si="42"/>
        <v>5.8260355525243348</v>
      </c>
      <c r="AZ14" s="31">
        <f t="shared" si="43"/>
        <v>1949.9999999999998</v>
      </c>
      <c r="BA14" s="31">
        <f t="shared" si="44"/>
        <v>9.8963093307966812</v>
      </c>
      <c r="BD14" s="32">
        <f t="shared" si="45"/>
        <v>-52</v>
      </c>
      <c r="BE14" s="32">
        <f t="shared" si="46"/>
        <v>9.1</v>
      </c>
      <c r="BF14" s="32">
        <v>1</v>
      </c>
      <c r="BG14" s="23">
        <f t="shared" si="47"/>
        <v>1.3</v>
      </c>
      <c r="BH14" s="31">
        <f t="shared" si="7"/>
        <v>1</v>
      </c>
      <c r="BI14" s="31">
        <f t="shared" si="48"/>
        <v>-67.600000000000009</v>
      </c>
      <c r="BJ14" s="31">
        <f t="shared" si="49"/>
        <v>9.1031805508192537E-2</v>
      </c>
      <c r="BK14" s="31">
        <f t="shared" si="50"/>
        <v>2730</v>
      </c>
      <c r="BL14" s="31">
        <f t="shared" si="51"/>
        <v>9.8963093307966812</v>
      </c>
      <c r="BO14" s="32">
        <f t="shared" si="52"/>
        <v>-97</v>
      </c>
      <c r="BP14" s="32">
        <f t="shared" si="53"/>
        <v>12.149999999999999</v>
      </c>
      <c r="BQ14" s="32">
        <v>1</v>
      </c>
      <c r="BR14" s="23">
        <f t="shared" si="54"/>
        <v>1.5249999999999999</v>
      </c>
      <c r="BS14" s="31">
        <f t="shared" si="8"/>
        <v>1</v>
      </c>
      <c r="BT14" s="31">
        <f t="shared" si="55"/>
        <v>-147.92499999999998</v>
      </c>
      <c r="BU14" s="31">
        <f t="shared" si="56"/>
        <v>1.7779649513318798E-4</v>
      </c>
      <c r="BV14" s="31">
        <f t="shared" si="57"/>
        <v>3644.9999999999995</v>
      </c>
      <c r="BW14" s="31">
        <f t="shared" si="58"/>
        <v>9.8963093307966812</v>
      </c>
      <c r="BZ14" s="32">
        <f t="shared" si="59"/>
        <v>-147</v>
      </c>
      <c r="CA14" s="32">
        <f t="shared" si="60"/>
        <v>15.7</v>
      </c>
      <c r="CB14" s="32">
        <v>1</v>
      </c>
      <c r="CC14" s="23">
        <f t="shared" si="61"/>
        <v>1.7749999999999999</v>
      </c>
      <c r="CD14" s="31">
        <f t="shared" si="9"/>
        <v>1</v>
      </c>
      <c r="CE14" s="31">
        <f t="shared" si="62"/>
        <v>-260.92500000000001</v>
      </c>
      <c r="CF14" s="31">
        <f t="shared" si="63"/>
        <v>1.736293897785033E-7</v>
      </c>
      <c r="CG14" s="31">
        <f t="shared" si="64"/>
        <v>4710</v>
      </c>
      <c r="CH14" s="31">
        <f t="shared" si="65"/>
        <v>9.8963093307966812</v>
      </c>
      <c r="CK14" s="32">
        <f t="shared" si="66"/>
        <v>-202</v>
      </c>
      <c r="CL14" s="32">
        <f t="shared" si="67"/>
        <v>19.799999999999997</v>
      </c>
      <c r="CM14" s="32">
        <v>1</v>
      </c>
      <c r="CN14" s="23">
        <f t="shared" si="68"/>
        <v>2.0499999999999998</v>
      </c>
      <c r="CO14" s="31">
        <f t="shared" si="10"/>
        <v>1</v>
      </c>
      <c r="CP14" s="31">
        <f t="shared" si="69"/>
        <v>-414.09999999999997</v>
      </c>
      <c r="CQ14" s="31">
        <f t="shared" si="70"/>
        <v>8.4779975477784506E-11</v>
      </c>
      <c r="CR14" s="31">
        <f t="shared" si="71"/>
        <v>5939.9999999999991</v>
      </c>
      <c r="CS14" s="31">
        <f t="shared" si="72"/>
        <v>9.8963093307966812</v>
      </c>
      <c r="CV14" s="32">
        <f t="shared" si="73"/>
        <v>-252</v>
      </c>
      <c r="CW14" s="32">
        <f t="shared" si="74"/>
        <v>24.4</v>
      </c>
      <c r="CX14" s="32">
        <v>1</v>
      </c>
      <c r="CY14" s="23">
        <f t="shared" si="75"/>
        <v>2.2999999999999998</v>
      </c>
      <c r="CZ14" s="31">
        <f t="shared" si="11"/>
        <v>1</v>
      </c>
      <c r="DA14" s="31">
        <f t="shared" si="76"/>
        <v>-579.59999999999991</v>
      </c>
      <c r="DB14" s="31">
        <f t="shared" si="77"/>
        <v>8.2792944802523667E-14</v>
      </c>
      <c r="DC14" s="31">
        <f t="shared" si="78"/>
        <v>7320</v>
      </c>
      <c r="DD14" s="31">
        <f t="shared" si="79"/>
        <v>9.8963093307966812</v>
      </c>
      <c r="DG14" s="32">
        <f t="shared" si="80"/>
        <v>-317</v>
      </c>
      <c r="DH14" s="32">
        <f t="shared" si="81"/>
        <v>29.65</v>
      </c>
      <c r="DI14" s="32">
        <v>1</v>
      </c>
      <c r="DJ14" s="23">
        <f t="shared" si="87"/>
        <v>2.625</v>
      </c>
      <c r="DK14" s="31">
        <f t="shared" si="12"/>
        <v>1</v>
      </c>
      <c r="DL14" s="31">
        <f t="shared" si="82"/>
        <v>-832.125</v>
      </c>
      <c r="DM14" s="31">
        <f t="shared" si="83"/>
        <v>1.0106560644839272E-17</v>
      </c>
      <c r="DN14" s="31">
        <f t="shared" si="84"/>
        <v>8895</v>
      </c>
      <c r="DO14" s="31">
        <f t="shared" si="85"/>
        <v>9.8963093307966812</v>
      </c>
    </row>
    <row r="15" spans="1:123">
      <c r="A15" s="23">
        <f t="shared" si="13"/>
        <v>0.34151006418859797</v>
      </c>
      <c r="B15" s="23">
        <v>0</v>
      </c>
      <c r="C15" s="44">
        <f t="shared" si="14"/>
        <v>1.0249999999999999</v>
      </c>
      <c r="D15" s="45"/>
      <c r="E15" s="47">
        <f t="shared" si="88"/>
        <v>1.0249999999999999</v>
      </c>
      <c r="F15" s="84">
        <f t="shared" si="0"/>
        <v>2.0499999999999998</v>
      </c>
      <c r="G15" s="185">
        <f t="shared" si="1"/>
        <v>1.1328838852957985</v>
      </c>
      <c r="H15" s="26">
        <f t="shared" si="2"/>
        <v>3.4822022531844987</v>
      </c>
      <c r="I15" s="23">
        <f t="shared" si="86"/>
        <v>1.8000000000000009</v>
      </c>
      <c r="J15" s="27">
        <v>9</v>
      </c>
      <c r="K15" s="32">
        <f t="shared" si="15"/>
        <v>9</v>
      </c>
      <c r="L15" s="32">
        <f t="shared" si="16"/>
        <v>1</v>
      </c>
      <c r="M15" s="22">
        <v>1</v>
      </c>
      <c r="N15" s="109">
        <f t="shared" si="17"/>
        <v>1.0249999999999999</v>
      </c>
      <c r="O15" s="31">
        <f t="shared" si="3"/>
        <v>2</v>
      </c>
      <c r="P15" s="31">
        <f t="shared" si="18"/>
        <v>18.45</v>
      </c>
      <c r="Q15" s="31">
        <f t="shared" si="19"/>
        <v>428.31087714169331</v>
      </c>
      <c r="R15" s="31">
        <f t="shared" si="20"/>
        <v>300</v>
      </c>
      <c r="S15" s="31">
        <f t="shared" si="21"/>
        <v>10.245301925657939</v>
      </c>
      <c r="T15" s="56">
        <f t="shared" si="22"/>
        <v>23.214681687896658</v>
      </c>
      <c r="U15" s="163">
        <f t="shared" si="23"/>
        <v>33.986516558873959</v>
      </c>
      <c r="W15" s="32">
        <f t="shared" si="24"/>
        <v>4</v>
      </c>
      <c r="X15" s="32">
        <f t="shared" si="25"/>
        <v>2.0499999999999998</v>
      </c>
      <c r="Y15" s="32">
        <v>1</v>
      </c>
      <c r="Z15" s="23">
        <f t="shared" si="26"/>
        <v>1.0249999999999999</v>
      </c>
      <c r="AA15" s="31">
        <f t="shared" si="4"/>
        <v>1</v>
      </c>
      <c r="AB15" s="31">
        <f t="shared" si="27"/>
        <v>4.0999999999999996</v>
      </c>
      <c r="AC15" s="31">
        <f t="shared" si="28"/>
        <v>214.15543857084657</v>
      </c>
      <c r="AD15" s="31">
        <f t="shared" si="29"/>
        <v>615</v>
      </c>
      <c r="AE15" s="31">
        <f t="shared" si="30"/>
        <v>10.245301925657939</v>
      </c>
      <c r="AF15" s="56">
        <f t="shared" si="89"/>
        <v>52.233033797767462</v>
      </c>
      <c r="AH15" s="32">
        <f t="shared" si="31"/>
        <v>-6</v>
      </c>
      <c r="AI15" s="32">
        <f t="shared" si="32"/>
        <v>4.1999999999999993</v>
      </c>
      <c r="AJ15" s="32">
        <v>1</v>
      </c>
      <c r="AK15" s="23">
        <f t="shared" si="33"/>
        <v>1.075</v>
      </c>
      <c r="AL15" s="31">
        <f t="shared" si="5"/>
        <v>1</v>
      </c>
      <c r="AM15" s="31">
        <f t="shared" si="34"/>
        <v>-6.4499999999999993</v>
      </c>
      <c r="AN15" s="31">
        <f t="shared" si="35"/>
        <v>53.538859642711614</v>
      </c>
      <c r="AO15" s="31">
        <f t="shared" si="36"/>
        <v>1259.9999999999998</v>
      </c>
      <c r="AP15" s="31">
        <f t="shared" si="37"/>
        <v>10.245301925657939</v>
      </c>
      <c r="AS15" s="32">
        <f t="shared" si="38"/>
        <v>-21</v>
      </c>
      <c r="AT15" s="32">
        <f t="shared" si="39"/>
        <v>6.4999999999999991</v>
      </c>
      <c r="AU15" s="32">
        <v>1</v>
      </c>
      <c r="AV15" s="23">
        <f t="shared" si="40"/>
        <v>1.1499999999999999</v>
      </c>
      <c r="AW15" s="31">
        <f t="shared" si="6"/>
        <v>1</v>
      </c>
      <c r="AX15" s="31">
        <f t="shared" si="41"/>
        <v>-24.15</v>
      </c>
      <c r="AY15" s="31">
        <f t="shared" si="42"/>
        <v>6.6923574553389455</v>
      </c>
      <c r="AZ15" s="31">
        <f t="shared" si="43"/>
        <v>1949.9999999999998</v>
      </c>
      <c r="BA15" s="31">
        <f t="shared" si="44"/>
        <v>10.245301925657939</v>
      </c>
      <c r="BD15" s="32">
        <f t="shared" si="45"/>
        <v>-51</v>
      </c>
      <c r="BE15" s="32">
        <f t="shared" si="46"/>
        <v>9.1</v>
      </c>
      <c r="BF15" s="32">
        <v>1</v>
      </c>
      <c r="BG15" s="23">
        <f t="shared" si="47"/>
        <v>1.3</v>
      </c>
      <c r="BH15" s="31">
        <f t="shared" si="7"/>
        <v>1</v>
      </c>
      <c r="BI15" s="31">
        <f t="shared" si="48"/>
        <v>-66.3</v>
      </c>
      <c r="BJ15" s="31">
        <f t="shared" si="49"/>
        <v>0.1045680852396708</v>
      </c>
      <c r="BK15" s="31">
        <f t="shared" si="50"/>
        <v>2730</v>
      </c>
      <c r="BL15" s="31">
        <f t="shared" si="51"/>
        <v>10.245301925657939</v>
      </c>
      <c r="BO15" s="32">
        <f t="shared" si="52"/>
        <v>-96</v>
      </c>
      <c r="BP15" s="32">
        <f t="shared" si="53"/>
        <v>12.149999999999999</v>
      </c>
      <c r="BQ15" s="32">
        <v>1</v>
      </c>
      <c r="BR15" s="23">
        <f t="shared" si="54"/>
        <v>1.5249999999999999</v>
      </c>
      <c r="BS15" s="31">
        <f t="shared" si="8"/>
        <v>1</v>
      </c>
      <c r="BT15" s="31">
        <f t="shared" si="55"/>
        <v>-146.39999999999998</v>
      </c>
      <c r="BU15" s="31">
        <f t="shared" si="56"/>
        <v>2.0423454148373138E-4</v>
      </c>
      <c r="BV15" s="31">
        <f t="shared" si="57"/>
        <v>3644.9999999999995</v>
      </c>
      <c r="BW15" s="31">
        <f t="shared" si="58"/>
        <v>10.245301925657939</v>
      </c>
      <c r="BZ15" s="32">
        <f t="shared" si="59"/>
        <v>-146</v>
      </c>
      <c r="CA15" s="32">
        <f t="shared" si="60"/>
        <v>15.7</v>
      </c>
      <c r="CB15" s="32">
        <v>1</v>
      </c>
      <c r="CC15" s="23">
        <f t="shared" si="61"/>
        <v>1.7749999999999999</v>
      </c>
      <c r="CD15" s="31">
        <f t="shared" si="9"/>
        <v>1</v>
      </c>
      <c r="CE15" s="31">
        <f t="shared" si="62"/>
        <v>-259.14999999999998</v>
      </c>
      <c r="CF15" s="31">
        <f t="shared" si="63"/>
        <v>1.994477944177058E-7</v>
      </c>
      <c r="CG15" s="31">
        <f t="shared" si="64"/>
        <v>4710</v>
      </c>
      <c r="CH15" s="31">
        <f t="shared" si="65"/>
        <v>10.245301925657939</v>
      </c>
      <c r="CK15" s="32">
        <f t="shared" si="66"/>
        <v>-201</v>
      </c>
      <c r="CL15" s="32">
        <f t="shared" si="67"/>
        <v>19.799999999999997</v>
      </c>
      <c r="CM15" s="32">
        <v>1</v>
      </c>
      <c r="CN15" s="23">
        <f t="shared" si="68"/>
        <v>2.0499999999999998</v>
      </c>
      <c r="CO15" s="31">
        <f t="shared" si="10"/>
        <v>1</v>
      </c>
      <c r="CP15" s="31">
        <f t="shared" si="69"/>
        <v>-412.04999999999995</v>
      </c>
      <c r="CQ15" s="31">
        <f t="shared" si="70"/>
        <v>9.7386618368020059E-11</v>
      </c>
      <c r="CR15" s="31">
        <f t="shared" si="71"/>
        <v>5939.9999999999991</v>
      </c>
      <c r="CS15" s="31">
        <f t="shared" si="72"/>
        <v>10.245301925657939</v>
      </c>
      <c r="CV15" s="32">
        <f t="shared" si="73"/>
        <v>-251</v>
      </c>
      <c r="CW15" s="32">
        <f t="shared" si="74"/>
        <v>24.4</v>
      </c>
      <c r="CX15" s="32">
        <v>1</v>
      </c>
      <c r="CY15" s="23">
        <f t="shared" si="75"/>
        <v>2.2999999999999998</v>
      </c>
      <c r="CZ15" s="31">
        <f t="shared" si="11"/>
        <v>1</v>
      </c>
      <c r="DA15" s="31">
        <f t="shared" si="76"/>
        <v>-577.29999999999995</v>
      </c>
      <c r="DB15" s="31">
        <f t="shared" si="77"/>
        <v>9.5104119500019261E-14</v>
      </c>
      <c r="DC15" s="31">
        <f t="shared" si="78"/>
        <v>7320</v>
      </c>
      <c r="DD15" s="31">
        <f t="shared" si="79"/>
        <v>10.245301925657939</v>
      </c>
      <c r="DG15" s="32">
        <f t="shared" si="80"/>
        <v>-316</v>
      </c>
      <c r="DH15" s="32">
        <f t="shared" si="81"/>
        <v>29.65</v>
      </c>
      <c r="DI15" s="32">
        <v>1</v>
      </c>
      <c r="DJ15" s="23">
        <f t="shared" si="87"/>
        <v>2.625</v>
      </c>
      <c r="DK15" s="31">
        <f t="shared" si="12"/>
        <v>1</v>
      </c>
      <c r="DL15" s="31">
        <f t="shared" si="82"/>
        <v>-829.5</v>
      </c>
      <c r="DM15" s="31">
        <f t="shared" si="83"/>
        <v>1.1609389587404643E-17</v>
      </c>
      <c r="DN15" s="31">
        <f t="shared" si="84"/>
        <v>8895</v>
      </c>
      <c r="DO15" s="31">
        <f t="shared" si="85"/>
        <v>10.245301925657939</v>
      </c>
    </row>
    <row r="16" spans="1:123">
      <c r="A16" s="23">
        <f t="shared" si="13"/>
        <v>0.35355339059327295</v>
      </c>
      <c r="B16" s="23">
        <v>0</v>
      </c>
      <c r="C16" s="44">
        <f t="shared" si="14"/>
        <v>1.0249999999999999</v>
      </c>
      <c r="D16" s="73"/>
      <c r="E16" s="47">
        <f t="shared" si="88"/>
        <v>1.0249999999999999</v>
      </c>
      <c r="F16" s="84">
        <f t="shared" si="0"/>
        <v>2.0499999999999998</v>
      </c>
      <c r="G16" s="185">
        <f t="shared" si="1"/>
        <v>1.1486983549970351</v>
      </c>
      <c r="H16" s="26">
        <f t="shared" si="2"/>
        <v>4.0000000000000027</v>
      </c>
      <c r="I16" s="23">
        <f t="shared" si="86"/>
        <v>2.0000000000000009</v>
      </c>
      <c r="J16" s="27">
        <v>10</v>
      </c>
      <c r="K16" s="32">
        <f t="shared" si="15"/>
        <v>10</v>
      </c>
      <c r="L16" s="32">
        <f t="shared" si="16"/>
        <v>1</v>
      </c>
      <c r="M16" s="22">
        <v>1</v>
      </c>
      <c r="N16" s="109">
        <f t="shared" si="17"/>
        <v>1.0249999999999999</v>
      </c>
      <c r="O16" s="31">
        <f t="shared" si="3"/>
        <v>2</v>
      </c>
      <c r="P16" s="31">
        <f t="shared" si="18"/>
        <v>20.5</v>
      </c>
      <c r="Q16" s="31">
        <f t="shared" si="19"/>
        <v>492.00000000000028</v>
      </c>
      <c r="R16" s="31">
        <f t="shared" si="20"/>
        <v>300</v>
      </c>
      <c r="S16" s="31">
        <f t="shared" si="21"/>
        <v>10.606601717798188</v>
      </c>
      <c r="T16" s="56">
        <f t="shared" si="22"/>
        <v>24.000000000000014</v>
      </c>
      <c r="U16" s="163">
        <f t="shared" si="23"/>
        <v>34.460950649911055</v>
      </c>
      <c r="W16" s="32">
        <f t="shared" si="24"/>
        <v>5</v>
      </c>
      <c r="X16" s="32">
        <f t="shared" si="25"/>
        <v>2.0499999999999998</v>
      </c>
      <c r="Y16" s="32">
        <v>2</v>
      </c>
      <c r="Z16" s="23">
        <f t="shared" si="26"/>
        <v>1.0249999999999999</v>
      </c>
      <c r="AA16" s="31">
        <f t="shared" si="4"/>
        <v>2</v>
      </c>
      <c r="AB16" s="31">
        <f t="shared" si="27"/>
        <v>10.25</v>
      </c>
      <c r="AC16" s="31">
        <f t="shared" si="28"/>
        <v>246.00000000000003</v>
      </c>
      <c r="AD16" s="31">
        <f t="shared" si="29"/>
        <v>615</v>
      </c>
      <c r="AE16" s="31">
        <f t="shared" si="30"/>
        <v>10.606601717798188</v>
      </c>
      <c r="AF16" s="56">
        <f t="shared" si="89"/>
        <v>24.000000000000004</v>
      </c>
      <c r="AH16" s="32">
        <f t="shared" si="31"/>
        <v>-5</v>
      </c>
      <c r="AI16" s="32">
        <f t="shared" si="32"/>
        <v>4.1999999999999993</v>
      </c>
      <c r="AJ16" s="32">
        <v>1</v>
      </c>
      <c r="AK16" s="23">
        <f t="shared" si="33"/>
        <v>1.075</v>
      </c>
      <c r="AL16" s="31">
        <f t="shared" si="5"/>
        <v>1</v>
      </c>
      <c r="AM16" s="31">
        <f t="shared" si="34"/>
        <v>-5.375</v>
      </c>
      <c r="AN16" s="31">
        <f t="shared" si="35"/>
        <v>61.499999999999979</v>
      </c>
      <c r="AO16" s="31">
        <f t="shared" si="36"/>
        <v>1259.9999999999998</v>
      </c>
      <c r="AP16" s="31">
        <f t="shared" si="37"/>
        <v>10.606601717798188</v>
      </c>
      <c r="AS16" s="32">
        <f t="shared" si="38"/>
        <v>-20</v>
      </c>
      <c r="AT16" s="32">
        <f t="shared" si="39"/>
        <v>6.4999999999999991</v>
      </c>
      <c r="AU16" s="32">
        <v>1</v>
      </c>
      <c r="AV16" s="23">
        <f t="shared" si="40"/>
        <v>1.1499999999999999</v>
      </c>
      <c r="AW16" s="31">
        <f t="shared" si="6"/>
        <v>1</v>
      </c>
      <c r="AX16" s="31">
        <f t="shared" si="41"/>
        <v>-23</v>
      </c>
      <c r="AY16" s="31">
        <f t="shared" si="42"/>
        <v>7.6874999999999893</v>
      </c>
      <c r="AZ16" s="31">
        <f t="shared" si="43"/>
        <v>1949.9999999999998</v>
      </c>
      <c r="BA16" s="31">
        <f t="shared" si="44"/>
        <v>10.606601717798188</v>
      </c>
      <c r="BD16" s="32">
        <f t="shared" si="45"/>
        <v>-50</v>
      </c>
      <c r="BE16" s="32">
        <f t="shared" si="46"/>
        <v>9.1</v>
      </c>
      <c r="BF16" s="32">
        <v>1</v>
      </c>
      <c r="BG16" s="23">
        <f t="shared" si="47"/>
        <v>1.3</v>
      </c>
      <c r="BH16" s="31">
        <f t="shared" si="7"/>
        <v>1</v>
      </c>
      <c r="BI16" s="31">
        <f t="shared" si="48"/>
        <v>-65</v>
      </c>
      <c r="BJ16" s="31">
        <f t="shared" si="49"/>
        <v>0.1201171874999996</v>
      </c>
      <c r="BK16" s="31">
        <f t="shared" si="50"/>
        <v>2730</v>
      </c>
      <c r="BL16" s="31">
        <f t="shared" si="51"/>
        <v>10.606601717798188</v>
      </c>
      <c r="BO16" s="32">
        <f t="shared" si="52"/>
        <v>-95</v>
      </c>
      <c r="BP16" s="32">
        <f t="shared" si="53"/>
        <v>12.149999999999999</v>
      </c>
      <c r="BQ16" s="32">
        <v>1</v>
      </c>
      <c r="BR16" s="23">
        <f t="shared" si="54"/>
        <v>1.5249999999999999</v>
      </c>
      <c r="BS16" s="31">
        <f t="shared" si="8"/>
        <v>1</v>
      </c>
      <c r="BT16" s="31">
        <f t="shared" si="55"/>
        <v>-144.875</v>
      </c>
      <c r="BU16" s="31">
        <f t="shared" si="56"/>
        <v>2.3460388183593598E-4</v>
      </c>
      <c r="BV16" s="31">
        <f t="shared" si="57"/>
        <v>3644.9999999999995</v>
      </c>
      <c r="BW16" s="31">
        <f t="shared" si="58"/>
        <v>10.606601717798188</v>
      </c>
      <c r="BZ16" s="32">
        <f t="shared" si="59"/>
        <v>-145</v>
      </c>
      <c r="CA16" s="32">
        <f t="shared" si="60"/>
        <v>15.7</v>
      </c>
      <c r="CB16" s="32">
        <v>1</v>
      </c>
      <c r="CC16" s="23">
        <f t="shared" si="61"/>
        <v>1.7749999999999999</v>
      </c>
      <c r="CD16" s="31">
        <f t="shared" si="9"/>
        <v>1</v>
      </c>
      <c r="CE16" s="31">
        <f t="shared" si="62"/>
        <v>-257.375</v>
      </c>
      <c r="CF16" s="31">
        <f t="shared" si="63"/>
        <v>2.2910535335540546E-7</v>
      </c>
      <c r="CG16" s="31">
        <f t="shared" si="64"/>
        <v>4710</v>
      </c>
      <c r="CH16" s="31">
        <f t="shared" si="65"/>
        <v>10.606601717798188</v>
      </c>
      <c r="CK16" s="32">
        <f t="shared" si="66"/>
        <v>-200</v>
      </c>
      <c r="CL16" s="32">
        <f t="shared" si="67"/>
        <v>19.799999999999997</v>
      </c>
      <c r="CM16" s="32">
        <v>1</v>
      </c>
      <c r="CN16" s="23">
        <f t="shared" si="68"/>
        <v>2.0499999999999998</v>
      </c>
      <c r="CO16" s="31">
        <f t="shared" si="10"/>
        <v>1</v>
      </c>
      <c r="CP16" s="31">
        <f t="shared" si="69"/>
        <v>-409.99999999999994</v>
      </c>
      <c r="CQ16" s="31">
        <f t="shared" si="70"/>
        <v>1.1186784831806867E-10</v>
      </c>
      <c r="CR16" s="31">
        <f t="shared" si="71"/>
        <v>5939.9999999999991</v>
      </c>
      <c r="CS16" s="31">
        <f t="shared" si="72"/>
        <v>10.606601717798188</v>
      </c>
      <c r="CV16" s="32">
        <f t="shared" si="73"/>
        <v>-250</v>
      </c>
      <c r="CW16" s="32">
        <f t="shared" si="74"/>
        <v>24.4</v>
      </c>
      <c r="CX16" s="32">
        <v>1</v>
      </c>
      <c r="CY16" s="23">
        <f t="shared" si="75"/>
        <v>2.2999999999999998</v>
      </c>
      <c r="CZ16" s="31">
        <f t="shared" si="11"/>
        <v>1</v>
      </c>
      <c r="DA16" s="31">
        <f t="shared" si="76"/>
        <v>-575</v>
      </c>
      <c r="DB16" s="31">
        <f t="shared" si="77"/>
        <v>1.0924594562311357E-13</v>
      </c>
      <c r="DC16" s="31">
        <f t="shared" si="78"/>
        <v>7320</v>
      </c>
      <c r="DD16" s="31">
        <f t="shared" si="79"/>
        <v>10.606601717798188</v>
      </c>
      <c r="DG16" s="32">
        <f t="shared" si="80"/>
        <v>-315</v>
      </c>
      <c r="DH16" s="32">
        <f t="shared" si="81"/>
        <v>29.65</v>
      </c>
      <c r="DI16" s="32">
        <v>1</v>
      </c>
      <c r="DJ16" s="23">
        <f t="shared" si="87"/>
        <v>2.625</v>
      </c>
      <c r="DK16" s="31">
        <f t="shared" si="12"/>
        <v>1</v>
      </c>
      <c r="DL16" s="31">
        <f t="shared" si="82"/>
        <v>-826.875</v>
      </c>
      <c r="DM16" s="31">
        <f t="shared" si="83"/>
        <v>1.3335686721571426E-17</v>
      </c>
      <c r="DN16" s="31">
        <f t="shared" si="84"/>
        <v>8895</v>
      </c>
      <c r="DO16" s="31">
        <f t="shared" si="85"/>
        <v>10.606601717798188</v>
      </c>
    </row>
    <row r="17" spans="1:119">
      <c r="A17" s="23">
        <f t="shared" si="13"/>
        <v>0.36602142398640553</v>
      </c>
      <c r="B17" s="23">
        <v>0</v>
      </c>
      <c r="C17" s="44">
        <f t="shared" si="14"/>
        <v>1.0249999999999999</v>
      </c>
      <c r="D17" s="45"/>
      <c r="E17" s="47">
        <f t="shared" si="88"/>
        <v>1.0249999999999999</v>
      </c>
      <c r="F17" s="84">
        <f t="shared" si="0"/>
        <v>2.0499999999999998</v>
      </c>
      <c r="G17" s="185">
        <f t="shared" si="1"/>
        <v>1.1647335864684558</v>
      </c>
      <c r="H17" s="26">
        <f t="shared" si="2"/>
        <v>4.5947934199881431</v>
      </c>
      <c r="I17" s="23">
        <f t="shared" si="86"/>
        <v>2.2000000000000011</v>
      </c>
      <c r="J17" s="27">
        <v>11</v>
      </c>
      <c r="K17" s="32">
        <f t="shared" si="15"/>
        <v>11</v>
      </c>
      <c r="L17" s="32">
        <f t="shared" si="16"/>
        <v>1</v>
      </c>
      <c r="M17" s="22">
        <v>1</v>
      </c>
      <c r="N17" s="109">
        <f t="shared" si="17"/>
        <v>1.0249999999999999</v>
      </c>
      <c r="O17" s="31">
        <f t="shared" si="3"/>
        <v>2</v>
      </c>
      <c r="P17" s="31">
        <f t="shared" si="18"/>
        <v>22.549999999999997</v>
      </c>
      <c r="Q17" s="31">
        <f t="shared" si="19"/>
        <v>565.15959065854145</v>
      </c>
      <c r="R17" s="31">
        <f t="shared" si="20"/>
        <v>300</v>
      </c>
      <c r="S17" s="31">
        <f t="shared" si="21"/>
        <v>10.980642719592165</v>
      </c>
      <c r="T17" s="56">
        <f t="shared" si="22"/>
        <v>25.062509563571687</v>
      </c>
      <c r="U17" s="163">
        <f t="shared" si="23"/>
        <v>34.942007594053678</v>
      </c>
      <c r="W17" s="32">
        <f t="shared" si="24"/>
        <v>6</v>
      </c>
      <c r="X17" s="32">
        <f t="shared" si="25"/>
        <v>2.0499999999999998</v>
      </c>
      <c r="Y17" s="32">
        <v>1</v>
      </c>
      <c r="Z17" s="23">
        <f t="shared" si="26"/>
        <v>1.0249999999999999</v>
      </c>
      <c r="AA17" s="31">
        <f t="shared" si="4"/>
        <v>2</v>
      </c>
      <c r="AB17" s="31">
        <f t="shared" si="27"/>
        <v>12.299999999999999</v>
      </c>
      <c r="AC17" s="31">
        <f t="shared" si="28"/>
        <v>282.57979532927067</v>
      </c>
      <c r="AD17" s="31">
        <f t="shared" si="29"/>
        <v>615</v>
      </c>
      <c r="AE17" s="31">
        <f t="shared" si="30"/>
        <v>10.980642719592165</v>
      </c>
      <c r="AF17" s="56">
        <f t="shared" ref="AF17:AF80" si="90">AC17/AB17</f>
        <v>22.973967099940708</v>
      </c>
      <c r="AH17" s="32">
        <f t="shared" si="31"/>
        <v>-4</v>
      </c>
      <c r="AI17" s="32">
        <f t="shared" si="32"/>
        <v>4.1999999999999993</v>
      </c>
      <c r="AJ17" s="32">
        <v>1</v>
      </c>
      <c r="AK17" s="23">
        <f t="shared" si="33"/>
        <v>1.075</v>
      </c>
      <c r="AL17" s="31">
        <f t="shared" si="5"/>
        <v>1</v>
      </c>
      <c r="AM17" s="31">
        <f t="shared" si="34"/>
        <v>-4.3</v>
      </c>
      <c r="AN17" s="31">
        <f t="shared" si="35"/>
        <v>70.644948832317624</v>
      </c>
      <c r="AO17" s="31">
        <f t="shared" si="36"/>
        <v>1259.9999999999998</v>
      </c>
      <c r="AP17" s="31">
        <f t="shared" si="37"/>
        <v>10.980642719592165</v>
      </c>
      <c r="AS17" s="32">
        <f t="shared" si="38"/>
        <v>-19</v>
      </c>
      <c r="AT17" s="32">
        <f t="shared" si="39"/>
        <v>6.4999999999999991</v>
      </c>
      <c r="AU17" s="32">
        <v>1</v>
      </c>
      <c r="AV17" s="23">
        <f t="shared" si="40"/>
        <v>1.1499999999999999</v>
      </c>
      <c r="AW17" s="31">
        <f t="shared" si="6"/>
        <v>1</v>
      </c>
      <c r="AX17" s="31">
        <f t="shared" si="41"/>
        <v>-21.849999999999998</v>
      </c>
      <c r="AY17" s="31">
        <f t="shared" si="42"/>
        <v>8.8306186040396941</v>
      </c>
      <c r="AZ17" s="31">
        <f t="shared" si="43"/>
        <v>1949.9999999999998</v>
      </c>
      <c r="BA17" s="31">
        <f t="shared" si="44"/>
        <v>10.980642719592165</v>
      </c>
      <c r="BD17" s="32">
        <f t="shared" si="45"/>
        <v>-49</v>
      </c>
      <c r="BE17" s="32">
        <f t="shared" si="46"/>
        <v>9.1</v>
      </c>
      <c r="BF17" s="32">
        <v>1</v>
      </c>
      <c r="BG17" s="23">
        <f t="shared" si="47"/>
        <v>1.3</v>
      </c>
      <c r="BH17" s="31">
        <f t="shared" si="7"/>
        <v>1</v>
      </c>
      <c r="BI17" s="31">
        <f t="shared" si="48"/>
        <v>-63.7</v>
      </c>
      <c r="BJ17" s="31">
        <f t="shared" si="49"/>
        <v>0.13797841568811997</v>
      </c>
      <c r="BK17" s="31">
        <f t="shared" si="50"/>
        <v>2730</v>
      </c>
      <c r="BL17" s="31">
        <f t="shared" si="51"/>
        <v>10.980642719592165</v>
      </c>
      <c r="BO17" s="32">
        <f t="shared" si="52"/>
        <v>-94</v>
      </c>
      <c r="BP17" s="32">
        <f t="shared" si="53"/>
        <v>12.149999999999999</v>
      </c>
      <c r="BQ17" s="32">
        <v>1</v>
      </c>
      <c r="BR17" s="23">
        <f t="shared" si="54"/>
        <v>1.5249999999999999</v>
      </c>
      <c r="BS17" s="31">
        <f t="shared" si="8"/>
        <v>1</v>
      </c>
      <c r="BT17" s="31">
        <f t="shared" si="55"/>
        <v>-143.35</v>
      </c>
      <c r="BU17" s="31">
        <f t="shared" si="56"/>
        <v>2.6948909314085856E-4</v>
      </c>
      <c r="BV17" s="31">
        <f t="shared" si="57"/>
        <v>3644.9999999999995</v>
      </c>
      <c r="BW17" s="31">
        <f t="shared" si="58"/>
        <v>10.980642719592165</v>
      </c>
      <c r="BZ17" s="32">
        <f t="shared" si="59"/>
        <v>-144</v>
      </c>
      <c r="CA17" s="32">
        <f t="shared" si="60"/>
        <v>15.7</v>
      </c>
      <c r="CB17" s="32">
        <v>1</v>
      </c>
      <c r="CC17" s="23">
        <f t="shared" si="61"/>
        <v>1.7749999999999999</v>
      </c>
      <c r="CD17" s="31">
        <f t="shared" si="9"/>
        <v>1</v>
      </c>
      <c r="CE17" s="31">
        <f t="shared" si="62"/>
        <v>-255.6</v>
      </c>
      <c r="CF17" s="31">
        <f t="shared" si="63"/>
        <v>2.6317294252036873E-7</v>
      </c>
      <c r="CG17" s="31">
        <f t="shared" si="64"/>
        <v>4710</v>
      </c>
      <c r="CH17" s="31">
        <f t="shared" si="65"/>
        <v>10.980642719592165</v>
      </c>
      <c r="CK17" s="32">
        <f t="shared" si="66"/>
        <v>-199</v>
      </c>
      <c r="CL17" s="32">
        <f t="shared" si="67"/>
        <v>19.799999999999997</v>
      </c>
      <c r="CM17" s="32">
        <v>1</v>
      </c>
      <c r="CN17" s="23">
        <f t="shared" si="68"/>
        <v>2.0499999999999998</v>
      </c>
      <c r="CO17" s="31">
        <f t="shared" si="10"/>
        <v>1</v>
      </c>
      <c r="CP17" s="31">
        <f t="shared" si="69"/>
        <v>-407.95</v>
      </c>
      <c r="CQ17" s="31">
        <f t="shared" si="70"/>
        <v>1.2850241334002333E-10</v>
      </c>
      <c r="CR17" s="31">
        <f t="shared" si="71"/>
        <v>5939.9999999999991</v>
      </c>
      <c r="CS17" s="31">
        <f t="shared" si="72"/>
        <v>10.980642719592165</v>
      </c>
      <c r="CV17" s="32">
        <f t="shared" si="73"/>
        <v>-249</v>
      </c>
      <c r="CW17" s="32">
        <f t="shared" si="74"/>
        <v>24.4</v>
      </c>
      <c r="CX17" s="32">
        <v>1</v>
      </c>
      <c r="CY17" s="23">
        <f t="shared" si="75"/>
        <v>2.2999999999999998</v>
      </c>
      <c r="CZ17" s="31">
        <f t="shared" si="11"/>
        <v>1</v>
      </c>
      <c r="DA17" s="31">
        <f t="shared" si="76"/>
        <v>-572.69999999999993</v>
      </c>
      <c r="DB17" s="31">
        <f t="shared" si="77"/>
        <v>1.2549063802736605E-13</v>
      </c>
      <c r="DC17" s="31">
        <f t="shared" si="78"/>
        <v>7320</v>
      </c>
      <c r="DD17" s="31">
        <f t="shared" si="79"/>
        <v>10.980642719592165</v>
      </c>
      <c r="DG17" s="32">
        <f t="shared" si="80"/>
        <v>-314</v>
      </c>
      <c r="DH17" s="32">
        <f t="shared" si="81"/>
        <v>29.65</v>
      </c>
      <c r="DI17" s="32">
        <v>1</v>
      </c>
      <c r="DJ17" s="23">
        <f t="shared" si="87"/>
        <v>2.625</v>
      </c>
      <c r="DK17" s="31">
        <f t="shared" si="12"/>
        <v>1</v>
      </c>
      <c r="DL17" s="31">
        <f t="shared" si="82"/>
        <v>-824.25</v>
      </c>
      <c r="DM17" s="31">
        <f t="shared" si="83"/>
        <v>1.5318681399824899E-17</v>
      </c>
      <c r="DN17" s="31">
        <f t="shared" si="84"/>
        <v>8895</v>
      </c>
      <c r="DO17" s="31">
        <f t="shared" si="85"/>
        <v>10.980642719592165</v>
      </c>
    </row>
    <row r="18" spans="1:119">
      <c r="A18" s="23">
        <f t="shared" si="13"/>
        <v>0.37892914162759872</v>
      </c>
      <c r="B18" s="23">
        <v>0</v>
      </c>
      <c r="C18" s="44">
        <f t="shared" si="14"/>
        <v>1.0249999999999999</v>
      </c>
      <c r="D18" s="45"/>
      <c r="E18" s="47">
        <f t="shared" si="88"/>
        <v>1.0249999999999999</v>
      </c>
      <c r="F18" s="84">
        <f t="shared" si="0"/>
        <v>2.0499999999999998</v>
      </c>
      <c r="G18" s="185">
        <f t="shared" si="1"/>
        <v>1.1809926614295303</v>
      </c>
      <c r="H18" s="26">
        <f t="shared" si="2"/>
        <v>5.2780316430915812</v>
      </c>
      <c r="I18" s="23">
        <f t="shared" si="86"/>
        <v>2.4000000000000012</v>
      </c>
      <c r="J18" s="27">
        <v>12</v>
      </c>
      <c r="K18" s="32">
        <f t="shared" si="15"/>
        <v>12</v>
      </c>
      <c r="L18" s="32">
        <f t="shared" si="16"/>
        <v>1</v>
      </c>
      <c r="M18" s="22">
        <v>1</v>
      </c>
      <c r="N18" s="109">
        <f t="shared" si="17"/>
        <v>1.0249999999999999</v>
      </c>
      <c r="O18" s="31">
        <f t="shared" si="3"/>
        <v>2</v>
      </c>
      <c r="P18" s="31">
        <f t="shared" si="18"/>
        <v>24.599999999999998</v>
      </c>
      <c r="Q18" s="31">
        <f t="shared" si="19"/>
        <v>649.19789210026443</v>
      </c>
      <c r="R18" s="31">
        <f t="shared" si="20"/>
        <v>300</v>
      </c>
      <c r="S18" s="31">
        <f t="shared" si="21"/>
        <v>11.367874248827961</v>
      </c>
      <c r="T18" s="56">
        <f t="shared" si="22"/>
        <v>26.390158215457905</v>
      </c>
      <c r="U18" s="163">
        <f t="shared" si="23"/>
        <v>35.429779842885907</v>
      </c>
      <c r="W18" s="32">
        <f t="shared" si="24"/>
        <v>7</v>
      </c>
      <c r="X18" s="32">
        <f t="shared" si="25"/>
        <v>2.0499999999999998</v>
      </c>
      <c r="Y18" s="32">
        <v>1</v>
      </c>
      <c r="Z18" s="23">
        <f t="shared" si="26"/>
        <v>1.0249999999999999</v>
      </c>
      <c r="AA18" s="31">
        <f t="shared" si="4"/>
        <v>2</v>
      </c>
      <c r="AB18" s="31">
        <f t="shared" si="27"/>
        <v>14.349999999999998</v>
      </c>
      <c r="AC18" s="31">
        <f t="shared" si="28"/>
        <v>324.5989460501321</v>
      </c>
      <c r="AD18" s="31">
        <f t="shared" si="29"/>
        <v>615</v>
      </c>
      <c r="AE18" s="31">
        <f t="shared" si="30"/>
        <v>11.367874248827961</v>
      </c>
      <c r="AF18" s="56">
        <f t="shared" si="90"/>
        <v>22.620135613249627</v>
      </c>
      <c r="AH18" s="32">
        <f t="shared" si="31"/>
        <v>-3</v>
      </c>
      <c r="AI18" s="32">
        <f t="shared" si="32"/>
        <v>4.1999999999999993</v>
      </c>
      <c r="AJ18" s="32">
        <v>1</v>
      </c>
      <c r="AK18" s="23">
        <f t="shared" si="33"/>
        <v>1.075</v>
      </c>
      <c r="AL18" s="31">
        <f t="shared" si="5"/>
        <v>1</v>
      </c>
      <c r="AM18" s="31">
        <f t="shared" si="34"/>
        <v>-3.2249999999999996</v>
      </c>
      <c r="AN18" s="31">
        <f t="shared" si="35"/>
        <v>81.149736512532968</v>
      </c>
      <c r="AO18" s="31">
        <f t="shared" si="36"/>
        <v>1259.9999999999998</v>
      </c>
      <c r="AP18" s="31">
        <f t="shared" si="37"/>
        <v>11.367874248827961</v>
      </c>
      <c r="AS18" s="32">
        <f t="shared" si="38"/>
        <v>-18</v>
      </c>
      <c r="AT18" s="32">
        <f t="shared" si="39"/>
        <v>6.4999999999999991</v>
      </c>
      <c r="AU18" s="32">
        <v>1</v>
      </c>
      <c r="AV18" s="23">
        <f t="shared" si="40"/>
        <v>1.1499999999999999</v>
      </c>
      <c r="AW18" s="31">
        <f t="shared" si="6"/>
        <v>1</v>
      </c>
      <c r="AX18" s="31">
        <f t="shared" si="41"/>
        <v>-20.7</v>
      </c>
      <c r="AY18" s="31">
        <f t="shared" si="42"/>
        <v>10.143717064066614</v>
      </c>
      <c r="AZ18" s="31">
        <f t="shared" si="43"/>
        <v>1949.9999999999998</v>
      </c>
      <c r="BA18" s="31">
        <f t="shared" si="44"/>
        <v>11.367874248827961</v>
      </c>
      <c r="BD18" s="32">
        <f t="shared" si="45"/>
        <v>-48</v>
      </c>
      <c r="BE18" s="32">
        <f t="shared" si="46"/>
        <v>9.1</v>
      </c>
      <c r="BF18" s="32">
        <v>1</v>
      </c>
      <c r="BG18" s="23">
        <f t="shared" si="47"/>
        <v>1.3</v>
      </c>
      <c r="BH18" s="31">
        <f t="shared" si="7"/>
        <v>1</v>
      </c>
      <c r="BI18" s="31">
        <f t="shared" si="48"/>
        <v>-62.400000000000006</v>
      </c>
      <c r="BJ18" s="31">
        <f t="shared" si="49"/>
        <v>0.15849557912604048</v>
      </c>
      <c r="BK18" s="31">
        <f t="shared" si="50"/>
        <v>2730</v>
      </c>
      <c r="BL18" s="31">
        <f t="shared" si="51"/>
        <v>11.367874248827961</v>
      </c>
      <c r="BO18" s="32">
        <f t="shared" si="52"/>
        <v>-93</v>
      </c>
      <c r="BP18" s="32">
        <f t="shared" si="53"/>
        <v>12.149999999999999</v>
      </c>
      <c r="BQ18" s="32">
        <v>1</v>
      </c>
      <c r="BR18" s="23">
        <f t="shared" si="54"/>
        <v>1.5249999999999999</v>
      </c>
      <c r="BS18" s="31">
        <f t="shared" si="8"/>
        <v>1</v>
      </c>
      <c r="BT18" s="31">
        <f t="shared" si="55"/>
        <v>-141.82499999999999</v>
      </c>
      <c r="BU18" s="31">
        <f t="shared" si="56"/>
        <v>3.0956167798054689E-4</v>
      </c>
      <c r="BV18" s="31">
        <f t="shared" si="57"/>
        <v>3644.9999999999995</v>
      </c>
      <c r="BW18" s="31">
        <f t="shared" si="58"/>
        <v>11.367874248827961</v>
      </c>
      <c r="BZ18" s="32">
        <f t="shared" si="59"/>
        <v>-143</v>
      </c>
      <c r="CA18" s="32">
        <f t="shared" si="60"/>
        <v>15.7</v>
      </c>
      <c r="CB18" s="32">
        <v>1</v>
      </c>
      <c r="CC18" s="23">
        <f t="shared" si="61"/>
        <v>1.7749999999999999</v>
      </c>
      <c r="CD18" s="31">
        <f t="shared" si="9"/>
        <v>1</v>
      </c>
      <c r="CE18" s="31">
        <f t="shared" si="62"/>
        <v>-253.82499999999999</v>
      </c>
      <c r="CF18" s="31">
        <f t="shared" si="63"/>
        <v>3.0230632615287687E-7</v>
      </c>
      <c r="CG18" s="31">
        <f t="shared" si="64"/>
        <v>4710</v>
      </c>
      <c r="CH18" s="31">
        <f t="shared" si="65"/>
        <v>11.367874248827961</v>
      </c>
      <c r="CK18" s="32">
        <f t="shared" si="66"/>
        <v>-198</v>
      </c>
      <c r="CL18" s="32">
        <f t="shared" si="67"/>
        <v>19.799999999999997</v>
      </c>
      <c r="CM18" s="32">
        <v>1</v>
      </c>
      <c r="CN18" s="23">
        <f t="shared" si="68"/>
        <v>2.0499999999999998</v>
      </c>
      <c r="CO18" s="31">
        <f t="shared" si="10"/>
        <v>1</v>
      </c>
      <c r="CP18" s="31">
        <f t="shared" si="69"/>
        <v>-405.9</v>
      </c>
      <c r="CQ18" s="31">
        <f t="shared" si="70"/>
        <v>1.4761051081683382E-10</v>
      </c>
      <c r="CR18" s="31">
        <f t="shared" si="71"/>
        <v>5939.9999999999991</v>
      </c>
      <c r="CS18" s="31">
        <f t="shared" si="72"/>
        <v>11.367874248827961</v>
      </c>
      <c r="CV18" s="32">
        <f t="shared" si="73"/>
        <v>-248</v>
      </c>
      <c r="CW18" s="32">
        <f t="shared" si="74"/>
        <v>24.4</v>
      </c>
      <c r="CX18" s="32">
        <v>1</v>
      </c>
      <c r="CY18" s="23">
        <f t="shared" si="75"/>
        <v>2.2999999999999998</v>
      </c>
      <c r="CZ18" s="31">
        <f t="shared" si="11"/>
        <v>1</v>
      </c>
      <c r="DA18" s="31">
        <f t="shared" si="76"/>
        <v>-570.4</v>
      </c>
      <c r="DB18" s="31">
        <f t="shared" si="77"/>
        <v>1.4415088946956379E-13</v>
      </c>
      <c r="DC18" s="31">
        <f t="shared" si="78"/>
        <v>7320</v>
      </c>
      <c r="DD18" s="31">
        <f t="shared" si="79"/>
        <v>11.367874248827961</v>
      </c>
      <c r="DG18" s="32">
        <f t="shared" si="80"/>
        <v>-313</v>
      </c>
      <c r="DH18" s="32">
        <f t="shared" si="81"/>
        <v>29.65</v>
      </c>
      <c r="DI18" s="32">
        <v>1</v>
      </c>
      <c r="DJ18" s="23">
        <f t="shared" si="87"/>
        <v>2.625</v>
      </c>
      <c r="DK18" s="31">
        <f t="shared" si="12"/>
        <v>1</v>
      </c>
      <c r="DL18" s="31">
        <f t="shared" si="82"/>
        <v>-821.625</v>
      </c>
      <c r="DM18" s="31">
        <f t="shared" si="83"/>
        <v>1.7596544124702534E-17</v>
      </c>
      <c r="DN18" s="31">
        <f t="shared" si="84"/>
        <v>8895</v>
      </c>
      <c r="DO18" s="31">
        <f t="shared" si="85"/>
        <v>11.367874248827961</v>
      </c>
    </row>
    <row r="19" spans="1:119">
      <c r="A19" s="23">
        <f t="shared" si="13"/>
        <v>0.39229204894837449</v>
      </c>
      <c r="B19" s="23">
        <v>0</v>
      </c>
      <c r="C19" s="44">
        <f t="shared" si="14"/>
        <v>1.0249999999999999</v>
      </c>
      <c r="D19" s="45"/>
      <c r="E19" s="47">
        <f t="shared" si="88"/>
        <v>1.0249999999999999</v>
      </c>
      <c r="F19" s="84">
        <f t="shared" si="0"/>
        <v>2.0499999999999998</v>
      </c>
      <c r="G19" s="185">
        <f t="shared" si="1"/>
        <v>1.1974787046189286</v>
      </c>
      <c r="H19" s="26">
        <f t="shared" si="2"/>
        <v>6.0628662660415973</v>
      </c>
      <c r="I19" s="23">
        <f t="shared" si="86"/>
        <v>2.6000000000000014</v>
      </c>
      <c r="J19" s="27">
        <v>13</v>
      </c>
      <c r="K19" s="32">
        <f t="shared" si="15"/>
        <v>13</v>
      </c>
      <c r="L19" s="32">
        <f t="shared" si="16"/>
        <v>1</v>
      </c>
      <c r="M19" s="22">
        <v>1</v>
      </c>
      <c r="N19" s="109">
        <f t="shared" si="17"/>
        <v>1.0249999999999999</v>
      </c>
      <c r="O19" s="31">
        <f t="shared" si="3"/>
        <v>2</v>
      </c>
      <c r="P19" s="31">
        <f t="shared" si="18"/>
        <v>26.65</v>
      </c>
      <c r="Q19" s="31">
        <f t="shared" si="19"/>
        <v>745.73255072311645</v>
      </c>
      <c r="R19" s="31">
        <f t="shared" si="20"/>
        <v>300</v>
      </c>
      <c r="S19" s="31">
        <f t="shared" si="21"/>
        <v>11.768761468451235</v>
      </c>
      <c r="T19" s="56">
        <f t="shared" si="22"/>
        <v>27.982459689422758</v>
      </c>
      <c r="U19" s="163">
        <f t="shared" si="23"/>
        <v>35.924361138567861</v>
      </c>
      <c r="W19" s="32">
        <f t="shared" si="24"/>
        <v>8</v>
      </c>
      <c r="X19" s="32">
        <f t="shared" si="25"/>
        <v>2.0499999999999998</v>
      </c>
      <c r="Y19" s="32">
        <v>1</v>
      </c>
      <c r="Z19" s="23">
        <f t="shared" si="26"/>
        <v>1.0249999999999999</v>
      </c>
      <c r="AA19" s="31">
        <f t="shared" si="4"/>
        <v>2</v>
      </c>
      <c r="AB19" s="31">
        <f t="shared" si="27"/>
        <v>16.399999999999999</v>
      </c>
      <c r="AC19" s="31">
        <f t="shared" si="28"/>
        <v>372.86627536155811</v>
      </c>
      <c r="AD19" s="31">
        <f t="shared" si="29"/>
        <v>615</v>
      </c>
      <c r="AE19" s="31">
        <f t="shared" si="30"/>
        <v>11.768761468451235</v>
      </c>
      <c r="AF19" s="56">
        <f t="shared" si="90"/>
        <v>22.735748497655983</v>
      </c>
      <c r="AH19" s="32">
        <f t="shared" si="31"/>
        <v>-2</v>
      </c>
      <c r="AI19" s="32">
        <f t="shared" si="32"/>
        <v>4.1999999999999993</v>
      </c>
      <c r="AJ19" s="32">
        <v>1</v>
      </c>
      <c r="AK19" s="23">
        <f t="shared" si="33"/>
        <v>1.075</v>
      </c>
      <c r="AL19" s="31">
        <f t="shared" si="5"/>
        <v>1</v>
      </c>
      <c r="AM19" s="31">
        <f t="shared" si="34"/>
        <v>-2.15</v>
      </c>
      <c r="AN19" s="31">
        <f t="shared" si="35"/>
        <v>93.216568840389471</v>
      </c>
      <c r="AO19" s="31">
        <f t="shared" si="36"/>
        <v>1259.9999999999998</v>
      </c>
      <c r="AP19" s="31">
        <f t="shared" si="37"/>
        <v>11.768761468451235</v>
      </c>
      <c r="AS19" s="32">
        <f t="shared" si="38"/>
        <v>-17</v>
      </c>
      <c r="AT19" s="32">
        <f t="shared" si="39"/>
        <v>6.4999999999999991</v>
      </c>
      <c r="AU19" s="32">
        <v>1</v>
      </c>
      <c r="AV19" s="23">
        <f t="shared" si="40"/>
        <v>1.1499999999999999</v>
      </c>
      <c r="AW19" s="31">
        <f t="shared" si="6"/>
        <v>1</v>
      </c>
      <c r="AX19" s="31">
        <f t="shared" si="41"/>
        <v>-19.549999999999997</v>
      </c>
      <c r="AY19" s="31">
        <f t="shared" si="42"/>
        <v>11.652071105048671</v>
      </c>
      <c r="AZ19" s="31">
        <f t="shared" si="43"/>
        <v>1949.9999999999998</v>
      </c>
      <c r="BA19" s="31">
        <f t="shared" si="44"/>
        <v>11.768761468451235</v>
      </c>
      <c r="BD19" s="32">
        <f t="shared" si="45"/>
        <v>-47</v>
      </c>
      <c r="BE19" s="32">
        <f t="shared" si="46"/>
        <v>9.1</v>
      </c>
      <c r="BF19" s="32">
        <v>1</v>
      </c>
      <c r="BG19" s="23">
        <f t="shared" si="47"/>
        <v>1.3</v>
      </c>
      <c r="BH19" s="31">
        <f t="shared" si="7"/>
        <v>1</v>
      </c>
      <c r="BI19" s="31">
        <f t="shared" si="48"/>
        <v>-61.1</v>
      </c>
      <c r="BJ19" s="31">
        <f t="shared" si="49"/>
        <v>0.18206361101638516</v>
      </c>
      <c r="BK19" s="31">
        <f t="shared" si="50"/>
        <v>2730</v>
      </c>
      <c r="BL19" s="31">
        <f t="shared" si="51"/>
        <v>11.768761468451235</v>
      </c>
      <c r="BO19" s="32">
        <f t="shared" si="52"/>
        <v>-92</v>
      </c>
      <c r="BP19" s="32">
        <f t="shared" si="53"/>
        <v>12.149999999999999</v>
      </c>
      <c r="BQ19" s="32">
        <v>1</v>
      </c>
      <c r="BR19" s="23">
        <f t="shared" si="54"/>
        <v>1.5249999999999999</v>
      </c>
      <c r="BS19" s="31">
        <f t="shared" si="8"/>
        <v>1</v>
      </c>
      <c r="BT19" s="31">
        <f t="shared" si="55"/>
        <v>-140.29999999999998</v>
      </c>
      <c r="BU19" s="31">
        <f t="shared" si="56"/>
        <v>3.5559299026637612E-4</v>
      </c>
      <c r="BV19" s="31">
        <f t="shared" si="57"/>
        <v>3644.9999999999995</v>
      </c>
      <c r="BW19" s="31">
        <f t="shared" si="58"/>
        <v>11.768761468451235</v>
      </c>
      <c r="BZ19" s="32">
        <f t="shared" si="59"/>
        <v>-142</v>
      </c>
      <c r="CA19" s="32">
        <f t="shared" si="60"/>
        <v>15.7</v>
      </c>
      <c r="CB19" s="32">
        <v>1</v>
      </c>
      <c r="CC19" s="23">
        <f t="shared" si="61"/>
        <v>1.7749999999999999</v>
      </c>
      <c r="CD19" s="31">
        <f t="shared" si="9"/>
        <v>1</v>
      </c>
      <c r="CE19" s="31">
        <f t="shared" si="62"/>
        <v>-252.04999999999998</v>
      </c>
      <c r="CF19" s="31">
        <f t="shared" si="63"/>
        <v>3.4725877955700677E-7</v>
      </c>
      <c r="CG19" s="31">
        <f t="shared" si="64"/>
        <v>4710</v>
      </c>
      <c r="CH19" s="31">
        <f t="shared" si="65"/>
        <v>11.768761468451235</v>
      </c>
      <c r="CK19" s="32">
        <f t="shared" si="66"/>
        <v>-197</v>
      </c>
      <c r="CL19" s="32">
        <f t="shared" si="67"/>
        <v>19.799999999999997</v>
      </c>
      <c r="CM19" s="32">
        <v>1</v>
      </c>
      <c r="CN19" s="23">
        <f t="shared" si="68"/>
        <v>2.0499999999999998</v>
      </c>
      <c r="CO19" s="31">
        <f t="shared" si="10"/>
        <v>1</v>
      </c>
      <c r="CP19" s="31">
        <f t="shared" si="69"/>
        <v>-403.84999999999997</v>
      </c>
      <c r="CQ19" s="31">
        <f t="shared" si="70"/>
        <v>1.6955995095556912E-10</v>
      </c>
      <c r="CR19" s="31">
        <f t="shared" si="71"/>
        <v>5939.9999999999991</v>
      </c>
      <c r="CS19" s="31">
        <f t="shared" si="72"/>
        <v>11.768761468451235</v>
      </c>
      <c r="CV19" s="32">
        <f t="shared" si="73"/>
        <v>-247</v>
      </c>
      <c r="CW19" s="32">
        <f t="shared" si="74"/>
        <v>24.4</v>
      </c>
      <c r="CX19" s="32">
        <v>1</v>
      </c>
      <c r="CY19" s="23">
        <f t="shared" si="75"/>
        <v>2.2999999999999998</v>
      </c>
      <c r="CZ19" s="31">
        <f t="shared" si="11"/>
        <v>1</v>
      </c>
      <c r="DA19" s="31">
        <f t="shared" si="76"/>
        <v>-568.09999999999991</v>
      </c>
      <c r="DB19" s="31">
        <f t="shared" si="77"/>
        <v>1.6558588960504733E-13</v>
      </c>
      <c r="DC19" s="31">
        <f t="shared" si="78"/>
        <v>7320</v>
      </c>
      <c r="DD19" s="31">
        <f t="shared" si="79"/>
        <v>11.768761468451235</v>
      </c>
      <c r="DG19" s="32">
        <f t="shared" si="80"/>
        <v>-312</v>
      </c>
      <c r="DH19" s="32">
        <f t="shared" si="81"/>
        <v>29.65</v>
      </c>
      <c r="DI19" s="32">
        <v>1</v>
      </c>
      <c r="DJ19" s="23">
        <f t="shared" si="87"/>
        <v>2.625</v>
      </c>
      <c r="DK19" s="31">
        <f t="shared" si="12"/>
        <v>1</v>
      </c>
      <c r="DL19" s="31">
        <f t="shared" si="82"/>
        <v>-819</v>
      </c>
      <c r="DM19" s="31">
        <f t="shared" si="83"/>
        <v>2.0213121289678546E-17</v>
      </c>
      <c r="DN19" s="31">
        <f t="shared" si="84"/>
        <v>8895</v>
      </c>
      <c r="DO19" s="31">
        <f t="shared" si="85"/>
        <v>11.768761468451235</v>
      </c>
    </row>
    <row r="20" spans="1:119">
      <c r="A20" s="23">
        <f t="shared" si="13"/>
        <v>0.40612619817811685</v>
      </c>
      <c r="B20" s="23">
        <v>0</v>
      </c>
      <c r="C20" s="44">
        <f t="shared" si="14"/>
        <v>1.0249999999999999</v>
      </c>
      <c r="D20" s="45"/>
      <c r="E20" s="47">
        <f t="shared" si="88"/>
        <v>1.0249999999999999</v>
      </c>
      <c r="F20" s="84">
        <f t="shared" si="0"/>
        <v>2.0499999999999998</v>
      </c>
      <c r="G20" s="185">
        <f t="shared" si="1"/>
        <v>1.214194884395047</v>
      </c>
      <c r="H20" s="26">
        <f t="shared" si="2"/>
        <v>6.9644045063689983</v>
      </c>
      <c r="I20" s="23">
        <f t="shared" si="86"/>
        <v>2.8000000000000012</v>
      </c>
      <c r="J20" s="27">
        <v>14</v>
      </c>
      <c r="K20" s="32">
        <f t="shared" si="15"/>
        <v>14</v>
      </c>
      <c r="L20" s="32">
        <f t="shared" si="16"/>
        <v>1</v>
      </c>
      <c r="M20" s="22">
        <v>1</v>
      </c>
      <c r="N20" s="109">
        <f t="shared" si="17"/>
        <v>1.0249999999999999</v>
      </c>
      <c r="O20" s="31">
        <f t="shared" si="3"/>
        <v>2</v>
      </c>
      <c r="P20" s="31">
        <f t="shared" si="18"/>
        <v>28.699999999999996</v>
      </c>
      <c r="Q20" s="31">
        <f t="shared" si="19"/>
        <v>856.62175428338674</v>
      </c>
      <c r="R20" s="31">
        <f t="shared" si="20"/>
        <v>300</v>
      </c>
      <c r="S20" s="31">
        <f t="shared" si="21"/>
        <v>12.183785945343505</v>
      </c>
      <c r="T20" s="56">
        <f t="shared" si="22"/>
        <v>29.847447884438566</v>
      </c>
      <c r="U20" s="163">
        <f t="shared" si="23"/>
        <v>36.425846531851406</v>
      </c>
      <c r="W20" s="32">
        <f t="shared" si="24"/>
        <v>9</v>
      </c>
      <c r="X20" s="32">
        <f t="shared" si="25"/>
        <v>2.0499999999999998</v>
      </c>
      <c r="Y20" s="32">
        <v>1</v>
      </c>
      <c r="Z20" s="23">
        <f t="shared" si="26"/>
        <v>1.0249999999999999</v>
      </c>
      <c r="AA20" s="31">
        <f t="shared" si="4"/>
        <v>2</v>
      </c>
      <c r="AB20" s="31">
        <f t="shared" si="27"/>
        <v>18.45</v>
      </c>
      <c r="AC20" s="31">
        <f t="shared" si="28"/>
        <v>428.31087714169331</v>
      </c>
      <c r="AD20" s="31">
        <f t="shared" si="29"/>
        <v>615</v>
      </c>
      <c r="AE20" s="31">
        <f t="shared" si="30"/>
        <v>12.183785945343505</v>
      </c>
      <c r="AF20" s="56">
        <f t="shared" si="90"/>
        <v>23.214681687896658</v>
      </c>
      <c r="AH20" s="32">
        <f t="shared" si="31"/>
        <v>-1</v>
      </c>
      <c r="AI20" s="32">
        <f t="shared" si="32"/>
        <v>4.1999999999999993</v>
      </c>
      <c r="AJ20" s="32">
        <v>1</v>
      </c>
      <c r="AK20" s="23">
        <f t="shared" si="33"/>
        <v>1.075</v>
      </c>
      <c r="AL20" s="31">
        <f t="shared" si="5"/>
        <v>1</v>
      </c>
      <c r="AM20" s="31">
        <f t="shared" si="34"/>
        <v>-1.075</v>
      </c>
      <c r="AN20" s="31">
        <f t="shared" si="35"/>
        <v>107.07771928542326</v>
      </c>
      <c r="AO20" s="31">
        <f t="shared" si="36"/>
        <v>1259.9999999999998</v>
      </c>
      <c r="AP20" s="31">
        <f t="shared" si="37"/>
        <v>12.183785945343505</v>
      </c>
      <c r="AS20" s="32">
        <f t="shared" si="38"/>
        <v>-16</v>
      </c>
      <c r="AT20" s="32">
        <f t="shared" si="39"/>
        <v>6.4999999999999991</v>
      </c>
      <c r="AU20" s="32">
        <v>1</v>
      </c>
      <c r="AV20" s="23">
        <f t="shared" si="40"/>
        <v>1.1499999999999999</v>
      </c>
      <c r="AW20" s="31">
        <f t="shared" si="6"/>
        <v>1</v>
      </c>
      <c r="AX20" s="31">
        <f t="shared" si="41"/>
        <v>-18.399999999999999</v>
      </c>
      <c r="AY20" s="31">
        <f t="shared" si="42"/>
        <v>13.384714910677893</v>
      </c>
      <c r="AZ20" s="31">
        <f t="shared" si="43"/>
        <v>1949.9999999999998</v>
      </c>
      <c r="BA20" s="31">
        <f t="shared" si="44"/>
        <v>12.183785945343505</v>
      </c>
      <c r="BD20" s="32">
        <f t="shared" si="45"/>
        <v>-46</v>
      </c>
      <c r="BE20" s="32">
        <f t="shared" si="46"/>
        <v>9.1</v>
      </c>
      <c r="BF20" s="32">
        <v>1</v>
      </c>
      <c r="BG20" s="23">
        <f t="shared" si="47"/>
        <v>1.3</v>
      </c>
      <c r="BH20" s="31">
        <f t="shared" si="7"/>
        <v>1</v>
      </c>
      <c r="BI20" s="31">
        <f t="shared" si="48"/>
        <v>-59.800000000000004</v>
      </c>
      <c r="BJ20" s="31">
        <f t="shared" si="49"/>
        <v>0.20913617047934169</v>
      </c>
      <c r="BK20" s="31">
        <f t="shared" si="50"/>
        <v>2730</v>
      </c>
      <c r="BL20" s="31">
        <f t="shared" si="51"/>
        <v>12.183785945343505</v>
      </c>
      <c r="BO20" s="32">
        <f t="shared" si="52"/>
        <v>-91</v>
      </c>
      <c r="BP20" s="32">
        <f t="shared" si="53"/>
        <v>12.149999999999999</v>
      </c>
      <c r="BQ20" s="32">
        <v>1</v>
      </c>
      <c r="BR20" s="23">
        <f t="shared" si="54"/>
        <v>1.5249999999999999</v>
      </c>
      <c r="BS20" s="31">
        <f t="shared" si="8"/>
        <v>1</v>
      </c>
      <c r="BT20" s="31">
        <f t="shared" si="55"/>
        <v>-138.77500000000001</v>
      </c>
      <c r="BU20" s="31">
        <f t="shared" si="56"/>
        <v>4.0846908296746304E-4</v>
      </c>
      <c r="BV20" s="31">
        <f t="shared" si="57"/>
        <v>3644.9999999999995</v>
      </c>
      <c r="BW20" s="31">
        <f t="shared" si="58"/>
        <v>12.183785945343505</v>
      </c>
      <c r="BZ20" s="32">
        <f t="shared" si="59"/>
        <v>-141</v>
      </c>
      <c r="CA20" s="32">
        <f t="shared" si="60"/>
        <v>15.7</v>
      </c>
      <c r="CB20" s="32">
        <v>1</v>
      </c>
      <c r="CC20" s="23">
        <f t="shared" si="61"/>
        <v>1.7749999999999999</v>
      </c>
      <c r="CD20" s="31">
        <f t="shared" si="9"/>
        <v>1</v>
      </c>
      <c r="CE20" s="31">
        <f t="shared" si="62"/>
        <v>-250.27499999999998</v>
      </c>
      <c r="CF20" s="31">
        <f t="shared" si="63"/>
        <v>3.9889558883541175E-7</v>
      </c>
      <c r="CG20" s="31">
        <f t="shared" si="64"/>
        <v>4710</v>
      </c>
      <c r="CH20" s="31">
        <f t="shared" si="65"/>
        <v>12.183785945343505</v>
      </c>
      <c r="CK20" s="32">
        <f t="shared" si="66"/>
        <v>-196</v>
      </c>
      <c r="CL20" s="32">
        <f t="shared" si="67"/>
        <v>19.799999999999997</v>
      </c>
      <c r="CM20" s="32">
        <v>1</v>
      </c>
      <c r="CN20" s="23">
        <f t="shared" si="68"/>
        <v>2.0499999999999998</v>
      </c>
      <c r="CO20" s="31">
        <f t="shared" si="10"/>
        <v>1</v>
      </c>
      <c r="CP20" s="31">
        <f t="shared" si="69"/>
        <v>-401.79999999999995</v>
      </c>
      <c r="CQ20" s="31">
        <f t="shared" si="70"/>
        <v>1.9477323673604012E-10</v>
      </c>
      <c r="CR20" s="31">
        <f t="shared" si="71"/>
        <v>5939.9999999999991</v>
      </c>
      <c r="CS20" s="31">
        <f t="shared" si="72"/>
        <v>12.183785945343505</v>
      </c>
      <c r="CV20" s="32">
        <f t="shared" si="73"/>
        <v>-246</v>
      </c>
      <c r="CW20" s="32">
        <f t="shared" si="74"/>
        <v>24.4</v>
      </c>
      <c r="CX20" s="32">
        <v>1</v>
      </c>
      <c r="CY20" s="23">
        <f t="shared" si="75"/>
        <v>2.2999999999999998</v>
      </c>
      <c r="CZ20" s="31">
        <f t="shared" si="11"/>
        <v>1</v>
      </c>
      <c r="DA20" s="31">
        <f t="shared" si="76"/>
        <v>-565.79999999999995</v>
      </c>
      <c r="DB20" s="31">
        <f t="shared" si="77"/>
        <v>1.902082390000386E-13</v>
      </c>
      <c r="DC20" s="31">
        <f t="shared" si="78"/>
        <v>7320</v>
      </c>
      <c r="DD20" s="31">
        <f t="shared" si="79"/>
        <v>12.183785945343505</v>
      </c>
      <c r="DG20" s="32">
        <f t="shared" si="80"/>
        <v>-311</v>
      </c>
      <c r="DH20" s="32">
        <f t="shared" si="81"/>
        <v>29.65</v>
      </c>
      <c r="DI20" s="32">
        <v>1</v>
      </c>
      <c r="DJ20" s="23">
        <f t="shared" si="87"/>
        <v>2.625</v>
      </c>
      <c r="DK20" s="31">
        <f t="shared" si="12"/>
        <v>1</v>
      </c>
      <c r="DL20" s="31">
        <f t="shared" si="82"/>
        <v>-816.375</v>
      </c>
      <c r="DM20" s="31">
        <f t="shared" si="83"/>
        <v>2.3218779174809291E-17</v>
      </c>
      <c r="DN20" s="31">
        <f t="shared" si="84"/>
        <v>8895</v>
      </c>
      <c r="DO20" s="31">
        <f t="shared" si="85"/>
        <v>12.183785945343505</v>
      </c>
    </row>
    <row r="21" spans="1:119">
      <c r="A21" s="23">
        <f t="shared" si="13"/>
        <v>0.42044820762685642</v>
      </c>
      <c r="B21" s="23">
        <v>0</v>
      </c>
      <c r="C21" s="44">
        <f>IF(D21&gt;0,C20+D21,C20)</f>
        <v>2.0999999999999996</v>
      </c>
      <c r="D21" s="47">
        <f>1+J21/200</f>
        <v>1.075</v>
      </c>
      <c r="E21" s="47">
        <f t="shared" si="88"/>
        <v>2.0999999999999996</v>
      </c>
      <c r="F21" s="84">
        <f t="shared" si="0"/>
        <v>4.1999999999999993</v>
      </c>
      <c r="G21" s="185">
        <f t="shared" si="1"/>
        <v>1.2311444133449163</v>
      </c>
      <c r="H21" s="26">
        <f t="shared" si="2"/>
        <v>8.0000000000000071</v>
      </c>
      <c r="I21" s="23">
        <f t="shared" si="86"/>
        <v>3.0000000000000013</v>
      </c>
      <c r="J21" s="27">
        <v>15</v>
      </c>
      <c r="K21" s="32">
        <f t="shared" si="15"/>
        <v>15</v>
      </c>
      <c r="L21" s="32">
        <f t="shared" si="16"/>
        <v>1</v>
      </c>
      <c r="M21" s="22">
        <v>2</v>
      </c>
      <c r="N21" s="109">
        <f t="shared" si="17"/>
        <v>2.0999999999999996</v>
      </c>
      <c r="O21" s="31">
        <f t="shared" si="3"/>
        <v>4</v>
      </c>
      <c r="P21" s="31">
        <f t="shared" si="18"/>
        <v>125.99999999999997</v>
      </c>
      <c r="Q21" s="31">
        <f t="shared" si="19"/>
        <v>2016.0000000000016</v>
      </c>
      <c r="R21" s="31">
        <f t="shared" si="20"/>
        <v>300</v>
      </c>
      <c r="S21" s="31">
        <f t="shared" si="21"/>
        <v>12.613446228805692</v>
      </c>
      <c r="T21" s="56">
        <f t="shared" si="22"/>
        <v>16.000000000000018</v>
      </c>
      <c r="U21" s="163">
        <f t="shared" si="23"/>
        <v>36.934332400347486</v>
      </c>
      <c r="W21" s="32">
        <f t="shared" si="24"/>
        <v>10</v>
      </c>
      <c r="X21" s="32">
        <f t="shared" si="25"/>
        <v>2.0499999999999998</v>
      </c>
      <c r="Y21" s="32">
        <v>1</v>
      </c>
      <c r="Z21" s="23">
        <f t="shared" si="26"/>
        <v>1.0249999999999999</v>
      </c>
      <c r="AA21" s="31">
        <f t="shared" si="4"/>
        <v>2</v>
      </c>
      <c r="AB21" s="31">
        <f t="shared" si="27"/>
        <v>20.5</v>
      </c>
      <c r="AC21" s="31">
        <f t="shared" si="28"/>
        <v>1008.0000000000006</v>
      </c>
      <c r="AD21" s="31">
        <f t="shared" si="29"/>
        <v>615</v>
      </c>
      <c r="AE21" s="31">
        <f t="shared" si="30"/>
        <v>12.613446228805692</v>
      </c>
      <c r="AF21" s="56">
        <f t="shared" si="90"/>
        <v>49.170731707317103</v>
      </c>
      <c r="AH21" s="32">
        <f t="shared" si="31"/>
        <v>0</v>
      </c>
      <c r="AI21" s="32">
        <f t="shared" si="32"/>
        <v>4.1999999999999993</v>
      </c>
      <c r="AJ21" s="32">
        <v>1</v>
      </c>
      <c r="AK21" s="23">
        <f t="shared" si="33"/>
        <v>1.075</v>
      </c>
      <c r="AL21" s="31">
        <f t="shared" si="5"/>
        <v>1</v>
      </c>
      <c r="AM21" s="31">
        <f t="shared" si="34"/>
        <v>0</v>
      </c>
      <c r="AN21" s="31">
        <f t="shared" si="35"/>
        <v>251.99999999999994</v>
      </c>
      <c r="AO21" s="31">
        <f t="shared" si="36"/>
        <v>1259.9999999999998</v>
      </c>
      <c r="AP21" s="31">
        <f t="shared" si="37"/>
        <v>12.613446228805692</v>
      </c>
      <c r="AS21" s="32">
        <f t="shared" si="38"/>
        <v>-15</v>
      </c>
      <c r="AT21" s="32">
        <f t="shared" si="39"/>
        <v>6.4999999999999991</v>
      </c>
      <c r="AU21" s="32">
        <v>1</v>
      </c>
      <c r="AV21" s="23">
        <f t="shared" si="40"/>
        <v>1.1499999999999999</v>
      </c>
      <c r="AW21" s="31">
        <f t="shared" si="6"/>
        <v>1</v>
      </c>
      <c r="AX21" s="31">
        <f t="shared" si="41"/>
        <v>-17.25</v>
      </c>
      <c r="AY21" s="31">
        <f t="shared" si="42"/>
        <v>31.499999999999964</v>
      </c>
      <c r="AZ21" s="31">
        <f t="shared" si="43"/>
        <v>1949.9999999999998</v>
      </c>
      <c r="BA21" s="31">
        <f t="shared" si="44"/>
        <v>12.613446228805692</v>
      </c>
      <c r="BD21" s="32">
        <f t="shared" si="45"/>
        <v>-45</v>
      </c>
      <c r="BE21" s="32">
        <f t="shared" si="46"/>
        <v>9.1</v>
      </c>
      <c r="BF21" s="32">
        <v>1</v>
      </c>
      <c r="BG21" s="23">
        <f t="shared" si="47"/>
        <v>1.3</v>
      </c>
      <c r="BH21" s="31">
        <f t="shared" si="7"/>
        <v>1</v>
      </c>
      <c r="BI21" s="31">
        <f t="shared" si="48"/>
        <v>-58.5</v>
      </c>
      <c r="BJ21" s="31">
        <f t="shared" si="49"/>
        <v>0.4921874999999985</v>
      </c>
      <c r="BK21" s="31">
        <f t="shared" si="50"/>
        <v>2730</v>
      </c>
      <c r="BL21" s="31">
        <f t="shared" si="51"/>
        <v>12.613446228805692</v>
      </c>
      <c r="BO21" s="32">
        <f t="shared" si="52"/>
        <v>-90</v>
      </c>
      <c r="BP21" s="32">
        <f t="shared" si="53"/>
        <v>12.149999999999999</v>
      </c>
      <c r="BQ21" s="32">
        <v>1</v>
      </c>
      <c r="BR21" s="23">
        <f t="shared" si="54"/>
        <v>1.5249999999999999</v>
      </c>
      <c r="BS21" s="31">
        <f t="shared" si="8"/>
        <v>1</v>
      </c>
      <c r="BT21" s="31">
        <f t="shared" si="55"/>
        <v>-137.25</v>
      </c>
      <c r="BU21" s="31">
        <f t="shared" si="56"/>
        <v>9.6130371093749404E-4</v>
      </c>
      <c r="BV21" s="31">
        <f t="shared" si="57"/>
        <v>3644.9999999999995</v>
      </c>
      <c r="BW21" s="31">
        <f t="shared" si="58"/>
        <v>12.613446228805692</v>
      </c>
      <c r="BZ21" s="32">
        <f t="shared" si="59"/>
        <v>-140</v>
      </c>
      <c r="CA21" s="32">
        <f t="shared" si="60"/>
        <v>15.7</v>
      </c>
      <c r="CB21" s="32">
        <v>1</v>
      </c>
      <c r="CC21" s="23">
        <f t="shared" si="61"/>
        <v>1.7749999999999999</v>
      </c>
      <c r="CD21" s="31">
        <f t="shared" si="9"/>
        <v>1</v>
      </c>
      <c r="CE21" s="31">
        <f t="shared" si="62"/>
        <v>-248.5</v>
      </c>
      <c r="CF21" s="31">
        <f t="shared" si="63"/>
        <v>9.3877315521239345E-7</v>
      </c>
      <c r="CG21" s="31">
        <f t="shared" si="64"/>
        <v>4710</v>
      </c>
      <c r="CH21" s="31">
        <f t="shared" si="65"/>
        <v>12.613446228805692</v>
      </c>
      <c r="CK21" s="32">
        <f t="shared" si="66"/>
        <v>-195</v>
      </c>
      <c r="CL21" s="32">
        <f t="shared" si="67"/>
        <v>19.799999999999997</v>
      </c>
      <c r="CM21" s="32">
        <v>1</v>
      </c>
      <c r="CN21" s="23">
        <f t="shared" si="68"/>
        <v>2.0499999999999998</v>
      </c>
      <c r="CO21" s="31">
        <f t="shared" si="10"/>
        <v>1</v>
      </c>
      <c r="CP21" s="31">
        <f t="shared" si="69"/>
        <v>-399.74999999999994</v>
      </c>
      <c r="CQ21" s="31">
        <f t="shared" si="70"/>
        <v>4.5838532969354973E-10</v>
      </c>
      <c r="CR21" s="31">
        <f t="shared" si="71"/>
        <v>5939.9999999999991</v>
      </c>
      <c r="CS21" s="31">
        <f t="shared" si="72"/>
        <v>12.613446228805692</v>
      </c>
      <c r="CV21" s="32">
        <f t="shared" si="73"/>
        <v>-245</v>
      </c>
      <c r="CW21" s="32">
        <f t="shared" si="74"/>
        <v>24.4</v>
      </c>
      <c r="CX21" s="32">
        <v>1</v>
      </c>
      <c r="CY21" s="23">
        <f t="shared" si="75"/>
        <v>2.2999999999999998</v>
      </c>
      <c r="CZ21" s="31">
        <f t="shared" si="11"/>
        <v>1</v>
      </c>
      <c r="DA21" s="31">
        <f t="shared" si="76"/>
        <v>-563.5</v>
      </c>
      <c r="DB21" s="31">
        <f t="shared" si="77"/>
        <v>4.476419235288558E-13</v>
      </c>
      <c r="DC21" s="31">
        <f t="shared" si="78"/>
        <v>7320</v>
      </c>
      <c r="DD21" s="31">
        <f t="shared" si="79"/>
        <v>12.613446228805692</v>
      </c>
      <c r="DG21" s="32">
        <f t="shared" si="80"/>
        <v>-310</v>
      </c>
      <c r="DH21" s="32">
        <f t="shared" si="81"/>
        <v>29.65</v>
      </c>
      <c r="DI21" s="32">
        <v>1</v>
      </c>
      <c r="DJ21" s="23">
        <f t="shared" si="87"/>
        <v>2.625</v>
      </c>
      <c r="DK21" s="31">
        <f t="shared" si="12"/>
        <v>1</v>
      </c>
      <c r="DL21" s="31">
        <f t="shared" si="82"/>
        <v>-813.75</v>
      </c>
      <c r="DM21" s="31">
        <f t="shared" si="83"/>
        <v>5.4643789493268302E-17</v>
      </c>
      <c r="DN21" s="31">
        <f t="shared" si="84"/>
        <v>8895</v>
      </c>
      <c r="DO21" s="31">
        <f t="shared" si="85"/>
        <v>12.613446228805692</v>
      </c>
    </row>
    <row r="22" spans="1:119">
      <c r="A22" s="23">
        <f t="shared" si="13"/>
        <v>0.43527528164806129</v>
      </c>
      <c r="B22" s="23">
        <v>0</v>
      </c>
      <c r="C22" s="44">
        <f t="shared" ref="C22:C85" si="91">IF(D22&gt;0,C21+D22,C21)</f>
        <v>2.0999999999999996</v>
      </c>
      <c r="D22" s="48"/>
      <c r="E22" s="47">
        <f t="shared" si="88"/>
        <v>2.0999999999999996</v>
      </c>
      <c r="F22" s="84">
        <f t="shared" si="0"/>
        <v>4.1999999999999993</v>
      </c>
      <c r="G22" s="185">
        <f t="shared" si="1"/>
        <v>1.2483305489016119</v>
      </c>
      <c r="H22" s="26">
        <f t="shared" si="2"/>
        <v>9.1895868399762897</v>
      </c>
      <c r="I22" s="23">
        <f t="shared" si="86"/>
        <v>3.200000000000002</v>
      </c>
      <c r="J22" s="27">
        <v>16</v>
      </c>
      <c r="K22" s="32">
        <f t="shared" si="15"/>
        <v>16</v>
      </c>
      <c r="L22" s="32">
        <f t="shared" si="16"/>
        <v>1</v>
      </c>
      <c r="M22" s="22">
        <v>1</v>
      </c>
      <c r="N22" s="109">
        <f t="shared" si="17"/>
        <v>2.0999999999999996</v>
      </c>
      <c r="O22" s="31">
        <f t="shared" si="3"/>
        <v>4</v>
      </c>
      <c r="P22" s="31">
        <f t="shared" si="18"/>
        <v>134.39999999999998</v>
      </c>
      <c r="Q22" s="31">
        <f t="shared" si="19"/>
        <v>2315.7758836740245</v>
      </c>
      <c r="R22" s="31">
        <f t="shared" si="20"/>
        <v>300</v>
      </c>
      <c r="S22" s="31">
        <f t="shared" si="21"/>
        <v>13.058258449441839</v>
      </c>
      <c r="T22" s="56">
        <f t="shared" si="22"/>
        <v>17.230475324955542</v>
      </c>
      <c r="U22" s="163">
        <f t="shared" si="23"/>
        <v>37.449916467048354</v>
      </c>
      <c r="W22" s="32">
        <f t="shared" si="24"/>
        <v>11</v>
      </c>
      <c r="X22" s="32">
        <f t="shared" si="25"/>
        <v>2.0499999999999998</v>
      </c>
      <c r="Y22" s="32">
        <v>1</v>
      </c>
      <c r="Z22" s="23">
        <f t="shared" si="26"/>
        <v>1.0249999999999999</v>
      </c>
      <c r="AA22" s="31">
        <f t="shared" si="4"/>
        <v>2</v>
      </c>
      <c r="AB22" s="31">
        <f t="shared" si="27"/>
        <v>22.549999999999997</v>
      </c>
      <c r="AC22" s="31">
        <f t="shared" si="28"/>
        <v>1157.8879418370118</v>
      </c>
      <c r="AD22" s="31">
        <f t="shared" si="29"/>
        <v>615</v>
      </c>
      <c r="AE22" s="31">
        <f t="shared" si="30"/>
        <v>13.058258449441839</v>
      </c>
      <c r="AF22" s="56">
        <f t="shared" si="90"/>
        <v>51.347580569268821</v>
      </c>
      <c r="AH22" s="32">
        <f t="shared" si="31"/>
        <v>1</v>
      </c>
      <c r="AI22" s="32">
        <f t="shared" si="32"/>
        <v>4.1999999999999993</v>
      </c>
      <c r="AJ22" s="32">
        <v>1</v>
      </c>
      <c r="AK22" s="23">
        <f t="shared" si="33"/>
        <v>1.075</v>
      </c>
      <c r="AL22" s="31">
        <f t="shared" si="5"/>
        <v>1</v>
      </c>
      <c r="AM22" s="31">
        <f t="shared" si="34"/>
        <v>1.075</v>
      </c>
      <c r="AN22" s="31">
        <f t="shared" si="35"/>
        <v>289.47198545925283</v>
      </c>
      <c r="AO22" s="31">
        <f t="shared" si="36"/>
        <v>1259.9999999999998</v>
      </c>
      <c r="AP22" s="31">
        <f t="shared" si="37"/>
        <v>13.058258449441839</v>
      </c>
      <c r="AQ22" s="56">
        <f t="shared" ref="AQ22:AQ41" si="92">AN22/AM22</f>
        <v>269.27626554349104</v>
      </c>
      <c r="AS22" s="32">
        <f t="shared" si="38"/>
        <v>-14</v>
      </c>
      <c r="AT22" s="32">
        <f t="shared" si="39"/>
        <v>6.4999999999999991</v>
      </c>
      <c r="AU22" s="32">
        <v>1</v>
      </c>
      <c r="AV22" s="23">
        <f t="shared" si="40"/>
        <v>1.1499999999999999</v>
      </c>
      <c r="AW22" s="31">
        <f t="shared" si="6"/>
        <v>1</v>
      </c>
      <c r="AX22" s="31">
        <f t="shared" si="41"/>
        <v>-16.099999999999998</v>
      </c>
      <c r="AY22" s="31">
        <f t="shared" si="42"/>
        <v>36.183998182406569</v>
      </c>
      <c r="AZ22" s="31">
        <f t="shared" si="43"/>
        <v>1949.9999999999998</v>
      </c>
      <c r="BA22" s="31">
        <f t="shared" si="44"/>
        <v>13.058258449441839</v>
      </c>
      <c r="BD22" s="32">
        <f t="shared" si="45"/>
        <v>-44</v>
      </c>
      <c r="BE22" s="32">
        <f t="shared" si="46"/>
        <v>9.1</v>
      </c>
      <c r="BF22" s="32">
        <v>1</v>
      </c>
      <c r="BG22" s="23">
        <f t="shared" si="47"/>
        <v>1.3</v>
      </c>
      <c r="BH22" s="31">
        <f t="shared" si="7"/>
        <v>1</v>
      </c>
      <c r="BI22" s="31">
        <f t="shared" si="48"/>
        <v>-57.2</v>
      </c>
      <c r="BJ22" s="31">
        <f t="shared" si="49"/>
        <v>0.56537497160010153</v>
      </c>
      <c r="BK22" s="31">
        <f t="shared" si="50"/>
        <v>2730</v>
      </c>
      <c r="BL22" s="31">
        <f t="shared" si="51"/>
        <v>13.058258449441839</v>
      </c>
      <c r="BO22" s="32">
        <f t="shared" si="52"/>
        <v>-89</v>
      </c>
      <c r="BP22" s="32">
        <f t="shared" si="53"/>
        <v>12.149999999999999</v>
      </c>
      <c r="BQ22" s="32">
        <v>1</v>
      </c>
      <c r="BR22" s="23">
        <f t="shared" si="54"/>
        <v>1.5249999999999999</v>
      </c>
      <c r="BS22" s="31">
        <f t="shared" si="8"/>
        <v>1</v>
      </c>
      <c r="BT22" s="31">
        <f t="shared" si="55"/>
        <v>-135.72499999999999</v>
      </c>
      <c r="BU22" s="31">
        <f t="shared" si="56"/>
        <v>1.1042479914064446E-3</v>
      </c>
      <c r="BV22" s="31">
        <f t="shared" si="57"/>
        <v>3644.9999999999995</v>
      </c>
      <c r="BW22" s="31">
        <f t="shared" si="58"/>
        <v>13.058258449441839</v>
      </c>
      <c r="BZ22" s="32">
        <f t="shared" si="59"/>
        <v>-139</v>
      </c>
      <c r="CA22" s="32">
        <f t="shared" si="60"/>
        <v>15.7</v>
      </c>
      <c r="CB22" s="32">
        <v>1</v>
      </c>
      <c r="CC22" s="23">
        <f t="shared" si="61"/>
        <v>1.7749999999999999</v>
      </c>
      <c r="CD22" s="31">
        <f t="shared" si="9"/>
        <v>1</v>
      </c>
      <c r="CE22" s="31">
        <f t="shared" si="62"/>
        <v>-246.72499999999999</v>
      </c>
      <c r="CF22" s="31">
        <f t="shared" si="63"/>
        <v>1.0783671791078527E-6</v>
      </c>
      <c r="CG22" s="31">
        <f t="shared" si="64"/>
        <v>4710</v>
      </c>
      <c r="CH22" s="31">
        <f t="shared" si="65"/>
        <v>13.058258449441839</v>
      </c>
      <c r="CK22" s="32">
        <f t="shared" si="66"/>
        <v>-194</v>
      </c>
      <c r="CL22" s="32">
        <f t="shared" si="67"/>
        <v>19.799999999999997</v>
      </c>
      <c r="CM22" s="32">
        <v>1</v>
      </c>
      <c r="CN22" s="23">
        <f t="shared" si="68"/>
        <v>2.0499999999999998</v>
      </c>
      <c r="CO22" s="31">
        <f t="shared" si="10"/>
        <v>1</v>
      </c>
      <c r="CP22" s="31">
        <f t="shared" si="69"/>
        <v>-397.7</v>
      </c>
      <c r="CQ22" s="31">
        <f t="shared" si="70"/>
        <v>5.2654647417375412E-10</v>
      </c>
      <c r="CR22" s="31">
        <f t="shared" si="71"/>
        <v>5939.9999999999991</v>
      </c>
      <c r="CS22" s="31">
        <f t="shared" si="72"/>
        <v>13.058258449441839</v>
      </c>
      <c r="CV22" s="32">
        <f t="shared" si="73"/>
        <v>-244</v>
      </c>
      <c r="CW22" s="32">
        <f t="shared" si="74"/>
        <v>24.4</v>
      </c>
      <c r="CX22" s="32">
        <v>1</v>
      </c>
      <c r="CY22" s="23">
        <f t="shared" si="75"/>
        <v>2.2999999999999998</v>
      </c>
      <c r="CZ22" s="31">
        <f t="shared" si="11"/>
        <v>1</v>
      </c>
      <c r="DA22" s="31">
        <f t="shared" si="76"/>
        <v>-561.19999999999993</v>
      </c>
      <c r="DB22" s="31">
        <f t="shared" si="77"/>
        <v>5.1420554118530514E-13</v>
      </c>
      <c r="DC22" s="31">
        <f t="shared" si="78"/>
        <v>7320</v>
      </c>
      <c r="DD22" s="31">
        <f t="shared" si="79"/>
        <v>13.058258449441839</v>
      </c>
      <c r="DG22" s="32">
        <f t="shared" si="80"/>
        <v>-309</v>
      </c>
      <c r="DH22" s="32">
        <f t="shared" si="81"/>
        <v>29.65</v>
      </c>
      <c r="DI22" s="32">
        <v>1</v>
      </c>
      <c r="DJ22" s="23">
        <f t="shared" si="87"/>
        <v>2.625</v>
      </c>
      <c r="DK22" s="31">
        <f t="shared" si="12"/>
        <v>1</v>
      </c>
      <c r="DL22" s="31">
        <f t="shared" si="82"/>
        <v>-811.125</v>
      </c>
      <c r="DM22" s="31">
        <f t="shared" si="83"/>
        <v>6.2769231101721548E-17</v>
      </c>
      <c r="DN22" s="31">
        <f t="shared" si="84"/>
        <v>8895</v>
      </c>
      <c r="DO22" s="31">
        <f t="shared" si="85"/>
        <v>13.058258449441839</v>
      </c>
    </row>
    <row r="23" spans="1:119">
      <c r="A23" s="23">
        <f t="shared" si="13"/>
        <v>0.45062523130541426</v>
      </c>
      <c r="B23" s="23">
        <v>0</v>
      </c>
      <c r="C23" s="44">
        <f t="shared" si="91"/>
        <v>2.0999999999999996</v>
      </c>
      <c r="D23" s="48"/>
      <c r="E23" s="47">
        <f t="shared" si="88"/>
        <v>2.0999999999999996</v>
      </c>
      <c r="F23" s="84">
        <f t="shared" si="0"/>
        <v>4.1999999999999993</v>
      </c>
      <c r="G23" s="185">
        <f t="shared" si="1"/>
        <v>1.26575659397028</v>
      </c>
      <c r="H23" s="26">
        <f t="shared" si="2"/>
        <v>10.556063286183166</v>
      </c>
      <c r="I23" s="23">
        <f t="shared" si="86"/>
        <v>3.4000000000000017</v>
      </c>
      <c r="J23" s="27">
        <v>17</v>
      </c>
      <c r="K23" s="32">
        <f t="shared" si="15"/>
        <v>17</v>
      </c>
      <c r="L23" s="32">
        <f t="shared" si="16"/>
        <v>1</v>
      </c>
      <c r="M23" s="22">
        <v>1</v>
      </c>
      <c r="N23" s="109">
        <f t="shared" si="17"/>
        <v>2.0999999999999996</v>
      </c>
      <c r="O23" s="31">
        <f t="shared" si="3"/>
        <v>4</v>
      </c>
      <c r="P23" s="31">
        <f t="shared" si="18"/>
        <v>142.79999999999998</v>
      </c>
      <c r="Q23" s="31">
        <f t="shared" si="19"/>
        <v>2660.1279481181573</v>
      </c>
      <c r="R23" s="31">
        <f t="shared" si="20"/>
        <v>300</v>
      </c>
      <c r="S23" s="31">
        <f t="shared" si="21"/>
        <v>13.518756939162428</v>
      </c>
      <c r="T23" s="56">
        <f t="shared" si="22"/>
        <v>18.628346975617351</v>
      </c>
      <c r="U23" s="163">
        <f t="shared" si="23"/>
        <v>37.972697819108397</v>
      </c>
      <c r="W23" s="32">
        <f t="shared" si="24"/>
        <v>12</v>
      </c>
      <c r="X23" s="32">
        <f t="shared" si="25"/>
        <v>2.0499999999999998</v>
      </c>
      <c r="Y23" s="32">
        <v>1</v>
      </c>
      <c r="Z23" s="23">
        <f t="shared" si="26"/>
        <v>1.0249999999999999</v>
      </c>
      <c r="AA23" s="31">
        <f t="shared" si="4"/>
        <v>2</v>
      </c>
      <c r="AB23" s="31">
        <f t="shared" si="27"/>
        <v>24.599999999999998</v>
      </c>
      <c r="AC23" s="31">
        <f t="shared" si="28"/>
        <v>1330.0639740590782</v>
      </c>
      <c r="AD23" s="31">
        <f t="shared" si="29"/>
        <v>615</v>
      </c>
      <c r="AE23" s="31">
        <f t="shared" si="30"/>
        <v>13.518756939162428</v>
      </c>
      <c r="AF23" s="56">
        <f t="shared" si="90"/>
        <v>54.067641221913753</v>
      </c>
      <c r="AH23" s="32">
        <f t="shared" si="31"/>
        <v>2</v>
      </c>
      <c r="AI23" s="32">
        <f t="shared" si="32"/>
        <v>4.1999999999999993</v>
      </c>
      <c r="AJ23" s="32">
        <v>1</v>
      </c>
      <c r="AK23" s="23">
        <f t="shared" si="33"/>
        <v>1.075</v>
      </c>
      <c r="AL23" s="31">
        <f t="shared" si="5"/>
        <v>1</v>
      </c>
      <c r="AM23" s="31">
        <f t="shared" si="34"/>
        <v>2.15</v>
      </c>
      <c r="AN23" s="31">
        <f t="shared" si="35"/>
        <v>332.51599351476932</v>
      </c>
      <c r="AO23" s="31">
        <f t="shared" si="36"/>
        <v>1259.9999999999998</v>
      </c>
      <c r="AP23" s="31">
        <f t="shared" si="37"/>
        <v>13.518756939162428</v>
      </c>
      <c r="AQ23" s="56">
        <f t="shared" si="92"/>
        <v>154.65860163477643</v>
      </c>
      <c r="AS23" s="32">
        <f t="shared" si="38"/>
        <v>-13</v>
      </c>
      <c r="AT23" s="32">
        <f t="shared" si="39"/>
        <v>6.4999999999999991</v>
      </c>
      <c r="AU23" s="32">
        <v>1</v>
      </c>
      <c r="AV23" s="23">
        <f t="shared" si="40"/>
        <v>1.1499999999999999</v>
      </c>
      <c r="AW23" s="31">
        <f t="shared" si="6"/>
        <v>1</v>
      </c>
      <c r="AX23" s="31">
        <f t="shared" si="41"/>
        <v>-14.95</v>
      </c>
      <c r="AY23" s="31">
        <f t="shared" si="42"/>
        <v>41.56449918934613</v>
      </c>
      <c r="AZ23" s="31">
        <f t="shared" si="43"/>
        <v>1949.9999999999998</v>
      </c>
      <c r="BA23" s="31">
        <f t="shared" si="44"/>
        <v>13.518756939162428</v>
      </c>
      <c r="BD23" s="32">
        <f t="shared" si="45"/>
        <v>-43</v>
      </c>
      <c r="BE23" s="32">
        <f t="shared" si="46"/>
        <v>9.1</v>
      </c>
      <c r="BF23" s="32">
        <v>1</v>
      </c>
      <c r="BG23" s="23">
        <f t="shared" si="47"/>
        <v>1.3</v>
      </c>
      <c r="BH23" s="31">
        <f t="shared" si="7"/>
        <v>1</v>
      </c>
      <c r="BI23" s="31">
        <f t="shared" si="48"/>
        <v>-55.9</v>
      </c>
      <c r="BJ23" s="31">
        <f t="shared" si="49"/>
        <v>0.64944529983353183</v>
      </c>
      <c r="BK23" s="31">
        <f t="shared" si="50"/>
        <v>2730</v>
      </c>
      <c r="BL23" s="31">
        <f t="shared" si="51"/>
        <v>13.518756939162428</v>
      </c>
      <c r="BO23" s="32">
        <f t="shared" si="52"/>
        <v>-88</v>
      </c>
      <c r="BP23" s="32">
        <f t="shared" si="53"/>
        <v>12.149999999999999</v>
      </c>
      <c r="BQ23" s="32">
        <v>1</v>
      </c>
      <c r="BR23" s="23">
        <f t="shared" si="54"/>
        <v>1.5249999999999999</v>
      </c>
      <c r="BS23" s="31">
        <f t="shared" si="8"/>
        <v>1</v>
      </c>
      <c r="BT23" s="31">
        <f t="shared" si="55"/>
        <v>-134.19999999999999</v>
      </c>
      <c r="BU23" s="31">
        <f t="shared" si="56"/>
        <v>1.2684478512373632E-3</v>
      </c>
      <c r="BV23" s="31">
        <f t="shared" si="57"/>
        <v>3644.9999999999995</v>
      </c>
      <c r="BW23" s="31">
        <f t="shared" si="58"/>
        <v>13.518756939162428</v>
      </c>
      <c r="BZ23" s="32">
        <f t="shared" si="59"/>
        <v>-138</v>
      </c>
      <c r="CA23" s="32">
        <f t="shared" si="60"/>
        <v>15.7</v>
      </c>
      <c r="CB23" s="32">
        <v>1</v>
      </c>
      <c r="CC23" s="23">
        <f t="shared" si="61"/>
        <v>1.7749999999999999</v>
      </c>
      <c r="CD23" s="31">
        <f t="shared" si="9"/>
        <v>1</v>
      </c>
      <c r="CE23" s="31">
        <f t="shared" si="62"/>
        <v>-244.95</v>
      </c>
      <c r="CF23" s="31">
        <f t="shared" si="63"/>
        <v>1.2387186047239834E-6</v>
      </c>
      <c r="CG23" s="31">
        <f t="shared" si="64"/>
        <v>4710</v>
      </c>
      <c r="CH23" s="31">
        <f t="shared" si="65"/>
        <v>13.518756939162428</v>
      </c>
      <c r="CK23" s="32">
        <f t="shared" si="66"/>
        <v>-193</v>
      </c>
      <c r="CL23" s="32">
        <f t="shared" si="67"/>
        <v>19.799999999999997</v>
      </c>
      <c r="CM23" s="32">
        <v>1</v>
      </c>
      <c r="CN23" s="23">
        <f t="shared" si="68"/>
        <v>2.0499999999999998</v>
      </c>
      <c r="CO23" s="31">
        <f t="shared" si="10"/>
        <v>1</v>
      </c>
      <c r="CP23" s="31">
        <f t="shared" si="69"/>
        <v>-395.65</v>
      </c>
      <c r="CQ23" s="31">
        <f t="shared" si="70"/>
        <v>6.0484306871288016E-10</v>
      </c>
      <c r="CR23" s="31">
        <f t="shared" si="71"/>
        <v>5939.9999999999991</v>
      </c>
      <c r="CS23" s="31">
        <f t="shared" si="72"/>
        <v>13.518756939162428</v>
      </c>
      <c r="CV23" s="32">
        <f t="shared" si="73"/>
        <v>-243</v>
      </c>
      <c r="CW23" s="32">
        <f t="shared" si="74"/>
        <v>24.4</v>
      </c>
      <c r="CX23" s="32">
        <v>1</v>
      </c>
      <c r="CY23" s="23">
        <f t="shared" si="75"/>
        <v>2.2999999999999998</v>
      </c>
      <c r="CZ23" s="31">
        <f t="shared" si="11"/>
        <v>1</v>
      </c>
      <c r="DA23" s="31">
        <f t="shared" si="76"/>
        <v>-558.9</v>
      </c>
      <c r="DB23" s="31">
        <f t="shared" si="77"/>
        <v>5.9066705928992012E-13</v>
      </c>
      <c r="DC23" s="31">
        <f t="shared" si="78"/>
        <v>7320</v>
      </c>
      <c r="DD23" s="31">
        <f t="shared" si="79"/>
        <v>13.518756939162428</v>
      </c>
      <c r="DG23" s="32">
        <f t="shared" si="80"/>
        <v>-308</v>
      </c>
      <c r="DH23" s="32">
        <f t="shared" si="81"/>
        <v>29.65</v>
      </c>
      <c r="DI23" s="32">
        <v>1</v>
      </c>
      <c r="DJ23" s="23">
        <f t="shared" si="87"/>
        <v>2.625</v>
      </c>
      <c r="DK23" s="31">
        <f t="shared" si="12"/>
        <v>1</v>
      </c>
      <c r="DL23" s="31">
        <f t="shared" si="82"/>
        <v>-808.5</v>
      </c>
      <c r="DM23" s="31">
        <f t="shared" si="83"/>
        <v>7.2102912510976269E-17</v>
      </c>
      <c r="DN23" s="31">
        <f t="shared" si="84"/>
        <v>8895</v>
      </c>
      <c r="DO23" s="31">
        <f t="shared" si="85"/>
        <v>13.518756939162428</v>
      </c>
    </row>
    <row r="24" spans="1:119">
      <c r="A24" s="23">
        <f t="shared" si="13"/>
        <v>0.46651649576840293</v>
      </c>
      <c r="B24" s="23">
        <v>0</v>
      </c>
      <c r="C24" s="44">
        <f t="shared" si="91"/>
        <v>2.0999999999999996</v>
      </c>
      <c r="D24" s="48"/>
      <c r="E24" s="47">
        <f t="shared" si="88"/>
        <v>2.0999999999999996</v>
      </c>
      <c r="F24" s="84">
        <f t="shared" si="0"/>
        <v>4.1999999999999993</v>
      </c>
      <c r="G24" s="185">
        <f t="shared" si="1"/>
        <v>1.2834258975629043</v>
      </c>
      <c r="H24" s="26">
        <f t="shared" si="2"/>
        <v>12.125732532083198</v>
      </c>
      <c r="I24" s="23">
        <f t="shared" si="86"/>
        <v>3.6000000000000019</v>
      </c>
      <c r="J24" s="27">
        <v>18</v>
      </c>
      <c r="K24" s="32">
        <f t="shared" si="15"/>
        <v>18</v>
      </c>
      <c r="L24" s="32">
        <f t="shared" si="16"/>
        <v>1</v>
      </c>
      <c r="M24" s="22">
        <v>1</v>
      </c>
      <c r="N24" s="109">
        <f t="shared" si="17"/>
        <v>2.0999999999999996</v>
      </c>
      <c r="O24" s="31">
        <f t="shared" si="3"/>
        <v>4</v>
      </c>
      <c r="P24" s="31">
        <f t="shared" si="18"/>
        <v>151.19999999999999</v>
      </c>
      <c r="Q24" s="31">
        <f t="shared" si="19"/>
        <v>3055.6845980849657</v>
      </c>
      <c r="R24" s="31">
        <f t="shared" si="20"/>
        <v>300</v>
      </c>
      <c r="S24" s="31">
        <f t="shared" si="21"/>
        <v>13.995494873052088</v>
      </c>
      <c r="T24" s="56">
        <f t="shared" si="22"/>
        <v>20.209554220138664</v>
      </c>
      <c r="U24" s="163">
        <f t="shared" si="23"/>
        <v>38.50277692688713</v>
      </c>
      <c r="W24" s="32">
        <f t="shared" si="24"/>
        <v>13</v>
      </c>
      <c r="X24" s="32">
        <f t="shared" si="25"/>
        <v>2.0499999999999998</v>
      </c>
      <c r="Y24" s="32">
        <v>1</v>
      </c>
      <c r="Z24" s="23">
        <f t="shared" si="26"/>
        <v>1.0249999999999999</v>
      </c>
      <c r="AA24" s="31">
        <f t="shared" si="4"/>
        <v>2</v>
      </c>
      <c r="AB24" s="31">
        <f t="shared" si="27"/>
        <v>26.65</v>
      </c>
      <c r="AC24" s="31">
        <f t="shared" si="28"/>
        <v>1527.8422990424822</v>
      </c>
      <c r="AD24" s="31">
        <f t="shared" si="29"/>
        <v>615</v>
      </c>
      <c r="AE24" s="31">
        <f t="shared" si="30"/>
        <v>13.995494873052088</v>
      </c>
      <c r="AF24" s="56">
        <f t="shared" si="90"/>
        <v>57.329917412475879</v>
      </c>
      <c r="AH24" s="32">
        <f t="shared" si="31"/>
        <v>3</v>
      </c>
      <c r="AI24" s="32">
        <f t="shared" si="32"/>
        <v>4.1999999999999993</v>
      </c>
      <c r="AJ24" s="32">
        <v>1</v>
      </c>
      <c r="AK24" s="23">
        <f t="shared" si="33"/>
        <v>1.075</v>
      </c>
      <c r="AL24" s="31">
        <f t="shared" si="5"/>
        <v>1</v>
      </c>
      <c r="AM24" s="31">
        <f t="shared" si="34"/>
        <v>3.2249999999999996</v>
      </c>
      <c r="AN24" s="31">
        <f t="shared" si="35"/>
        <v>381.96057476062032</v>
      </c>
      <c r="AO24" s="31">
        <f t="shared" si="36"/>
        <v>1259.9999999999998</v>
      </c>
      <c r="AP24" s="31">
        <f t="shared" si="37"/>
        <v>13.995494873052088</v>
      </c>
      <c r="AQ24" s="56">
        <f t="shared" si="92"/>
        <v>118.43738752267298</v>
      </c>
      <c r="AS24" s="32">
        <f t="shared" si="38"/>
        <v>-12</v>
      </c>
      <c r="AT24" s="32">
        <f t="shared" si="39"/>
        <v>6.4999999999999991</v>
      </c>
      <c r="AU24" s="32">
        <v>1</v>
      </c>
      <c r="AV24" s="23">
        <f t="shared" si="40"/>
        <v>1.1499999999999999</v>
      </c>
      <c r="AW24" s="31">
        <f t="shared" si="6"/>
        <v>1</v>
      </c>
      <c r="AX24" s="31">
        <f t="shared" si="41"/>
        <v>-13.799999999999999</v>
      </c>
      <c r="AY24" s="31">
        <f t="shared" si="42"/>
        <v>47.745071845077497</v>
      </c>
      <c r="AZ24" s="31">
        <f t="shared" si="43"/>
        <v>1949.9999999999998</v>
      </c>
      <c r="BA24" s="31">
        <f t="shared" si="44"/>
        <v>13.995494873052088</v>
      </c>
      <c r="BD24" s="32">
        <f t="shared" si="45"/>
        <v>-42</v>
      </c>
      <c r="BE24" s="32">
        <f t="shared" si="46"/>
        <v>9.1</v>
      </c>
      <c r="BF24" s="32">
        <v>1</v>
      </c>
      <c r="BG24" s="23">
        <f t="shared" si="47"/>
        <v>1.3</v>
      </c>
      <c r="BH24" s="31">
        <f t="shared" si="7"/>
        <v>1</v>
      </c>
      <c r="BI24" s="31">
        <f t="shared" si="48"/>
        <v>-54.6</v>
      </c>
      <c r="BJ24" s="31">
        <f t="shared" si="49"/>
        <v>0.74601674757933423</v>
      </c>
      <c r="BK24" s="31">
        <f t="shared" si="50"/>
        <v>2730</v>
      </c>
      <c r="BL24" s="31">
        <f t="shared" si="51"/>
        <v>13.995494873052088</v>
      </c>
      <c r="BO24" s="32">
        <f t="shared" si="52"/>
        <v>-87</v>
      </c>
      <c r="BP24" s="32">
        <f t="shared" si="53"/>
        <v>12.149999999999999</v>
      </c>
      <c r="BQ24" s="32">
        <v>1</v>
      </c>
      <c r="BR24" s="23">
        <f t="shared" si="54"/>
        <v>1.5249999999999999</v>
      </c>
      <c r="BS24" s="31">
        <f t="shared" si="8"/>
        <v>1</v>
      </c>
      <c r="BT24" s="31">
        <f t="shared" si="55"/>
        <v>-132.67499999999998</v>
      </c>
      <c r="BU24" s="31">
        <f t="shared" si="56"/>
        <v>1.457063960115883E-3</v>
      </c>
      <c r="BV24" s="31">
        <f t="shared" si="57"/>
        <v>3644.9999999999995</v>
      </c>
      <c r="BW24" s="31">
        <f t="shared" si="58"/>
        <v>13.995494873052088</v>
      </c>
      <c r="BZ24" s="32">
        <f t="shared" si="59"/>
        <v>-137</v>
      </c>
      <c r="CA24" s="32">
        <f t="shared" si="60"/>
        <v>15.7</v>
      </c>
      <c r="CB24" s="32">
        <v>1</v>
      </c>
      <c r="CC24" s="23">
        <f t="shared" si="61"/>
        <v>1.7749999999999999</v>
      </c>
      <c r="CD24" s="31">
        <f t="shared" si="9"/>
        <v>1</v>
      </c>
      <c r="CE24" s="31">
        <f t="shared" si="62"/>
        <v>-243.17499999999998</v>
      </c>
      <c r="CF24" s="31">
        <f t="shared" si="63"/>
        <v>1.4229140235506622E-6</v>
      </c>
      <c r="CG24" s="31">
        <f t="shared" si="64"/>
        <v>4710</v>
      </c>
      <c r="CH24" s="31">
        <f t="shared" si="65"/>
        <v>13.995494873052088</v>
      </c>
      <c r="CK24" s="32">
        <f t="shared" si="66"/>
        <v>-192</v>
      </c>
      <c r="CL24" s="32">
        <f t="shared" si="67"/>
        <v>19.799999999999997</v>
      </c>
      <c r="CM24" s="32">
        <v>1</v>
      </c>
      <c r="CN24" s="23">
        <f t="shared" si="68"/>
        <v>2.0499999999999998</v>
      </c>
      <c r="CO24" s="31">
        <f t="shared" si="10"/>
        <v>1</v>
      </c>
      <c r="CP24" s="31">
        <f t="shared" si="69"/>
        <v>-393.59999999999997</v>
      </c>
      <c r="CQ24" s="31">
        <f t="shared" si="70"/>
        <v>6.9478223806184417E-10</v>
      </c>
      <c r="CR24" s="31">
        <f t="shared" si="71"/>
        <v>5939.9999999999991</v>
      </c>
      <c r="CS24" s="31">
        <f t="shared" si="72"/>
        <v>13.995494873052088</v>
      </c>
      <c r="CV24" s="32">
        <f t="shared" si="73"/>
        <v>-242</v>
      </c>
      <c r="CW24" s="32">
        <f t="shared" si="74"/>
        <v>24.4</v>
      </c>
      <c r="CX24" s="32">
        <v>1</v>
      </c>
      <c r="CY24" s="23">
        <f t="shared" si="75"/>
        <v>2.2999999999999998</v>
      </c>
      <c r="CZ24" s="31">
        <f t="shared" si="11"/>
        <v>1</v>
      </c>
      <c r="DA24" s="31">
        <f t="shared" si="76"/>
        <v>-556.59999999999991</v>
      </c>
      <c r="DB24" s="31">
        <f t="shared" si="77"/>
        <v>6.7849827935726738E-13</v>
      </c>
      <c r="DC24" s="31">
        <f t="shared" si="78"/>
        <v>7320</v>
      </c>
      <c r="DD24" s="31">
        <f t="shared" si="79"/>
        <v>13.995494873052088</v>
      </c>
      <c r="DG24" s="32">
        <f t="shared" si="80"/>
        <v>-307</v>
      </c>
      <c r="DH24" s="32">
        <f t="shared" si="81"/>
        <v>29.65</v>
      </c>
      <c r="DI24" s="32">
        <v>1</v>
      </c>
      <c r="DJ24" s="23">
        <f t="shared" si="87"/>
        <v>2.625</v>
      </c>
      <c r="DK24" s="31">
        <f t="shared" si="12"/>
        <v>1</v>
      </c>
      <c r="DL24" s="31">
        <f t="shared" si="82"/>
        <v>-805.875</v>
      </c>
      <c r="DM24" s="31">
        <f t="shared" si="83"/>
        <v>8.2824496991853595E-17</v>
      </c>
      <c r="DN24" s="31">
        <f t="shared" si="84"/>
        <v>8895</v>
      </c>
      <c r="DO24" s="31">
        <f t="shared" si="85"/>
        <v>13.995494873052088</v>
      </c>
    </row>
    <row r="25" spans="1:119">
      <c r="A25" s="23">
        <f t="shared" si="13"/>
        <v>0.48296816446242202</v>
      </c>
      <c r="B25" s="23">
        <v>0</v>
      </c>
      <c r="C25" s="44">
        <f t="shared" si="91"/>
        <v>2.0999999999999996</v>
      </c>
      <c r="D25" s="48"/>
      <c r="E25" s="47">
        <f t="shared" si="88"/>
        <v>2.0999999999999996</v>
      </c>
      <c r="F25" s="84">
        <f t="shared" si="0"/>
        <v>4.1999999999999993</v>
      </c>
      <c r="G25" s="185">
        <f t="shared" si="1"/>
        <v>1.3013418554419336</v>
      </c>
      <c r="H25" s="26">
        <f t="shared" si="2"/>
        <v>13.928809012738004</v>
      </c>
      <c r="I25" s="23">
        <f t="shared" si="86"/>
        <v>3.800000000000002</v>
      </c>
      <c r="J25" s="27">
        <v>19</v>
      </c>
      <c r="K25" s="32">
        <f t="shared" si="15"/>
        <v>19</v>
      </c>
      <c r="L25" s="32">
        <f t="shared" si="16"/>
        <v>1</v>
      </c>
      <c r="M25" s="22">
        <v>1</v>
      </c>
      <c r="N25" s="109">
        <f t="shared" si="17"/>
        <v>2.0999999999999996</v>
      </c>
      <c r="O25" s="31">
        <f t="shared" si="3"/>
        <v>4</v>
      </c>
      <c r="P25" s="31">
        <f t="shared" si="18"/>
        <v>159.59999999999997</v>
      </c>
      <c r="Q25" s="31">
        <f t="shared" si="19"/>
        <v>3510.0598712099763</v>
      </c>
      <c r="R25" s="31">
        <f t="shared" si="20"/>
        <v>300</v>
      </c>
      <c r="S25" s="31">
        <f t="shared" si="21"/>
        <v>14.489044933872661</v>
      </c>
      <c r="T25" s="56">
        <f t="shared" si="22"/>
        <v>21.992856335902111</v>
      </c>
      <c r="U25" s="163">
        <f t="shared" si="23"/>
        <v>39.040255663258009</v>
      </c>
      <c r="W25" s="32">
        <f t="shared" si="24"/>
        <v>14</v>
      </c>
      <c r="X25" s="32">
        <f t="shared" si="25"/>
        <v>2.0499999999999998</v>
      </c>
      <c r="Y25" s="32">
        <v>1</v>
      </c>
      <c r="Z25" s="23">
        <f t="shared" si="26"/>
        <v>1.0249999999999999</v>
      </c>
      <c r="AA25" s="31">
        <f t="shared" si="4"/>
        <v>2</v>
      </c>
      <c r="AB25" s="31">
        <f t="shared" si="27"/>
        <v>28.699999999999996</v>
      </c>
      <c r="AC25" s="31">
        <f t="shared" si="28"/>
        <v>1755.0299356049873</v>
      </c>
      <c r="AD25" s="31">
        <f t="shared" si="29"/>
        <v>615</v>
      </c>
      <c r="AE25" s="31">
        <f t="shared" si="30"/>
        <v>14.489044933872661</v>
      </c>
      <c r="AF25" s="56">
        <f t="shared" si="90"/>
        <v>61.150868836410716</v>
      </c>
      <c r="AH25" s="32">
        <f t="shared" si="31"/>
        <v>4</v>
      </c>
      <c r="AI25" s="32">
        <f t="shared" si="32"/>
        <v>4.1999999999999993</v>
      </c>
      <c r="AJ25" s="32">
        <v>1</v>
      </c>
      <c r="AK25" s="23">
        <f t="shared" si="33"/>
        <v>1.075</v>
      </c>
      <c r="AL25" s="31">
        <f t="shared" si="5"/>
        <v>1</v>
      </c>
      <c r="AM25" s="31">
        <f t="shared" si="34"/>
        <v>4.3</v>
      </c>
      <c r="AN25" s="31">
        <f t="shared" si="35"/>
        <v>438.75748390124659</v>
      </c>
      <c r="AO25" s="31">
        <f t="shared" si="36"/>
        <v>1259.9999999999998</v>
      </c>
      <c r="AP25" s="31">
        <f t="shared" si="37"/>
        <v>14.489044933872661</v>
      </c>
      <c r="AQ25" s="56">
        <f t="shared" si="92"/>
        <v>102.0366241630806</v>
      </c>
      <c r="AS25" s="32">
        <f t="shared" si="38"/>
        <v>-11</v>
      </c>
      <c r="AT25" s="32">
        <f t="shared" si="39"/>
        <v>6.4999999999999991</v>
      </c>
      <c r="AU25" s="32">
        <v>1</v>
      </c>
      <c r="AV25" s="23">
        <f t="shared" si="40"/>
        <v>1.1499999999999999</v>
      </c>
      <c r="AW25" s="31">
        <f t="shared" si="6"/>
        <v>1</v>
      </c>
      <c r="AX25" s="31">
        <f t="shared" si="41"/>
        <v>-12.649999999999999</v>
      </c>
      <c r="AY25" s="31">
        <f t="shared" si="42"/>
        <v>54.844685487655774</v>
      </c>
      <c r="AZ25" s="31">
        <f t="shared" si="43"/>
        <v>1949.9999999999998</v>
      </c>
      <c r="BA25" s="31">
        <f t="shared" si="44"/>
        <v>14.489044933872661</v>
      </c>
      <c r="BD25" s="32">
        <f t="shared" si="45"/>
        <v>-41</v>
      </c>
      <c r="BE25" s="32">
        <f t="shared" si="46"/>
        <v>9.1</v>
      </c>
      <c r="BF25" s="32">
        <v>1</v>
      </c>
      <c r="BG25" s="23">
        <f t="shared" si="47"/>
        <v>1.3</v>
      </c>
      <c r="BH25" s="31">
        <f t="shared" si="7"/>
        <v>1</v>
      </c>
      <c r="BI25" s="31">
        <f t="shared" si="48"/>
        <v>-53.300000000000004</v>
      </c>
      <c r="BJ25" s="31">
        <f t="shared" si="49"/>
        <v>0.85694821074461958</v>
      </c>
      <c r="BK25" s="31">
        <f t="shared" si="50"/>
        <v>2730</v>
      </c>
      <c r="BL25" s="31">
        <f t="shared" si="51"/>
        <v>14.489044933872661</v>
      </c>
      <c r="BO25" s="32">
        <f t="shared" si="52"/>
        <v>-86</v>
      </c>
      <c r="BP25" s="32">
        <f t="shared" si="53"/>
        <v>12.149999999999999</v>
      </c>
      <c r="BQ25" s="32">
        <v>1</v>
      </c>
      <c r="BR25" s="23">
        <f t="shared" si="54"/>
        <v>1.5249999999999999</v>
      </c>
      <c r="BS25" s="31">
        <f t="shared" si="8"/>
        <v>1</v>
      </c>
      <c r="BT25" s="31">
        <f t="shared" si="55"/>
        <v>-131.15</v>
      </c>
      <c r="BU25" s="31">
        <f t="shared" si="56"/>
        <v>1.6737269741105806E-3</v>
      </c>
      <c r="BV25" s="31">
        <f t="shared" si="57"/>
        <v>3644.9999999999995</v>
      </c>
      <c r="BW25" s="31">
        <f t="shared" si="58"/>
        <v>14.489044933872661</v>
      </c>
      <c r="BZ25" s="32">
        <f t="shared" si="59"/>
        <v>-136</v>
      </c>
      <c r="CA25" s="32">
        <f t="shared" si="60"/>
        <v>15.7</v>
      </c>
      <c r="CB25" s="32">
        <v>1</v>
      </c>
      <c r="CC25" s="23">
        <f t="shared" si="61"/>
        <v>1.7749999999999999</v>
      </c>
      <c r="CD25" s="31">
        <f t="shared" si="9"/>
        <v>1</v>
      </c>
      <c r="CE25" s="31">
        <f t="shared" si="62"/>
        <v>-241.39999999999998</v>
      </c>
      <c r="CF25" s="31">
        <f t="shared" si="63"/>
        <v>1.6344989981548579E-6</v>
      </c>
      <c r="CG25" s="31">
        <f t="shared" si="64"/>
        <v>4710</v>
      </c>
      <c r="CH25" s="31">
        <f t="shared" si="65"/>
        <v>14.489044933872661</v>
      </c>
      <c r="CK25" s="32">
        <f t="shared" si="66"/>
        <v>-191</v>
      </c>
      <c r="CL25" s="32">
        <f t="shared" si="67"/>
        <v>19.799999999999997</v>
      </c>
      <c r="CM25" s="32">
        <v>1</v>
      </c>
      <c r="CN25" s="23">
        <f t="shared" si="68"/>
        <v>2.0499999999999998</v>
      </c>
      <c r="CO25" s="31">
        <f t="shared" si="10"/>
        <v>1</v>
      </c>
      <c r="CP25" s="31">
        <f t="shared" si="69"/>
        <v>-391.54999999999995</v>
      </c>
      <c r="CQ25" s="31">
        <f t="shared" si="70"/>
        <v>7.9809521394279871E-10</v>
      </c>
      <c r="CR25" s="31">
        <f t="shared" si="71"/>
        <v>5939.9999999999991</v>
      </c>
      <c r="CS25" s="31">
        <f t="shared" si="72"/>
        <v>14.489044933872661</v>
      </c>
      <c r="CV25" s="32">
        <f t="shared" si="73"/>
        <v>-241</v>
      </c>
      <c r="CW25" s="32">
        <f t="shared" si="74"/>
        <v>24.4</v>
      </c>
      <c r="CX25" s="32">
        <v>1</v>
      </c>
      <c r="CY25" s="23">
        <f t="shared" si="75"/>
        <v>2.2999999999999998</v>
      </c>
      <c r="CZ25" s="31">
        <f t="shared" si="11"/>
        <v>1</v>
      </c>
      <c r="DA25" s="31">
        <f t="shared" si="76"/>
        <v>-554.29999999999995</v>
      </c>
      <c r="DB25" s="31">
        <f t="shared" si="77"/>
        <v>7.7938985736601194E-13</v>
      </c>
      <c r="DC25" s="31">
        <f t="shared" si="78"/>
        <v>7320</v>
      </c>
      <c r="DD25" s="31">
        <f t="shared" si="79"/>
        <v>14.489044933872661</v>
      </c>
      <c r="DG25" s="32">
        <f t="shared" si="80"/>
        <v>-306</v>
      </c>
      <c r="DH25" s="32">
        <f t="shared" si="81"/>
        <v>29.65</v>
      </c>
      <c r="DI25" s="32">
        <v>1</v>
      </c>
      <c r="DJ25" s="23">
        <f t="shared" si="87"/>
        <v>2.625</v>
      </c>
      <c r="DK25" s="31">
        <f t="shared" si="12"/>
        <v>1</v>
      </c>
      <c r="DL25" s="31">
        <f t="shared" si="82"/>
        <v>-803.25</v>
      </c>
      <c r="DM25" s="31">
        <f t="shared" si="83"/>
        <v>9.5140363447999098E-17</v>
      </c>
      <c r="DN25" s="31">
        <f t="shared" si="84"/>
        <v>8895</v>
      </c>
      <c r="DO25" s="31">
        <f t="shared" si="85"/>
        <v>14.489044933872661</v>
      </c>
    </row>
    <row r="26" spans="1:119">
      <c r="A26" s="23">
        <f t="shared" si="13"/>
        <v>0.49999999999999922</v>
      </c>
      <c r="B26" s="23">
        <v>0</v>
      </c>
      <c r="C26" s="44">
        <f t="shared" si="91"/>
        <v>2.0999999999999996</v>
      </c>
      <c r="D26" s="48"/>
      <c r="E26" s="47">
        <f t="shared" si="88"/>
        <v>2.0999999999999996</v>
      </c>
      <c r="F26" s="84">
        <f t="shared" si="0"/>
        <v>4.1999999999999993</v>
      </c>
      <c r="G26" s="185">
        <f t="shared" si="1"/>
        <v>1.3195079107728942</v>
      </c>
      <c r="H26" s="26">
        <f t="shared" si="2"/>
        <v>16.000000000000021</v>
      </c>
      <c r="I26" s="23">
        <f t="shared" si="86"/>
        <v>4.0000000000000018</v>
      </c>
      <c r="J26" s="27">
        <v>20</v>
      </c>
      <c r="K26" s="32">
        <f t="shared" si="15"/>
        <v>20</v>
      </c>
      <c r="L26" s="32">
        <f t="shared" si="16"/>
        <v>1</v>
      </c>
      <c r="M26" s="22">
        <v>1</v>
      </c>
      <c r="N26" s="109">
        <f t="shared" si="17"/>
        <v>2.0999999999999996</v>
      </c>
      <c r="O26" s="31">
        <f t="shared" si="3"/>
        <v>4</v>
      </c>
      <c r="P26" s="31">
        <f t="shared" si="18"/>
        <v>167.99999999999997</v>
      </c>
      <c r="Q26" s="31">
        <f t="shared" si="19"/>
        <v>4032.0000000000045</v>
      </c>
      <c r="R26" s="31">
        <f t="shared" si="20"/>
        <v>300</v>
      </c>
      <c r="S26" s="31">
        <f t="shared" si="21"/>
        <v>14.999999999999977</v>
      </c>
      <c r="T26" s="56">
        <f t="shared" si="22"/>
        <v>24.000000000000032</v>
      </c>
      <c r="U26" s="163">
        <f t="shared" si="23"/>
        <v>39.585237323186824</v>
      </c>
      <c r="W26" s="32">
        <f t="shared" si="24"/>
        <v>15</v>
      </c>
      <c r="X26" s="32">
        <f t="shared" si="25"/>
        <v>2.0499999999999998</v>
      </c>
      <c r="Y26" s="32">
        <v>2</v>
      </c>
      <c r="Z26" s="23">
        <f t="shared" si="26"/>
        <v>1.0249999999999999</v>
      </c>
      <c r="AA26" s="31">
        <f t="shared" si="4"/>
        <v>4</v>
      </c>
      <c r="AB26" s="31">
        <f t="shared" si="27"/>
        <v>61.499999999999993</v>
      </c>
      <c r="AC26" s="31">
        <f t="shared" si="28"/>
        <v>2016.0000000000016</v>
      </c>
      <c r="AD26" s="31">
        <f t="shared" si="29"/>
        <v>615</v>
      </c>
      <c r="AE26" s="31">
        <f t="shared" si="30"/>
        <v>14.999999999999977</v>
      </c>
      <c r="AF26" s="56">
        <f t="shared" si="90"/>
        <v>32.780487804878078</v>
      </c>
      <c r="AH26" s="32">
        <f t="shared" si="31"/>
        <v>5</v>
      </c>
      <c r="AI26" s="32">
        <f t="shared" si="32"/>
        <v>4.1999999999999993</v>
      </c>
      <c r="AJ26" s="32">
        <v>2</v>
      </c>
      <c r="AK26" s="23">
        <f t="shared" si="33"/>
        <v>1.075</v>
      </c>
      <c r="AL26" s="31">
        <f t="shared" si="5"/>
        <v>2</v>
      </c>
      <c r="AM26" s="31">
        <f t="shared" si="34"/>
        <v>10.75</v>
      </c>
      <c r="AN26" s="31">
        <f t="shared" si="35"/>
        <v>504.00000000000006</v>
      </c>
      <c r="AO26" s="31">
        <f t="shared" si="36"/>
        <v>1259.9999999999998</v>
      </c>
      <c r="AP26" s="31">
        <f t="shared" si="37"/>
        <v>14.999999999999977</v>
      </c>
      <c r="AQ26" s="56">
        <f t="shared" si="92"/>
        <v>46.883720930232563</v>
      </c>
      <c r="AS26" s="32">
        <f t="shared" si="38"/>
        <v>-10</v>
      </c>
      <c r="AT26" s="32">
        <f t="shared" si="39"/>
        <v>6.4999999999999991</v>
      </c>
      <c r="AU26" s="32">
        <v>1</v>
      </c>
      <c r="AV26" s="23">
        <f t="shared" si="40"/>
        <v>1.1499999999999999</v>
      </c>
      <c r="AW26" s="31">
        <f t="shared" si="6"/>
        <v>1</v>
      </c>
      <c r="AX26" s="31">
        <f t="shared" si="41"/>
        <v>-11.5</v>
      </c>
      <c r="AY26" s="31">
        <f t="shared" si="42"/>
        <v>62.999999999999943</v>
      </c>
      <c r="AZ26" s="31">
        <f t="shared" si="43"/>
        <v>1949.9999999999998</v>
      </c>
      <c r="BA26" s="31">
        <f t="shared" si="44"/>
        <v>14.999999999999977</v>
      </c>
      <c r="BD26" s="32">
        <f t="shared" si="45"/>
        <v>-40</v>
      </c>
      <c r="BE26" s="32">
        <f t="shared" si="46"/>
        <v>9.1</v>
      </c>
      <c r="BF26" s="32">
        <v>1</v>
      </c>
      <c r="BG26" s="23">
        <f t="shared" si="47"/>
        <v>1.3</v>
      </c>
      <c r="BH26" s="31">
        <f t="shared" si="7"/>
        <v>1</v>
      </c>
      <c r="BI26" s="31">
        <f t="shared" si="48"/>
        <v>-52</v>
      </c>
      <c r="BJ26" s="31">
        <f t="shared" si="49"/>
        <v>0.98437499999999722</v>
      </c>
      <c r="BK26" s="31">
        <f t="shared" si="50"/>
        <v>2730</v>
      </c>
      <c r="BL26" s="31">
        <f t="shared" si="51"/>
        <v>14.999999999999977</v>
      </c>
      <c r="BO26" s="32">
        <f t="shared" si="52"/>
        <v>-85</v>
      </c>
      <c r="BP26" s="32">
        <f t="shared" si="53"/>
        <v>12.149999999999999</v>
      </c>
      <c r="BQ26" s="32">
        <v>1</v>
      </c>
      <c r="BR26" s="23">
        <f t="shared" si="54"/>
        <v>1.5249999999999999</v>
      </c>
      <c r="BS26" s="31">
        <f t="shared" si="8"/>
        <v>1</v>
      </c>
      <c r="BT26" s="31">
        <f t="shared" si="55"/>
        <v>-129.625</v>
      </c>
      <c r="BU26" s="31">
        <f t="shared" si="56"/>
        <v>1.9226074218749889E-3</v>
      </c>
      <c r="BV26" s="31">
        <f t="shared" si="57"/>
        <v>3644.9999999999995</v>
      </c>
      <c r="BW26" s="31">
        <f t="shared" si="58"/>
        <v>14.999999999999977</v>
      </c>
      <c r="BZ26" s="32">
        <f t="shared" si="59"/>
        <v>-135</v>
      </c>
      <c r="CA26" s="32">
        <f t="shared" si="60"/>
        <v>15.7</v>
      </c>
      <c r="CB26" s="32">
        <v>1</v>
      </c>
      <c r="CC26" s="23">
        <f t="shared" si="61"/>
        <v>1.7749999999999999</v>
      </c>
      <c r="CD26" s="31">
        <f t="shared" si="9"/>
        <v>1</v>
      </c>
      <c r="CE26" s="31">
        <f t="shared" si="62"/>
        <v>-239.625</v>
      </c>
      <c r="CF26" s="31">
        <f t="shared" si="63"/>
        <v>1.8775463104247873E-6</v>
      </c>
      <c r="CG26" s="31">
        <f t="shared" si="64"/>
        <v>4710</v>
      </c>
      <c r="CH26" s="31">
        <f t="shared" si="65"/>
        <v>14.999999999999977</v>
      </c>
      <c r="CK26" s="32">
        <f t="shared" si="66"/>
        <v>-190</v>
      </c>
      <c r="CL26" s="32">
        <f t="shared" si="67"/>
        <v>19.799999999999997</v>
      </c>
      <c r="CM26" s="32">
        <v>1</v>
      </c>
      <c r="CN26" s="23">
        <f t="shared" si="68"/>
        <v>2.0499999999999998</v>
      </c>
      <c r="CO26" s="31">
        <f t="shared" si="10"/>
        <v>1</v>
      </c>
      <c r="CP26" s="31">
        <f t="shared" si="69"/>
        <v>-389.49999999999994</v>
      </c>
      <c r="CQ26" s="31">
        <f t="shared" si="70"/>
        <v>9.1677065938709988E-10</v>
      </c>
      <c r="CR26" s="31">
        <f t="shared" si="71"/>
        <v>5939.9999999999991</v>
      </c>
      <c r="CS26" s="31">
        <f t="shared" si="72"/>
        <v>14.999999999999977</v>
      </c>
      <c r="CV26" s="32">
        <f t="shared" si="73"/>
        <v>-240</v>
      </c>
      <c r="CW26" s="32">
        <f t="shared" si="74"/>
        <v>24.4</v>
      </c>
      <c r="CX26" s="32">
        <v>1</v>
      </c>
      <c r="CY26" s="23">
        <f t="shared" si="75"/>
        <v>2.2999999999999998</v>
      </c>
      <c r="CZ26" s="31">
        <f t="shared" si="11"/>
        <v>1</v>
      </c>
      <c r="DA26" s="31">
        <f t="shared" si="76"/>
        <v>-552</v>
      </c>
      <c r="DB26" s="31">
        <f t="shared" si="77"/>
        <v>8.9528384705771159E-13</v>
      </c>
      <c r="DC26" s="31">
        <f t="shared" si="78"/>
        <v>7320</v>
      </c>
      <c r="DD26" s="31">
        <f t="shared" si="79"/>
        <v>14.999999999999977</v>
      </c>
      <c r="DG26" s="32">
        <f t="shared" si="80"/>
        <v>-305</v>
      </c>
      <c r="DH26" s="32">
        <f t="shared" si="81"/>
        <v>29.65</v>
      </c>
      <c r="DI26" s="32">
        <v>1</v>
      </c>
      <c r="DJ26" s="23">
        <f t="shared" si="87"/>
        <v>2.625</v>
      </c>
      <c r="DK26" s="31">
        <f t="shared" si="12"/>
        <v>1</v>
      </c>
      <c r="DL26" s="31">
        <f t="shared" si="82"/>
        <v>-800.625</v>
      </c>
      <c r="DM26" s="31">
        <f t="shared" si="83"/>
        <v>1.092875789865366E-16</v>
      </c>
      <c r="DN26" s="31">
        <f t="shared" si="84"/>
        <v>8895</v>
      </c>
      <c r="DO26" s="31">
        <f t="shared" si="85"/>
        <v>14.999999999999977</v>
      </c>
    </row>
    <row r="27" spans="1:119">
      <c r="A27" s="23">
        <f t="shared" si="13"/>
        <v>0.5176324619206879</v>
      </c>
      <c r="B27" s="23">
        <v>0</v>
      </c>
      <c r="C27" s="44">
        <f t="shared" si="91"/>
        <v>2.0999999999999996</v>
      </c>
      <c r="D27" s="48"/>
      <c r="E27" s="47">
        <f t="shared" si="88"/>
        <v>2.0999999999999996</v>
      </c>
      <c r="F27" s="84">
        <f t="shared" si="0"/>
        <v>4.1999999999999993</v>
      </c>
      <c r="G27" s="185">
        <f t="shared" si="1"/>
        <v>1.337927554786112</v>
      </c>
      <c r="H27" s="26">
        <f t="shared" si="2"/>
        <v>18.379173679952583</v>
      </c>
      <c r="I27" s="23">
        <f t="shared" si="86"/>
        <v>4.200000000000002</v>
      </c>
      <c r="J27" s="27">
        <v>21</v>
      </c>
      <c r="K27" s="32">
        <f t="shared" si="15"/>
        <v>21</v>
      </c>
      <c r="L27" s="32">
        <f t="shared" si="16"/>
        <v>1</v>
      </c>
      <c r="M27" s="22">
        <v>1</v>
      </c>
      <c r="N27" s="109">
        <f t="shared" si="17"/>
        <v>2.0999999999999996</v>
      </c>
      <c r="O27" s="31">
        <f t="shared" si="3"/>
        <v>4</v>
      </c>
      <c r="P27" s="31">
        <f t="shared" si="18"/>
        <v>176.39999999999998</v>
      </c>
      <c r="Q27" s="31">
        <f t="shared" si="19"/>
        <v>4631.5517673480499</v>
      </c>
      <c r="R27" s="31">
        <f t="shared" si="20"/>
        <v>300</v>
      </c>
      <c r="S27" s="31">
        <f t="shared" si="21"/>
        <v>15.528973857620636</v>
      </c>
      <c r="T27" s="56">
        <f t="shared" si="22"/>
        <v>26.255962399932258</v>
      </c>
      <c r="U27" s="163">
        <f t="shared" si="23"/>
        <v>40.137826643583359</v>
      </c>
      <c r="W27" s="32">
        <f t="shared" si="24"/>
        <v>16</v>
      </c>
      <c r="X27" s="32">
        <f t="shared" si="25"/>
        <v>2.0499999999999998</v>
      </c>
      <c r="Y27" s="32">
        <v>1</v>
      </c>
      <c r="Z27" s="23">
        <f t="shared" si="26"/>
        <v>1.0249999999999999</v>
      </c>
      <c r="AA27" s="31">
        <f t="shared" si="4"/>
        <v>4</v>
      </c>
      <c r="AB27" s="31">
        <f t="shared" si="27"/>
        <v>65.599999999999994</v>
      </c>
      <c r="AC27" s="31">
        <f t="shared" si="28"/>
        <v>2315.7758836740245</v>
      </c>
      <c r="AD27" s="31">
        <f t="shared" si="29"/>
        <v>615</v>
      </c>
      <c r="AE27" s="31">
        <f t="shared" si="30"/>
        <v>15.528973857620636</v>
      </c>
      <c r="AF27" s="56">
        <f t="shared" si="90"/>
        <v>35.301461641372327</v>
      </c>
      <c r="AH27" s="32">
        <f t="shared" si="31"/>
        <v>6</v>
      </c>
      <c r="AI27" s="32">
        <f t="shared" si="32"/>
        <v>4.1999999999999993</v>
      </c>
      <c r="AJ27" s="32">
        <v>1</v>
      </c>
      <c r="AK27" s="23">
        <f t="shared" si="33"/>
        <v>1.075</v>
      </c>
      <c r="AL27" s="31">
        <f t="shared" si="5"/>
        <v>2</v>
      </c>
      <c r="AM27" s="31">
        <f t="shared" si="34"/>
        <v>12.899999999999999</v>
      </c>
      <c r="AN27" s="31">
        <f t="shared" si="35"/>
        <v>578.94397091850578</v>
      </c>
      <c r="AO27" s="31">
        <f t="shared" si="36"/>
        <v>1259.9999999999998</v>
      </c>
      <c r="AP27" s="31">
        <f t="shared" si="37"/>
        <v>15.528973857620636</v>
      </c>
      <c r="AQ27" s="56">
        <f t="shared" si="92"/>
        <v>44.879377590581846</v>
      </c>
      <c r="AS27" s="32">
        <f t="shared" si="38"/>
        <v>-9</v>
      </c>
      <c r="AT27" s="32">
        <f t="shared" si="39"/>
        <v>6.4999999999999991</v>
      </c>
      <c r="AU27" s="32">
        <v>1</v>
      </c>
      <c r="AV27" s="23">
        <f t="shared" si="40"/>
        <v>1.1499999999999999</v>
      </c>
      <c r="AW27" s="31">
        <f t="shared" si="6"/>
        <v>1</v>
      </c>
      <c r="AX27" s="31">
        <f t="shared" si="41"/>
        <v>-10.35</v>
      </c>
      <c r="AY27" s="31">
        <f t="shared" si="42"/>
        <v>72.367996364813138</v>
      </c>
      <c r="AZ27" s="31">
        <f t="shared" si="43"/>
        <v>1949.9999999999998</v>
      </c>
      <c r="BA27" s="31">
        <f t="shared" si="44"/>
        <v>15.528973857620636</v>
      </c>
      <c r="BD27" s="32">
        <f t="shared" si="45"/>
        <v>-39</v>
      </c>
      <c r="BE27" s="32">
        <f t="shared" si="46"/>
        <v>9.1</v>
      </c>
      <c r="BF27" s="32">
        <v>1</v>
      </c>
      <c r="BG27" s="23">
        <f t="shared" si="47"/>
        <v>1.3</v>
      </c>
      <c r="BH27" s="31">
        <f t="shared" si="7"/>
        <v>1</v>
      </c>
      <c r="BI27" s="31">
        <f t="shared" si="48"/>
        <v>-50.7</v>
      </c>
      <c r="BJ27" s="31">
        <f t="shared" si="49"/>
        <v>1.1307499432002033</v>
      </c>
      <c r="BK27" s="31">
        <f t="shared" si="50"/>
        <v>2730</v>
      </c>
      <c r="BL27" s="31">
        <f t="shared" si="51"/>
        <v>15.528973857620636</v>
      </c>
      <c r="BO27" s="32">
        <f t="shared" si="52"/>
        <v>-84</v>
      </c>
      <c r="BP27" s="32">
        <f t="shared" si="53"/>
        <v>12.149999999999999</v>
      </c>
      <c r="BQ27" s="32">
        <v>1</v>
      </c>
      <c r="BR27" s="23">
        <f t="shared" si="54"/>
        <v>1.5249999999999999</v>
      </c>
      <c r="BS27" s="31">
        <f t="shared" si="8"/>
        <v>1</v>
      </c>
      <c r="BT27" s="31">
        <f t="shared" si="55"/>
        <v>-128.1</v>
      </c>
      <c r="BU27" s="31">
        <f t="shared" si="56"/>
        <v>2.2084959828128901E-3</v>
      </c>
      <c r="BV27" s="31">
        <f t="shared" si="57"/>
        <v>3644.9999999999995</v>
      </c>
      <c r="BW27" s="31">
        <f t="shared" si="58"/>
        <v>15.528973857620636</v>
      </c>
      <c r="BZ27" s="32">
        <f t="shared" si="59"/>
        <v>-134</v>
      </c>
      <c r="CA27" s="32">
        <f t="shared" si="60"/>
        <v>15.7</v>
      </c>
      <c r="CB27" s="32">
        <v>1</v>
      </c>
      <c r="CC27" s="23">
        <f t="shared" si="61"/>
        <v>1.7749999999999999</v>
      </c>
      <c r="CD27" s="31">
        <f t="shared" si="9"/>
        <v>1</v>
      </c>
      <c r="CE27" s="31">
        <f t="shared" si="62"/>
        <v>-237.85</v>
      </c>
      <c r="CF27" s="31">
        <f t="shared" si="63"/>
        <v>2.1567343582157058E-6</v>
      </c>
      <c r="CG27" s="31">
        <f t="shared" si="64"/>
        <v>4710</v>
      </c>
      <c r="CH27" s="31">
        <f t="shared" si="65"/>
        <v>15.528973857620636</v>
      </c>
      <c r="CK27" s="32">
        <f t="shared" si="66"/>
        <v>-189</v>
      </c>
      <c r="CL27" s="32">
        <f t="shared" si="67"/>
        <v>19.799999999999997</v>
      </c>
      <c r="CM27" s="32">
        <v>1</v>
      </c>
      <c r="CN27" s="23">
        <f t="shared" si="68"/>
        <v>2.0499999999999998</v>
      </c>
      <c r="CO27" s="31">
        <f t="shared" si="10"/>
        <v>1</v>
      </c>
      <c r="CP27" s="31">
        <f t="shared" si="69"/>
        <v>-387.45</v>
      </c>
      <c r="CQ27" s="31">
        <f t="shared" si="70"/>
        <v>1.0530929483475091E-9</v>
      </c>
      <c r="CR27" s="31">
        <f t="shared" si="71"/>
        <v>5939.9999999999991</v>
      </c>
      <c r="CS27" s="31">
        <f t="shared" si="72"/>
        <v>15.528973857620636</v>
      </c>
      <c r="CV27" s="32">
        <f t="shared" si="73"/>
        <v>-239</v>
      </c>
      <c r="CW27" s="32">
        <f t="shared" si="74"/>
        <v>24.4</v>
      </c>
      <c r="CX27" s="32">
        <v>1</v>
      </c>
      <c r="CY27" s="23">
        <f t="shared" si="75"/>
        <v>2.2999999999999998</v>
      </c>
      <c r="CZ27" s="31">
        <f t="shared" si="11"/>
        <v>1</v>
      </c>
      <c r="DA27" s="31">
        <f t="shared" si="76"/>
        <v>-549.69999999999993</v>
      </c>
      <c r="DB27" s="31">
        <f t="shared" si="77"/>
        <v>1.0284110823706109E-12</v>
      </c>
      <c r="DC27" s="31">
        <f t="shared" si="78"/>
        <v>7320</v>
      </c>
      <c r="DD27" s="31">
        <f t="shared" si="79"/>
        <v>15.528973857620636</v>
      </c>
      <c r="DG27" s="32">
        <f t="shared" si="80"/>
        <v>-304</v>
      </c>
      <c r="DH27" s="32">
        <f t="shared" si="81"/>
        <v>29.65</v>
      </c>
      <c r="DI27" s="32">
        <v>1</v>
      </c>
      <c r="DJ27" s="23">
        <f t="shared" si="87"/>
        <v>2.625</v>
      </c>
      <c r="DK27" s="31">
        <f t="shared" si="12"/>
        <v>1</v>
      </c>
      <c r="DL27" s="31">
        <f t="shared" si="82"/>
        <v>-798</v>
      </c>
      <c r="DM27" s="31">
        <f t="shared" si="83"/>
        <v>1.2553846220344315E-16</v>
      </c>
      <c r="DN27" s="31">
        <f t="shared" si="84"/>
        <v>8895</v>
      </c>
      <c r="DO27" s="31">
        <f t="shared" si="85"/>
        <v>15.528973857620636</v>
      </c>
    </row>
    <row r="28" spans="1:119">
      <c r="A28" s="23">
        <f t="shared" si="13"/>
        <v>0.53588673126814579</v>
      </c>
      <c r="B28" s="23">
        <v>0</v>
      </c>
      <c r="C28" s="44">
        <f t="shared" si="91"/>
        <v>2.0999999999999996</v>
      </c>
      <c r="D28" s="48"/>
      <c r="E28" s="47">
        <f t="shared" si="88"/>
        <v>2.0999999999999996</v>
      </c>
      <c r="F28" s="84">
        <f t="shared" si="0"/>
        <v>4.1999999999999993</v>
      </c>
      <c r="G28" s="185">
        <f t="shared" si="1"/>
        <v>1.3566043274476718</v>
      </c>
      <c r="H28" s="26">
        <f t="shared" si="2"/>
        <v>21.112126572366336</v>
      </c>
      <c r="I28" s="23">
        <f t="shared" si="86"/>
        <v>4.4000000000000021</v>
      </c>
      <c r="J28" s="27">
        <v>22</v>
      </c>
      <c r="K28" s="32">
        <f t="shared" si="15"/>
        <v>22</v>
      </c>
      <c r="L28" s="32">
        <f t="shared" si="16"/>
        <v>1</v>
      </c>
      <c r="M28" s="22">
        <v>1</v>
      </c>
      <c r="N28" s="109">
        <f t="shared" si="17"/>
        <v>2.0999999999999996</v>
      </c>
      <c r="O28" s="31">
        <f t="shared" si="3"/>
        <v>4</v>
      </c>
      <c r="P28" s="31">
        <f t="shared" si="18"/>
        <v>184.79999999999995</v>
      </c>
      <c r="Q28" s="31">
        <f t="shared" si="19"/>
        <v>5320.2558962363155</v>
      </c>
      <c r="R28" s="31">
        <f t="shared" si="20"/>
        <v>300</v>
      </c>
      <c r="S28" s="31">
        <f t="shared" si="21"/>
        <v>16.076601938044373</v>
      </c>
      <c r="T28" s="56">
        <f t="shared" si="22"/>
        <v>28.789263507772276</v>
      </c>
      <c r="U28" s="163">
        <f t="shared" si="23"/>
        <v>40.698129823430151</v>
      </c>
      <c r="W28" s="32">
        <f t="shared" si="24"/>
        <v>17</v>
      </c>
      <c r="X28" s="32">
        <f t="shared" si="25"/>
        <v>2.0499999999999998</v>
      </c>
      <c r="Y28" s="32">
        <v>1</v>
      </c>
      <c r="Z28" s="23">
        <f t="shared" si="26"/>
        <v>1.0249999999999999</v>
      </c>
      <c r="AA28" s="31">
        <f t="shared" si="4"/>
        <v>4</v>
      </c>
      <c r="AB28" s="31">
        <f t="shared" si="27"/>
        <v>69.699999999999989</v>
      </c>
      <c r="AC28" s="31">
        <f t="shared" si="28"/>
        <v>2660.1279481181573</v>
      </c>
      <c r="AD28" s="31">
        <f t="shared" si="29"/>
        <v>615</v>
      </c>
      <c r="AE28" s="31">
        <f t="shared" si="30"/>
        <v>16.076601938044373</v>
      </c>
      <c r="AF28" s="56">
        <f t="shared" si="90"/>
        <v>38.165393803703843</v>
      </c>
      <c r="AH28" s="32">
        <f t="shared" si="31"/>
        <v>7</v>
      </c>
      <c r="AI28" s="32">
        <f t="shared" si="32"/>
        <v>4.1999999999999993</v>
      </c>
      <c r="AJ28" s="32">
        <v>1</v>
      </c>
      <c r="AK28" s="23">
        <f t="shared" si="33"/>
        <v>1.075</v>
      </c>
      <c r="AL28" s="31">
        <f t="shared" si="5"/>
        <v>2</v>
      </c>
      <c r="AM28" s="31">
        <f t="shared" si="34"/>
        <v>15.049999999999999</v>
      </c>
      <c r="AN28" s="31">
        <f t="shared" si="35"/>
        <v>665.03198702953887</v>
      </c>
      <c r="AO28" s="31">
        <f t="shared" si="36"/>
        <v>1259.9999999999998</v>
      </c>
      <c r="AP28" s="31">
        <f t="shared" si="37"/>
        <v>16.076601938044373</v>
      </c>
      <c r="AQ28" s="56">
        <f t="shared" si="92"/>
        <v>44.188171895650427</v>
      </c>
      <c r="AS28" s="32">
        <f t="shared" si="38"/>
        <v>-8</v>
      </c>
      <c r="AT28" s="32">
        <f t="shared" si="39"/>
        <v>6.4999999999999991</v>
      </c>
      <c r="AU28" s="32">
        <v>1</v>
      </c>
      <c r="AV28" s="23">
        <f t="shared" si="40"/>
        <v>1.1499999999999999</v>
      </c>
      <c r="AW28" s="31">
        <f t="shared" si="6"/>
        <v>1</v>
      </c>
      <c r="AX28" s="31">
        <f t="shared" si="41"/>
        <v>-9.1999999999999993</v>
      </c>
      <c r="AY28" s="31">
        <f t="shared" si="42"/>
        <v>83.128998378692273</v>
      </c>
      <c r="AZ28" s="31">
        <f t="shared" si="43"/>
        <v>1949.9999999999998</v>
      </c>
      <c r="BA28" s="31">
        <f t="shared" si="44"/>
        <v>16.076601938044373</v>
      </c>
      <c r="BD28" s="32">
        <f t="shared" si="45"/>
        <v>-38</v>
      </c>
      <c r="BE28" s="32">
        <f t="shared" si="46"/>
        <v>9.1</v>
      </c>
      <c r="BF28" s="32">
        <v>1</v>
      </c>
      <c r="BG28" s="23">
        <f t="shared" si="47"/>
        <v>1.3</v>
      </c>
      <c r="BH28" s="31">
        <f t="shared" si="7"/>
        <v>1</v>
      </c>
      <c r="BI28" s="31">
        <f t="shared" si="48"/>
        <v>-49.4</v>
      </c>
      <c r="BJ28" s="31">
        <f t="shared" si="49"/>
        <v>1.2988905996670643</v>
      </c>
      <c r="BK28" s="31">
        <f t="shared" si="50"/>
        <v>2730</v>
      </c>
      <c r="BL28" s="31">
        <f t="shared" si="51"/>
        <v>16.076601938044373</v>
      </c>
      <c r="BO28" s="32">
        <f t="shared" si="52"/>
        <v>-83</v>
      </c>
      <c r="BP28" s="32">
        <f t="shared" si="53"/>
        <v>12.149999999999999</v>
      </c>
      <c r="BQ28" s="32">
        <v>1</v>
      </c>
      <c r="BR28" s="23">
        <f t="shared" si="54"/>
        <v>1.5249999999999999</v>
      </c>
      <c r="BS28" s="31">
        <f t="shared" si="8"/>
        <v>1</v>
      </c>
      <c r="BT28" s="31">
        <f t="shared" si="55"/>
        <v>-126.57499999999999</v>
      </c>
      <c r="BU28" s="31">
        <f t="shared" si="56"/>
        <v>2.5368957024747276E-3</v>
      </c>
      <c r="BV28" s="31">
        <f t="shared" si="57"/>
        <v>3644.9999999999995</v>
      </c>
      <c r="BW28" s="31">
        <f t="shared" si="58"/>
        <v>16.076601938044373</v>
      </c>
      <c r="BZ28" s="32">
        <f t="shared" si="59"/>
        <v>-133</v>
      </c>
      <c r="CA28" s="32">
        <f t="shared" si="60"/>
        <v>15.7</v>
      </c>
      <c r="CB28" s="32">
        <v>1</v>
      </c>
      <c r="CC28" s="23">
        <f t="shared" si="61"/>
        <v>1.7749999999999999</v>
      </c>
      <c r="CD28" s="31">
        <f t="shared" si="9"/>
        <v>1</v>
      </c>
      <c r="CE28" s="31">
        <f t="shared" si="62"/>
        <v>-236.07499999999999</v>
      </c>
      <c r="CF28" s="31">
        <f t="shared" si="63"/>
        <v>2.4774372094479677E-6</v>
      </c>
      <c r="CG28" s="31">
        <f t="shared" si="64"/>
        <v>4710</v>
      </c>
      <c r="CH28" s="31">
        <f t="shared" si="65"/>
        <v>16.076601938044373</v>
      </c>
      <c r="CK28" s="32">
        <f t="shared" si="66"/>
        <v>-188</v>
      </c>
      <c r="CL28" s="32">
        <f t="shared" si="67"/>
        <v>19.799999999999997</v>
      </c>
      <c r="CM28" s="32">
        <v>1</v>
      </c>
      <c r="CN28" s="23">
        <f t="shared" si="68"/>
        <v>2.0499999999999998</v>
      </c>
      <c r="CO28" s="31">
        <f t="shared" si="10"/>
        <v>1</v>
      </c>
      <c r="CP28" s="31">
        <f t="shared" si="69"/>
        <v>-385.4</v>
      </c>
      <c r="CQ28" s="31">
        <f t="shared" si="70"/>
        <v>1.2096861374257612E-9</v>
      </c>
      <c r="CR28" s="31">
        <f t="shared" si="71"/>
        <v>5939.9999999999991</v>
      </c>
      <c r="CS28" s="31">
        <f t="shared" si="72"/>
        <v>16.076601938044373</v>
      </c>
      <c r="CV28" s="32">
        <f t="shared" si="73"/>
        <v>-238</v>
      </c>
      <c r="CW28" s="32">
        <f t="shared" si="74"/>
        <v>24.4</v>
      </c>
      <c r="CX28" s="32">
        <v>1</v>
      </c>
      <c r="CY28" s="23">
        <f t="shared" si="75"/>
        <v>2.2999999999999998</v>
      </c>
      <c r="CZ28" s="31">
        <f t="shared" si="11"/>
        <v>1</v>
      </c>
      <c r="DA28" s="31">
        <f t="shared" si="76"/>
        <v>-547.4</v>
      </c>
      <c r="DB28" s="31">
        <f t="shared" si="77"/>
        <v>1.1813341185798408E-12</v>
      </c>
      <c r="DC28" s="31">
        <f t="shared" si="78"/>
        <v>7320</v>
      </c>
      <c r="DD28" s="31">
        <f t="shared" si="79"/>
        <v>16.076601938044373</v>
      </c>
      <c r="DG28" s="32">
        <f t="shared" si="80"/>
        <v>-303</v>
      </c>
      <c r="DH28" s="32">
        <f t="shared" si="81"/>
        <v>29.65</v>
      </c>
      <c r="DI28" s="32">
        <v>1</v>
      </c>
      <c r="DJ28" s="23">
        <f t="shared" si="87"/>
        <v>2.625</v>
      </c>
      <c r="DK28" s="31">
        <f t="shared" si="12"/>
        <v>1</v>
      </c>
      <c r="DL28" s="31">
        <f t="shared" si="82"/>
        <v>-795.375</v>
      </c>
      <c r="DM28" s="31">
        <f t="shared" si="83"/>
        <v>1.4420582502195264E-16</v>
      </c>
      <c r="DN28" s="31">
        <f t="shared" si="84"/>
        <v>8895</v>
      </c>
      <c r="DO28" s="31">
        <f t="shared" si="85"/>
        <v>16.076601938044373</v>
      </c>
    </row>
    <row r="29" spans="1:119">
      <c r="A29" s="23">
        <f t="shared" si="13"/>
        <v>0.55478473603392175</v>
      </c>
      <c r="B29" s="23">
        <v>0</v>
      </c>
      <c r="C29" s="44">
        <f t="shared" si="91"/>
        <v>2.0999999999999996</v>
      </c>
      <c r="D29" s="48"/>
      <c r="E29" s="47">
        <f t="shared" si="88"/>
        <v>2.0999999999999996</v>
      </c>
      <c r="F29" s="84">
        <f t="shared" si="0"/>
        <v>4.1999999999999993</v>
      </c>
      <c r="G29" s="185">
        <f t="shared" si="1"/>
        <v>1.3755418181397439</v>
      </c>
      <c r="H29" s="26">
        <f t="shared" si="2"/>
        <v>24.251465064166407</v>
      </c>
      <c r="I29" s="23">
        <f t="shared" si="86"/>
        <v>4.6000000000000023</v>
      </c>
      <c r="J29" s="27">
        <v>23</v>
      </c>
      <c r="K29" s="32">
        <f t="shared" si="15"/>
        <v>23</v>
      </c>
      <c r="L29" s="32">
        <f t="shared" si="16"/>
        <v>1</v>
      </c>
      <c r="M29" s="22">
        <v>1</v>
      </c>
      <c r="N29" s="109">
        <f t="shared" si="17"/>
        <v>2.0999999999999996</v>
      </c>
      <c r="O29" s="31">
        <f t="shared" si="3"/>
        <v>4</v>
      </c>
      <c r="P29" s="31">
        <f t="shared" si="18"/>
        <v>193.19999999999996</v>
      </c>
      <c r="Q29" s="31">
        <f t="shared" si="19"/>
        <v>6111.3691961699342</v>
      </c>
      <c r="R29" s="31">
        <f t="shared" si="20"/>
        <v>300</v>
      </c>
      <c r="S29" s="31">
        <f t="shared" si="21"/>
        <v>16.643542081017653</v>
      </c>
      <c r="T29" s="56">
        <f t="shared" si="22"/>
        <v>31.632345735869229</v>
      </c>
      <c r="U29" s="163">
        <f t="shared" si="23"/>
        <v>41.266254544192314</v>
      </c>
      <c r="W29" s="32">
        <f t="shared" si="24"/>
        <v>18</v>
      </c>
      <c r="X29" s="32">
        <f t="shared" si="25"/>
        <v>2.0499999999999998</v>
      </c>
      <c r="Y29" s="32">
        <v>1</v>
      </c>
      <c r="Z29" s="23">
        <f t="shared" si="26"/>
        <v>1.0249999999999999</v>
      </c>
      <c r="AA29" s="31">
        <f t="shared" si="4"/>
        <v>4</v>
      </c>
      <c r="AB29" s="31">
        <f t="shared" si="27"/>
        <v>73.8</v>
      </c>
      <c r="AC29" s="31">
        <f t="shared" si="28"/>
        <v>3055.6845980849657</v>
      </c>
      <c r="AD29" s="31">
        <f t="shared" si="29"/>
        <v>615</v>
      </c>
      <c r="AE29" s="31">
        <f t="shared" si="30"/>
        <v>16.643542081017653</v>
      </c>
      <c r="AF29" s="56">
        <f t="shared" si="90"/>
        <v>41.404940353454819</v>
      </c>
      <c r="AH29" s="32">
        <f t="shared" si="31"/>
        <v>8</v>
      </c>
      <c r="AI29" s="32">
        <f t="shared" si="32"/>
        <v>4.1999999999999993</v>
      </c>
      <c r="AJ29" s="32">
        <v>1</v>
      </c>
      <c r="AK29" s="23">
        <f t="shared" si="33"/>
        <v>1.075</v>
      </c>
      <c r="AL29" s="31">
        <f t="shared" si="5"/>
        <v>2</v>
      </c>
      <c r="AM29" s="31">
        <f t="shared" si="34"/>
        <v>17.2</v>
      </c>
      <c r="AN29" s="31">
        <f t="shared" si="35"/>
        <v>763.92114952124086</v>
      </c>
      <c r="AO29" s="31">
        <f t="shared" si="36"/>
        <v>1259.9999999999998</v>
      </c>
      <c r="AP29" s="31">
        <f t="shared" si="37"/>
        <v>16.643542081017653</v>
      </c>
      <c r="AQ29" s="56">
        <f t="shared" si="92"/>
        <v>44.414020321002376</v>
      </c>
      <c r="AS29" s="32">
        <f t="shared" si="38"/>
        <v>-7</v>
      </c>
      <c r="AT29" s="32">
        <f t="shared" si="39"/>
        <v>6.4999999999999991</v>
      </c>
      <c r="AU29" s="32">
        <v>1</v>
      </c>
      <c r="AV29" s="23">
        <f t="shared" si="40"/>
        <v>1.1499999999999999</v>
      </c>
      <c r="AW29" s="31">
        <f t="shared" si="6"/>
        <v>1</v>
      </c>
      <c r="AX29" s="31">
        <f t="shared" si="41"/>
        <v>-8.0499999999999989</v>
      </c>
      <c r="AY29" s="31">
        <f t="shared" si="42"/>
        <v>95.490143690155008</v>
      </c>
      <c r="AZ29" s="31">
        <f t="shared" si="43"/>
        <v>1949.9999999999998</v>
      </c>
      <c r="BA29" s="31">
        <f t="shared" si="44"/>
        <v>16.643542081017653</v>
      </c>
      <c r="BD29" s="32">
        <f t="shared" si="45"/>
        <v>-37</v>
      </c>
      <c r="BE29" s="32">
        <f t="shared" si="46"/>
        <v>9.1</v>
      </c>
      <c r="BF29" s="32">
        <v>1</v>
      </c>
      <c r="BG29" s="23">
        <f t="shared" si="47"/>
        <v>1.3</v>
      </c>
      <c r="BH29" s="31">
        <f t="shared" si="7"/>
        <v>1</v>
      </c>
      <c r="BI29" s="31">
        <f t="shared" si="48"/>
        <v>-48.1</v>
      </c>
      <c r="BJ29" s="31">
        <f t="shared" si="49"/>
        <v>1.4920334951586693</v>
      </c>
      <c r="BK29" s="31">
        <f t="shared" si="50"/>
        <v>2730</v>
      </c>
      <c r="BL29" s="31">
        <f t="shared" si="51"/>
        <v>16.643542081017653</v>
      </c>
      <c r="BO29" s="32">
        <f t="shared" si="52"/>
        <v>-82</v>
      </c>
      <c r="BP29" s="32">
        <f t="shared" si="53"/>
        <v>12.149999999999999</v>
      </c>
      <c r="BQ29" s="32">
        <v>1</v>
      </c>
      <c r="BR29" s="23">
        <f t="shared" si="54"/>
        <v>1.5249999999999999</v>
      </c>
      <c r="BS29" s="31">
        <f t="shared" si="8"/>
        <v>1</v>
      </c>
      <c r="BT29" s="31">
        <f t="shared" si="55"/>
        <v>-125.05</v>
      </c>
      <c r="BU29" s="31">
        <f t="shared" si="56"/>
        <v>2.914127920231767E-3</v>
      </c>
      <c r="BV29" s="31">
        <f t="shared" si="57"/>
        <v>3644.9999999999995</v>
      </c>
      <c r="BW29" s="31">
        <f t="shared" si="58"/>
        <v>16.643542081017653</v>
      </c>
      <c r="BZ29" s="32">
        <f t="shared" si="59"/>
        <v>-132</v>
      </c>
      <c r="CA29" s="32">
        <f t="shared" si="60"/>
        <v>15.7</v>
      </c>
      <c r="CB29" s="32">
        <v>1</v>
      </c>
      <c r="CC29" s="23">
        <f t="shared" si="61"/>
        <v>1.7749999999999999</v>
      </c>
      <c r="CD29" s="31">
        <f t="shared" si="9"/>
        <v>1</v>
      </c>
      <c r="CE29" s="31">
        <f t="shared" si="62"/>
        <v>-234.29999999999998</v>
      </c>
      <c r="CF29" s="31">
        <f t="shared" si="63"/>
        <v>2.8458280471013252E-6</v>
      </c>
      <c r="CG29" s="31">
        <f t="shared" si="64"/>
        <v>4710</v>
      </c>
      <c r="CH29" s="31">
        <f t="shared" si="65"/>
        <v>16.643542081017653</v>
      </c>
      <c r="CK29" s="32">
        <f t="shared" si="66"/>
        <v>-187</v>
      </c>
      <c r="CL29" s="32">
        <f t="shared" si="67"/>
        <v>19.799999999999997</v>
      </c>
      <c r="CM29" s="32">
        <v>1</v>
      </c>
      <c r="CN29" s="23">
        <f t="shared" si="68"/>
        <v>2.0499999999999998</v>
      </c>
      <c r="CO29" s="31">
        <f t="shared" si="10"/>
        <v>1</v>
      </c>
      <c r="CP29" s="31">
        <f t="shared" si="69"/>
        <v>-383.34999999999997</v>
      </c>
      <c r="CQ29" s="31">
        <f t="shared" si="70"/>
        <v>1.3895644761236892E-9</v>
      </c>
      <c r="CR29" s="31">
        <f t="shared" si="71"/>
        <v>5939.9999999999991</v>
      </c>
      <c r="CS29" s="31">
        <f t="shared" si="72"/>
        <v>16.643542081017653</v>
      </c>
      <c r="CV29" s="32">
        <f t="shared" si="73"/>
        <v>-237</v>
      </c>
      <c r="CW29" s="32">
        <f t="shared" si="74"/>
        <v>24.4</v>
      </c>
      <c r="CX29" s="32">
        <v>1</v>
      </c>
      <c r="CY29" s="23">
        <f t="shared" si="75"/>
        <v>2.2999999999999998</v>
      </c>
      <c r="CZ29" s="31">
        <f t="shared" si="11"/>
        <v>1</v>
      </c>
      <c r="DA29" s="31">
        <f t="shared" si="76"/>
        <v>-545.09999999999991</v>
      </c>
      <c r="DB29" s="31">
        <f t="shared" si="77"/>
        <v>1.3569965587145356E-12</v>
      </c>
      <c r="DC29" s="31">
        <f t="shared" si="78"/>
        <v>7320</v>
      </c>
      <c r="DD29" s="31">
        <f t="shared" si="79"/>
        <v>16.643542081017653</v>
      </c>
      <c r="DG29" s="32">
        <f t="shared" si="80"/>
        <v>-302</v>
      </c>
      <c r="DH29" s="32">
        <f t="shared" si="81"/>
        <v>29.65</v>
      </c>
      <c r="DI29" s="32">
        <v>1</v>
      </c>
      <c r="DJ29" s="23">
        <f t="shared" si="87"/>
        <v>2.625</v>
      </c>
      <c r="DK29" s="31">
        <f t="shared" si="12"/>
        <v>1</v>
      </c>
      <c r="DL29" s="31">
        <f t="shared" si="82"/>
        <v>-792.75</v>
      </c>
      <c r="DM29" s="31">
        <f t="shared" si="83"/>
        <v>1.6564899398370724E-16</v>
      </c>
      <c r="DN29" s="31">
        <f t="shared" si="84"/>
        <v>8895</v>
      </c>
      <c r="DO29" s="31">
        <f t="shared" si="85"/>
        <v>16.643542081017653</v>
      </c>
    </row>
    <row r="30" spans="1:119">
      <c r="A30" s="23">
        <f t="shared" si="13"/>
        <v>0.57434917749851677</v>
      </c>
      <c r="B30" s="23">
        <v>0</v>
      </c>
      <c r="C30" s="44">
        <f t="shared" si="91"/>
        <v>2.0999999999999996</v>
      </c>
      <c r="D30" s="48"/>
      <c r="E30" s="47">
        <f t="shared" si="88"/>
        <v>2.0999999999999996</v>
      </c>
      <c r="F30" s="84">
        <f t="shared" si="0"/>
        <v>4.1999999999999993</v>
      </c>
      <c r="G30" s="185">
        <f t="shared" si="1"/>
        <v>1.3947436663504054</v>
      </c>
      <c r="H30" s="26">
        <f t="shared" si="2"/>
        <v>27.857618025476015</v>
      </c>
      <c r="I30" s="23">
        <f t="shared" si="86"/>
        <v>4.8000000000000025</v>
      </c>
      <c r="J30" s="27">
        <v>24</v>
      </c>
      <c r="K30" s="32">
        <f t="shared" si="15"/>
        <v>24</v>
      </c>
      <c r="L30" s="32">
        <f t="shared" si="16"/>
        <v>1</v>
      </c>
      <c r="M30" s="22">
        <v>1</v>
      </c>
      <c r="N30" s="109">
        <f t="shared" si="17"/>
        <v>2.0999999999999996</v>
      </c>
      <c r="O30" s="31">
        <f t="shared" si="3"/>
        <v>4</v>
      </c>
      <c r="P30" s="31">
        <f t="shared" si="18"/>
        <v>201.59999999999997</v>
      </c>
      <c r="Q30" s="31">
        <f t="shared" si="19"/>
        <v>7020.1197424199545</v>
      </c>
      <c r="R30" s="31">
        <f t="shared" si="20"/>
        <v>300</v>
      </c>
      <c r="S30" s="31">
        <f t="shared" si="21"/>
        <v>17.230475324955503</v>
      </c>
      <c r="T30" s="56">
        <f t="shared" si="22"/>
        <v>34.822022531845015</v>
      </c>
      <c r="U30" s="163">
        <f t="shared" si="23"/>
        <v>41.842309990512163</v>
      </c>
      <c r="W30" s="32">
        <f t="shared" si="24"/>
        <v>19</v>
      </c>
      <c r="X30" s="32">
        <f t="shared" si="25"/>
        <v>2.0499999999999998</v>
      </c>
      <c r="Y30" s="32">
        <v>1</v>
      </c>
      <c r="Z30" s="23">
        <f t="shared" si="26"/>
        <v>1.0249999999999999</v>
      </c>
      <c r="AA30" s="31">
        <f t="shared" si="4"/>
        <v>4</v>
      </c>
      <c r="AB30" s="31">
        <f t="shared" si="27"/>
        <v>77.899999999999991</v>
      </c>
      <c r="AC30" s="31">
        <f t="shared" si="28"/>
        <v>3510.0598712099763</v>
      </c>
      <c r="AD30" s="31">
        <f t="shared" si="29"/>
        <v>615</v>
      </c>
      <c r="AE30" s="31">
        <f t="shared" si="30"/>
        <v>17.230475324955503</v>
      </c>
      <c r="AF30" s="56">
        <f t="shared" si="90"/>
        <v>45.05853493209213</v>
      </c>
      <c r="AH30" s="32">
        <f t="shared" si="31"/>
        <v>9</v>
      </c>
      <c r="AI30" s="32">
        <f t="shared" si="32"/>
        <v>4.1999999999999993</v>
      </c>
      <c r="AJ30" s="32">
        <v>1</v>
      </c>
      <c r="AK30" s="23">
        <f t="shared" si="33"/>
        <v>1.075</v>
      </c>
      <c r="AL30" s="31">
        <f t="shared" si="5"/>
        <v>2</v>
      </c>
      <c r="AM30" s="31">
        <f t="shared" si="34"/>
        <v>19.349999999999998</v>
      </c>
      <c r="AN30" s="31">
        <f t="shared" si="35"/>
        <v>877.51496780249352</v>
      </c>
      <c r="AO30" s="31">
        <f t="shared" si="36"/>
        <v>1259.9999999999998</v>
      </c>
      <c r="AP30" s="31">
        <f t="shared" si="37"/>
        <v>17.230475324955503</v>
      </c>
      <c r="AQ30" s="56">
        <f t="shared" si="92"/>
        <v>45.349610739146954</v>
      </c>
      <c r="AS30" s="32">
        <f t="shared" si="38"/>
        <v>-6</v>
      </c>
      <c r="AT30" s="32">
        <f t="shared" si="39"/>
        <v>6.4999999999999991</v>
      </c>
      <c r="AU30" s="32">
        <v>1</v>
      </c>
      <c r="AV30" s="23">
        <f t="shared" si="40"/>
        <v>1.1499999999999999</v>
      </c>
      <c r="AW30" s="31">
        <f t="shared" si="6"/>
        <v>1</v>
      </c>
      <c r="AX30" s="31">
        <f t="shared" si="41"/>
        <v>-6.8999999999999995</v>
      </c>
      <c r="AY30" s="31">
        <f t="shared" si="42"/>
        <v>109.68937097531159</v>
      </c>
      <c r="AZ30" s="31">
        <f t="shared" si="43"/>
        <v>1949.9999999999998</v>
      </c>
      <c r="BA30" s="31">
        <f t="shared" si="44"/>
        <v>17.230475324955503</v>
      </c>
      <c r="BD30" s="32">
        <f t="shared" si="45"/>
        <v>-36</v>
      </c>
      <c r="BE30" s="32">
        <f t="shared" si="46"/>
        <v>9.1</v>
      </c>
      <c r="BF30" s="32">
        <v>1</v>
      </c>
      <c r="BG30" s="23">
        <f t="shared" si="47"/>
        <v>1.3</v>
      </c>
      <c r="BH30" s="31">
        <f t="shared" si="7"/>
        <v>1</v>
      </c>
      <c r="BI30" s="31">
        <f t="shared" si="48"/>
        <v>-46.800000000000004</v>
      </c>
      <c r="BJ30" s="31">
        <f t="shared" si="49"/>
        <v>1.7138964214892398</v>
      </c>
      <c r="BK30" s="31">
        <f t="shared" si="50"/>
        <v>2730</v>
      </c>
      <c r="BL30" s="31">
        <f t="shared" si="51"/>
        <v>17.230475324955503</v>
      </c>
      <c r="BO30" s="32">
        <f t="shared" si="52"/>
        <v>-81</v>
      </c>
      <c r="BP30" s="32">
        <f t="shared" si="53"/>
        <v>12.149999999999999</v>
      </c>
      <c r="BQ30" s="32">
        <v>1</v>
      </c>
      <c r="BR30" s="23">
        <f t="shared" si="54"/>
        <v>1.5249999999999999</v>
      </c>
      <c r="BS30" s="31">
        <f t="shared" si="8"/>
        <v>1</v>
      </c>
      <c r="BT30" s="31">
        <f t="shared" si="55"/>
        <v>-123.52499999999999</v>
      </c>
      <c r="BU30" s="31">
        <f t="shared" si="56"/>
        <v>3.3474539482211615E-3</v>
      </c>
      <c r="BV30" s="31">
        <f t="shared" si="57"/>
        <v>3644.9999999999995</v>
      </c>
      <c r="BW30" s="31">
        <f t="shared" si="58"/>
        <v>17.230475324955503</v>
      </c>
      <c r="BZ30" s="32">
        <f t="shared" si="59"/>
        <v>-131</v>
      </c>
      <c r="CA30" s="32">
        <f t="shared" si="60"/>
        <v>15.7</v>
      </c>
      <c r="CB30" s="32">
        <v>1</v>
      </c>
      <c r="CC30" s="23">
        <f t="shared" si="61"/>
        <v>1.7749999999999999</v>
      </c>
      <c r="CD30" s="31">
        <f t="shared" si="9"/>
        <v>1</v>
      </c>
      <c r="CE30" s="31">
        <f t="shared" si="62"/>
        <v>-232.52499999999998</v>
      </c>
      <c r="CF30" s="31">
        <f t="shared" si="63"/>
        <v>3.2689979963097171E-6</v>
      </c>
      <c r="CG30" s="31">
        <f t="shared" si="64"/>
        <v>4710</v>
      </c>
      <c r="CH30" s="31">
        <f t="shared" si="65"/>
        <v>17.230475324955503</v>
      </c>
      <c r="CK30" s="32">
        <f t="shared" si="66"/>
        <v>-186</v>
      </c>
      <c r="CL30" s="32">
        <f t="shared" si="67"/>
        <v>19.799999999999997</v>
      </c>
      <c r="CM30" s="32">
        <v>1</v>
      </c>
      <c r="CN30" s="23">
        <f t="shared" si="68"/>
        <v>2.0499999999999998</v>
      </c>
      <c r="CO30" s="31">
        <f t="shared" si="10"/>
        <v>1</v>
      </c>
      <c r="CP30" s="31">
        <f t="shared" si="69"/>
        <v>-381.29999999999995</v>
      </c>
      <c r="CQ30" s="31">
        <f t="shared" si="70"/>
        <v>1.5961904278855987E-9</v>
      </c>
      <c r="CR30" s="31">
        <f t="shared" si="71"/>
        <v>5939.9999999999991</v>
      </c>
      <c r="CS30" s="31">
        <f t="shared" si="72"/>
        <v>17.230475324955503</v>
      </c>
      <c r="CV30" s="32">
        <f t="shared" si="73"/>
        <v>-236</v>
      </c>
      <c r="CW30" s="32">
        <f t="shared" si="74"/>
        <v>24.4</v>
      </c>
      <c r="CX30" s="32">
        <v>1</v>
      </c>
      <c r="CY30" s="23">
        <f t="shared" si="75"/>
        <v>2.2999999999999998</v>
      </c>
      <c r="CZ30" s="31">
        <f t="shared" si="11"/>
        <v>1</v>
      </c>
      <c r="DA30" s="31">
        <f t="shared" si="76"/>
        <v>-542.79999999999995</v>
      </c>
      <c r="DB30" s="31">
        <f t="shared" si="77"/>
        <v>1.5587797147320241E-12</v>
      </c>
      <c r="DC30" s="31">
        <f t="shared" si="78"/>
        <v>7320</v>
      </c>
      <c r="DD30" s="31">
        <f t="shared" si="79"/>
        <v>17.230475324955503</v>
      </c>
      <c r="DG30" s="32">
        <f t="shared" si="80"/>
        <v>-301</v>
      </c>
      <c r="DH30" s="32">
        <f t="shared" si="81"/>
        <v>29.65</v>
      </c>
      <c r="DI30" s="32">
        <v>1</v>
      </c>
      <c r="DJ30" s="23">
        <f t="shared" si="87"/>
        <v>2.625</v>
      </c>
      <c r="DK30" s="31">
        <f t="shared" si="12"/>
        <v>1</v>
      </c>
      <c r="DL30" s="31">
        <f t="shared" si="82"/>
        <v>-790.125</v>
      </c>
      <c r="DM30" s="31">
        <f t="shared" si="83"/>
        <v>1.9028072689599827E-16</v>
      </c>
      <c r="DN30" s="31">
        <f t="shared" si="84"/>
        <v>8895</v>
      </c>
      <c r="DO30" s="31">
        <f t="shared" si="85"/>
        <v>17.230475324955503</v>
      </c>
    </row>
    <row r="31" spans="1:119">
      <c r="A31" s="23">
        <f t="shared" si="13"/>
        <v>0.59460355750135974</v>
      </c>
      <c r="B31" s="23">
        <v>0</v>
      </c>
      <c r="C31" s="44">
        <f t="shared" si="91"/>
        <v>2.0999999999999996</v>
      </c>
      <c r="D31" s="48"/>
      <c r="E31" s="47">
        <f t="shared" si="88"/>
        <v>2.0999999999999996</v>
      </c>
      <c r="F31" s="84">
        <f t="shared" si="0"/>
        <v>4.1999999999999993</v>
      </c>
      <c r="G31" s="185">
        <f t="shared" si="1"/>
        <v>1.4142135623730951</v>
      </c>
      <c r="H31" s="26">
        <f t="shared" si="2"/>
        <v>32.000000000000057</v>
      </c>
      <c r="I31" s="23">
        <f t="shared" si="86"/>
        <v>5.0000000000000027</v>
      </c>
      <c r="J31" s="27">
        <v>25</v>
      </c>
      <c r="K31" s="32">
        <f t="shared" si="15"/>
        <v>25</v>
      </c>
      <c r="L31" s="32">
        <f t="shared" si="16"/>
        <v>1</v>
      </c>
      <c r="M31" s="22">
        <v>2</v>
      </c>
      <c r="N31" s="109">
        <f t="shared" si="17"/>
        <v>2.0999999999999996</v>
      </c>
      <c r="O31" s="31">
        <f t="shared" si="3"/>
        <v>8</v>
      </c>
      <c r="P31" s="31">
        <f t="shared" si="18"/>
        <v>419.99999999999994</v>
      </c>
      <c r="Q31" s="31">
        <f t="shared" si="19"/>
        <v>8064.0000000000127</v>
      </c>
      <c r="R31" s="31">
        <f t="shared" si="20"/>
        <v>300</v>
      </c>
      <c r="S31" s="31">
        <f t="shared" si="21"/>
        <v>17.838106725040792</v>
      </c>
      <c r="T31" s="56">
        <f t="shared" si="22"/>
        <v>19.200000000000031</v>
      </c>
      <c r="U31" s="163">
        <f t="shared" si="23"/>
        <v>42.426406871192853</v>
      </c>
      <c r="W31" s="32">
        <f t="shared" si="24"/>
        <v>20</v>
      </c>
      <c r="X31" s="32">
        <f t="shared" si="25"/>
        <v>2.0499999999999998</v>
      </c>
      <c r="Y31" s="32">
        <v>1</v>
      </c>
      <c r="Z31" s="23">
        <f t="shared" si="26"/>
        <v>1.0249999999999999</v>
      </c>
      <c r="AA31" s="31">
        <f t="shared" si="4"/>
        <v>4</v>
      </c>
      <c r="AB31" s="31">
        <f t="shared" si="27"/>
        <v>82</v>
      </c>
      <c r="AC31" s="31">
        <f t="shared" si="28"/>
        <v>4032.0000000000045</v>
      </c>
      <c r="AD31" s="31">
        <f t="shared" si="29"/>
        <v>615</v>
      </c>
      <c r="AE31" s="31">
        <f t="shared" si="30"/>
        <v>17.838106725040792</v>
      </c>
      <c r="AF31" s="56">
        <f t="shared" si="90"/>
        <v>49.170731707317131</v>
      </c>
      <c r="AH31" s="32">
        <f t="shared" si="31"/>
        <v>10</v>
      </c>
      <c r="AI31" s="32">
        <f t="shared" si="32"/>
        <v>4.1999999999999993</v>
      </c>
      <c r="AJ31" s="32">
        <v>1</v>
      </c>
      <c r="AK31" s="23">
        <f t="shared" si="33"/>
        <v>1.075</v>
      </c>
      <c r="AL31" s="31">
        <f t="shared" si="5"/>
        <v>2</v>
      </c>
      <c r="AM31" s="31">
        <f t="shared" si="34"/>
        <v>21.5</v>
      </c>
      <c r="AN31" s="31">
        <f t="shared" si="35"/>
        <v>1008.0000000000006</v>
      </c>
      <c r="AO31" s="31">
        <f t="shared" si="36"/>
        <v>1259.9999999999998</v>
      </c>
      <c r="AP31" s="31">
        <f t="shared" si="37"/>
        <v>17.838106725040792</v>
      </c>
      <c r="AQ31" s="56">
        <f t="shared" si="92"/>
        <v>46.883720930232585</v>
      </c>
      <c r="AS31" s="32">
        <f t="shared" si="38"/>
        <v>-5</v>
      </c>
      <c r="AT31" s="32">
        <f t="shared" si="39"/>
        <v>6.4999999999999991</v>
      </c>
      <c r="AU31" s="32">
        <v>1</v>
      </c>
      <c r="AV31" s="23">
        <f t="shared" si="40"/>
        <v>1.1499999999999999</v>
      </c>
      <c r="AW31" s="31">
        <f t="shared" si="6"/>
        <v>1</v>
      </c>
      <c r="AX31" s="31">
        <f t="shared" si="41"/>
        <v>-5.75</v>
      </c>
      <c r="AY31" s="31">
        <f t="shared" si="42"/>
        <v>125.99999999999994</v>
      </c>
      <c r="AZ31" s="31">
        <f t="shared" si="43"/>
        <v>1949.9999999999998</v>
      </c>
      <c r="BA31" s="31">
        <f t="shared" si="44"/>
        <v>17.838106725040792</v>
      </c>
      <c r="BD31" s="32">
        <f t="shared" si="45"/>
        <v>-35</v>
      </c>
      <c r="BE31" s="32">
        <f t="shared" si="46"/>
        <v>9.1</v>
      </c>
      <c r="BF31" s="32">
        <v>1</v>
      </c>
      <c r="BG31" s="23">
        <f t="shared" si="47"/>
        <v>1.3</v>
      </c>
      <c r="BH31" s="31">
        <f t="shared" si="7"/>
        <v>1</v>
      </c>
      <c r="BI31" s="31">
        <f t="shared" si="48"/>
        <v>-45.5</v>
      </c>
      <c r="BJ31" s="31">
        <f t="shared" si="49"/>
        <v>1.9687499999999947</v>
      </c>
      <c r="BK31" s="31">
        <f t="shared" si="50"/>
        <v>2730</v>
      </c>
      <c r="BL31" s="31">
        <f t="shared" si="51"/>
        <v>17.838106725040792</v>
      </c>
      <c r="BO31" s="32">
        <f t="shared" si="52"/>
        <v>-80</v>
      </c>
      <c r="BP31" s="32">
        <f t="shared" si="53"/>
        <v>12.149999999999999</v>
      </c>
      <c r="BQ31" s="32">
        <v>1</v>
      </c>
      <c r="BR31" s="23">
        <f t="shared" si="54"/>
        <v>1.5249999999999999</v>
      </c>
      <c r="BS31" s="31">
        <f t="shared" si="8"/>
        <v>1</v>
      </c>
      <c r="BT31" s="31">
        <f t="shared" si="55"/>
        <v>-122</v>
      </c>
      <c r="BU31" s="31">
        <f t="shared" si="56"/>
        <v>3.8452148437499787E-3</v>
      </c>
      <c r="BV31" s="31">
        <f t="shared" si="57"/>
        <v>3644.9999999999995</v>
      </c>
      <c r="BW31" s="31">
        <f t="shared" si="58"/>
        <v>17.838106725040792</v>
      </c>
      <c r="BZ31" s="32">
        <f t="shared" si="59"/>
        <v>-130</v>
      </c>
      <c r="CA31" s="32">
        <f t="shared" si="60"/>
        <v>15.7</v>
      </c>
      <c r="CB31" s="32">
        <v>1</v>
      </c>
      <c r="CC31" s="23">
        <f t="shared" si="61"/>
        <v>1.7749999999999999</v>
      </c>
      <c r="CD31" s="31">
        <f t="shared" si="9"/>
        <v>1</v>
      </c>
      <c r="CE31" s="31">
        <f t="shared" si="62"/>
        <v>-230.75</v>
      </c>
      <c r="CF31" s="31">
        <f t="shared" si="63"/>
        <v>3.7550926208495763E-6</v>
      </c>
      <c r="CG31" s="31">
        <f t="shared" si="64"/>
        <v>4710</v>
      </c>
      <c r="CH31" s="31">
        <f t="shared" si="65"/>
        <v>17.838106725040792</v>
      </c>
      <c r="CK31" s="32">
        <f t="shared" si="66"/>
        <v>-185</v>
      </c>
      <c r="CL31" s="32">
        <f t="shared" si="67"/>
        <v>19.799999999999997</v>
      </c>
      <c r="CM31" s="32">
        <v>1</v>
      </c>
      <c r="CN31" s="23">
        <f t="shared" si="68"/>
        <v>2.0499999999999998</v>
      </c>
      <c r="CO31" s="31">
        <f t="shared" si="10"/>
        <v>1</v>
      </c>
      <c r="CP31" s="31">
        <f t="shared" si="69"/>
        <v>-379.24999999999994</v>
      </c>
      <c r="CQ31" s="31">
        <f t="shared" si="70"/>
        <v>1.8335413187741998E-9</v>
      </c>
      <c r="CR31" s="31">
        <f t="shared" si="71"/>
        <v>5939.9999999999991</v>
      </c>
      <c r="CS31" s="31">
        <f t="shared" si="72"/>
        <v>17.838106725040792</v>
      </c>
      <c r="CV31" s="32">
        <f t="shared" si="73"/>
        <v>-235</v>
      </c>
      <c r="CW31" s="32">
        <f t="shared" si="74"/>
        <v>24.4</v>
      </c>
      <c r="CX31" s="32">
        <v>1</v>
      </c>
      <c r="CY31" s="23">
        <f t="shared" si="75"/>
        <v>2.2999999999999998</v>
      </c>
      <c r="CZ31" s="31">
        <f t="shared" si="11"/>
        <v>1</v>
      </c>
      <c r="DA31" s="31">
        <f t="shared" si="76"/>
        <v>-540.5</v>
      </c>
      <c r="DB31" s="31">
        <f t="shared" si="77"/>
        <v>1.790567694115424E-12</v>
      </c>
      <c r="DC31" s="31">
        <f t="shared" si="78"/>
        <v>7320</v>
      </c>
      <c r="DD31" s="31">
        <f t="shared" si="79"/>
        <v>17.838106725040792</v>
      </c>
      <c r="DG31" s="32">
        <f t="shared" si="80"/>
        <v>-300</v>
      </c>
      <c r="DH31" s="32">
        <f t="shared" si="81"/>
        <v>29.65</v>
      </c>
      <c r="DI31" s="32">
        <v>1</v>
      </c>
      <c r="DJ31" s="23">
        <f t="shared" si="87"/>
        <v>2.625</v>
      </c>
      <c r="DK31" s="31">
        <f t="shared" si="12"/>
        <v>1</v>
      </c>
      <c r="DL31" s="31">
        <f t="shared" si="82"/>
        <v>-787.5</v>
      </c>
      <c r="DM31" s="31">
        <f t="shared" si="83"/>
        <v>2.1857515797307328E-16</v>
      </c>
      <c r="DN31" s="31">
        <f t="shared" si="84"/>
        <v>8895</v>
      </c>
      <c r="DO31" s="31">
        <f t="shared" si="85"/>
        <v>17.838106725040792</v>
      </c>
    </row>
    <row r="32" spans="1:119">
      <c r="A32" s="23">
        <f t="shared" si="13"/>
        <v>0.61557220667245749</v>
      </c>
      <c r="B32" s="23">
        <v>0</v>
      </c>
      <c r="C32" s="44">
        <f t="shared" si="91"/>
        <v>2.0999999999999996</v>
      </c>
      <c r="D32" s="48"/>
      <c r="E32" s="47">
        <f t="shared" si="88"/>
        <v>2.0999999999999996</v>
      </c>
      <c r="F32" s="84">
        <f t="shared" si="0"/>
        <v>4.1999999999999993</v>
      </c>
      <c r="G32" s="185">
        <f t="shared" si="1"/>
        <v>1.4339552480158275</v>
      </c>
      <c r="H32" s="26">
        <f t="shared" si="2"/>
        <v>36.75834735990518</v>
      </c>
      <c r="I32" s="23">
        <f t="shared" si="86"/>
        <v>5.2000000000000028</v>
      </c>
      <c r="J32" s="27">
        <v>26</v>
      </c>
      <c r="K32" s="32">
        <f t="shared" si="15"/>
        <v>26</v>
      </c>
      <c r="L32" s="32">
        <f t="shared" si="16"/>
        <v>1</v>
      </c>
      <c r="M32" s="22">
        <v>1</v>
      </c>
      <c r="N32" s="109">
        <f t="shared" si="17"/>
        <v>2.0999999999999996</v>
      </c>
      <c r="O32" s="31">
        <f t="shared" si="3"/>
        <v>8</v>
      </c>
      <c r="P32" s="31">
        <f t="shared" si="18"/>
        <v>436.79999999999995</v>
      </c>
      <c r="Q32" s="31">
        <f t="shared" si="19"/>
        <v>9263.1035346961035</v>
      </c>
      <c r="R32" s="31">
        <f t="shared" si="20"/>
        <v>300</v>
      </c>
      <c r="S32" s="31">
        <f t="shared" si="21"/>
        <v>18.467166200173725</v>
      </c>
      <c r="T32" s="56">
        <f t="shared" si="22"/>
        <v>21.206738861483757</v>
      </c>
      <c r="U32" s="163">
        <f t="shared" si="23"/>
        <v>43.018657440474826</v>
      </c>
      <c r="W32" s="32">
        <f t="shared" si="24"/>
        <v>21</v>
      </c>
      <c r="X32" s="32">
        <f t="shared" si="25"/>
        <v>2.0499999999999998</v>
      </c>
      <c r="Y32" s="32">
        <v>1</v>
      </c>
      <c r="Z32" s="23">
        <f t="shared" si="26"/>
        <v>1.0249999999999999</v>
      </c>
      <c r="AA32" s="31">
        <f t="shared" si="4"/>
        <v>4</v>
      </c>
      <c r="AB32" s="31">
        <f t="shared" si="27"/>
        <v>86.1</v>
      </c>
      <c r="AC32" s="31">
        <f t="shared" si="28"/>
        <v>4631.5517673480499</v>
      </c>
      <c r="AD32" s="31">
        <f t="shared" si="29"/>
        <v>615</v>
      </c>
      <c r="AE32" s="31">
        <f t="shared" si="30"/>
        <v>18.467166200173725</v>
      </c>
      <c r="AF32" s="56">
        <f t="shared" si="90"/>
        <v>53.792703453519749</v>
      </c>
      <c r="AH32" s="32">
        <f t="shared" si="31"/>
        <v>11</v>
      </c>
      <c r="AI32" s="32">
        <f t="shared" si="32"/>
        <v>4.1999999999999993</v>
      </c>
      <c r="AJ32" s="32">
        <v>1</v>
      </c>
      <c r="AK32" s="23">
        <f t="shared" si="33"/>
        <v>1.075</v>
      </c>
      <c r="AL32" s="31">
        <f t="shared" si="5"/>
        <v>2</v>
      </c>
      <c r="AM32" s="31">
        <f t="shared" si="34"/>
        <v>23.65</v>
      </c>
      <c r="AN32" s="31">
        <f t="shared" si="35"/>
        <v>1157.8879418370118</v>
      </c>
      <c r="AO32" s="31">
        <f t="shared" si="36"/>
        <v>1259.9999999999998</v>
      </c>
      <c r="AP32" s="31">
        <f t="shared" si="37"/>
        <v>18.467166200173725</v>
      </c>
      <c r="AQ32" s="56">
        <f t="shared" si="92"/>
        <v>48.959321007907477</v>
      </c>
      <c r="AS32" s="32">
        <f t="shared" si="38"/>
        <v>-4</v>
      </c>
      <c r="AT32" s="32">
        <f t="shared" si="39"/>
        <v>6.4999999999999991</v>
      </c>
      <c r="AU32" s="32">
        <v>1</v>
      </c>
      <c r="AV32" s="23">
        <f t="shared" si="40"/>
        <v>1.1499999999999999</v>
      </c>
      <c r="AW32" s="31">
        <f t="shared" si="6"/>
        <v>1</v>
      </c>
      <c r="AX32" s="31">
        <f t="shared" si="41"/>
        <v>-4.5999999999999996</v>
      </c>
      <c r="AY32" s="31">
        <f t="shared" si="42"/>
        <v>144.73599272962636</v>
      </c>
      <c r="AZ32" s="31">
        <f t="shared" si="43"/>
        <v>1949.9999999999998</v>
      </c>
      <c r="BA32" s="31">
        <f t="shared" si="44"/>
        <v>18.467166200173725</v>
      </c>
      <c r="BD32" s="32">
        <f t="shared" si="45"/>
        <v>-34</v>
      </c>
      <c r="BE32" s="32">
        <f t="shared" si="46"/>
        <v>9.1</v>
      </c>
      <c r="BF32" s="32">
        <v>1</v>
      </c>
      <c r="BG32" s="23">
        <f t="shared" si="47"/>
        <v>1.3</v>
      </c>
      <c r="BH32" s="31">
        <f t="shared" si="7"/>
        <v>1</v>
      </c>
      <c r="BI32" s="31">
        <f t="shared" si="48"/>
        <v>-44.2</v>
      </c>
      <c r="BJ32" s="31">
        <f t="shared" si="49"/>
        <v>2.261499886400407</v>
      </c>
      <c r="BK32" s="31">
        <f t="shared" si="50"/>
        <v>2730</v>
      </c>
      <c r="BL32" s="31">
        <f t="shared" si="51"/>
        <v>18.467166200173725</v>
      </c>
      <c r="BO32" s="32">
        <f t="shared" si="52"/>
        <v>-79</v>
      </c>
      <c r="BP32" s="32">
        <f t="shared" si="53"/>
        <v>12.149999999999999</v>
      </c>
      <c r="BQ32" s="32">
        <v>1</v>
      </c>
      <c r="BR32" s="23">
        <f t="shared" si="54"/>
        <v>1.5249999999999999</v>
      </c>
      <c r="BS32" s="31">
        <f t="shared" si="8"/>
        <v>1</v>
      </c>
      <c r="BT32" s="31">
        <f t="shared" si="55"/>
        <v>-120.47499999999999</v>
      </c>
      <c r="BU32" s="31">
        <f t="shared" si="56"/>
        <v>4.4169919656257819E-3</v>
      </c>
      <c r="BV32" s="31">
        <f t="shared" si="57"/>
        <v>3644.9999999999995</v>
      </c>
      <c r="BW32" s="31">
        <f t="shared" si="58"/>
        <v>18.467166200173725</v>
      </c>
      <c r="BZ32" s="32">
        <f t="shared" si="59"/>
        <v>-129</v>
      </c>
      <c r="CA32" s="32">
        <f t="shared" si="60"/>
        <v>15.7</v>
      </c>
      <c r="CB32" s="32">
        <v>1</v>
      </c>
      <c r="CC32" s="23">
        <f t="shared" si="61"/>
        <v>1.7749999999999999</v>
      </c>
      <c r="CD32" s="31">
        <f t="shared" si="9"/>
        <v>1</v>
      </c>
      <c r="CE32" s="31">
        <f t="shared" si="62"/>
        <v>-228.97499999999999</v>
      </c>
      <c r="CF32" s="31">
        <f t="shared" si="63"/>
        <v>4.3134687164314141E-6</v>
      </c>
      <c r="CG32" s="31">
        <f t="shared" si="64"/>
        <v>4710</v>
      </c>
      <c r="CH32" s="31">
        <f t="shared" si="65"/>
        <v>18.467166200173725</v>
      </c>
      <c r="CK32" s="32">
        <f t="shared" si="66"/>
        <v>-184</v>
      </c>
      <c r="CL32" s="32">
        <f t="shared" si="67"/>
        <v>19.799999999999997</v>
      </c>
      <c r="CM32" s="32">
        <v>1</v>
      </c>
      <c r="CN32" s="23">
        <f t="shared" si="68"/>
        <v>2.0499999999999998</v>
      </c>
      <c r="CO32" s="31">
        <f t="shared" si="10"/>
        <v>1</v>
      </c>
      <c r="CP32" s="31">
        <f t="shared" si="69"/>
        <v>-377.2</v>
      </c>
      <c r="CQ32" s="31">
        <f t="shared" si="70"/>
        <v>2.1061858966950186E-9</v>
      </c>
      <c r="CR32" s="31">
        <f t="shared" si="71"/>
        <v>5939.9999999999991</v>
      </c>
      <c r="CS32" s="31">
        <f t="shared" si="72"/>
        <v>18.467166200173725</v>
      </c>
      <c r="CV32" s="32">
        <f t="shared" si="73"/>
        <v>-234</v>
      </c>
      <c r="CW32" s="32">
        <f t="shared" si="74"/>
        <v>24.4</v>
      </c>
      <c r="CX32" s="32">
        <v>1</v>
      </c>
      <c r="CY32" s="23">
        <f t="shared" si="75"/>
        <v>2.2999999999999998</v>
      </c>
      <c r="CZ32" s="31">
        <f t="shared" si="11"/>
        <v>1</v>
      </c>
      <c r="DA32" s="31">
        <f t="shared" si="76"/>
        <v>-538.19999999999993</v>
      </c>
      <c r="DB32" s="31">
        <f t="shared" si="77"/>
        <v>2.0568221647412222E-12</v>
      </c>
      <c r="DC32" s="31">
        <f t="shared" si="78"/>
        <v>7320</v>
      </c>
      <c r="DD32" s="31">
        <f t="shared" si="79"/>
        <v>18.467166200173725</v>
      </c>
      <c r="DG32" s="32">
        <f t="shared" si="80"/>
        <v>-299</v>
      </c>
      <c r="DH32" s="32">
        <f t="shared" si="81"/>
        <v>29.65</v>
      </c>
      <c r="DI32" s="32">
        <v>1</v>
      </c>
      <c r="DJ32" s="23">
        <f t="shared" si="87"/>
        <v>2.625</v>
      </c>
      <c r="DK32" s="31">
        <f t="shared" si="12"/>
        <v>1</v>
      </c>
      <c r="DL32" s="31">
        <f t="shared" si="82"/>
        <v>-784.875</v>
      </c>
      <c r="DM32" s="31">
        <f t="shared" si="83"/>
        <v>2.5107692440688634E-16</v>
      </c>
      <c r="DN32" s="31">
        <f t="shared" si="84"/>
        <v>8895</v>
      </c>
      <c r="DO32" s="31">
        <f t="shared" si="85"/>
        <v>18.467166200173725</v>
      </c>
    </row>
    <row r="33" spans="1:119">
      <c r="A33" s="23">
        <f t="shared" si="13"/>
        <v>0.63728031365963045</v>
      </c>
      <c r="B33" s="23">
        <v>0</v>
      </c>
      <c r="C33" s="44">
        <f t="shared" si="91"/>
        <v>2.0999999999999996</v>
      </c>
      <c r="D33" s="48"/>
      <c r="E33" s="47">
        <f t="shared" si="88"/>
        <v>2.0999999999999996</v>
      </c>
      <c r="F33" s="84">
        <f t="shared" si="0"/>
        <v>4.1999999999999993</v>
      </c>
      <c r="G33" s="185">
        <f t="shared" si="1"/>
        <v>1.4539725173203106</v>
      </c>
      <c r="H33" s="26">
        <f t="shared" si="2"/>
        <v>42.224253144732685</v>
      </c>
      <c r="I33" s="23">
        <f t="shared" si="86"/>
        <v>5.400000000000003</v>
      </c>
      <c r="J33" s="27">
        <v>27</v>
      </c>
      <c r="K33" s="32">
        <f t="shared" si="15"/>
        <v>27</v>
      </c>
      <c r="L33" s="32">
        <f t="shared" si="16"/>
        <v>1</v>
      </c>
      <c r="M33" s="22">
        <v>1</v>
      </c>
      <c r="N33" s="109">
        <f t="shared" si="17"/>
        <v>2.0999999999999996</v>
      </c>
      <c r="O33" s="31">
        <f t="shared" si="3"/>
        <v>8</v>
      </c>
      <c r="P33" s="31">
        <f t="shared" si="18"/>
        <v>453.59999999999991</v>
      </c>
      <c r="Q33" s="31">
        <f t="shared" si="19"/>
        <v>10640.511792472636</v>
      </c>
      <c r="R33" s="31">
        <f t="shared" si="20"/>
        <v>300</v>
      </c>
      <c r="S33" s="31">
        <f t="shared" si="21"/>
        <v>19.118409409788914</v>
      </c>
      <c r="T33" s="56">
        <f t="shared" si="22"/>
        <v>23.457918413740384</v>
      </c>
      <c r="U33" s="163">
        <f t="shared" si="23"/>
        <v>43.619175519609321</v>
      </c>
      <c r="W33" s="32">
        <f t="shared" si="24"/>
        <v>22</v>
      </c>
      <c r="X33" s="32">
        <f t="shared" si="25"/>
        <v>2.0499999999999998</v>
      </c>
      <c r="Y33" s="32">
        <v>1</v>
      </c>
      <c r="Z33" s="23">
        <f t="shared" si="26"/>
        <v>1.0249999999999999</v>
      </c>
      <c r="AA33" s="31">
        <f t="shared" si="4"/>
        <v>4</v>
      </c>
      <c r="AB33" s="31">
        <f t="shared" si="27"/>
        <v>90.199999999999989</v>
      </c>
      <c r="AC33" s="31">
        <f t="shared" si="28"/>
        <v>5320.2558962363155</v>
      </c>
      <c r="AD33" s="31">
        <f t="shared" si="29"/>
        <v>615</v>
      </c>
      <c r="AE33" s="31">
        <f t="shared" si="30"/>
        <v>19.118409409788914</v>
      </c>
      <c r="AF33" s="56">
        <f t="shared" si="90"/>
        <v>58.982881332996854</v>
      </c>
      <c r="AH33" s="32">
        <f t="shared" si="31"/>
        <v>12</v>
      </c>
      <c r="AI33" s="32">
        <f t="shared" si="32"/>
        <v>4.1999999999999993</v>
      </c>
      <c r="AJ33" s="32">
        <v>1</v>
      </c>
      <c r="AK33" s="23">
        <f t="shared" si="33"/>
        <v>1.075</v>
      </c>
      <c r="AL33" s="31">
        <f t="shared" si="5"/>
        <v>2</v>
      </c>
      <c r="AM33" s="31">
        <f t="shared" si="34"/>
        <v>25.799999999999997</v>
      </c>
      <c r="AN33" s="31">
        <f t="shared" si="35"/>
        <v>1330.0639740590782</v>
      </c>
      <c r="AO33" s="31">
        <f t="shared" si="36"/>
        <v>1259.9999999999998</v>
      </c>
      <c r="AP33" s="31">
        <f t="shared" si="37"/>
        <v>19.118409409788914</v>
      </c>
      <c r="AQ33" s="56">
        <f t="shared" si="92"/>
        <v>51.552867211592186</v>
      </c>
      <c r="AS33" s="32">
        <f t="shared" si="38"/>
        <v>-3</v>
      </c>
      <c r="AT33" s="32">
        <f t="shared" si="39"/>
        <v>6.4999999999999991</v>
      </c>
      <c r="AU33" s="32">
        <v>1</v>
      </c>
      <c r="AV33" s="23">
        <f t="shared" si="40"/>
        <v>1.1499999999999999</v>
      </c>
      <c r="AW33" s="31">
        <f t="shared" si="6"/>
        <v>1</v>
      </c>
      <c r="AX33" s="31">
        <f t="shared" si="41"/>
        <v>-3.4499999999999997</v>
      </c>
      <c r="AY33" s="31">
        <f t="shared" si="42"/>
        <v>166.2579967573846</v>
      </c>
      <c r="AZ33" s="31">
        <f t="shared" si="43"/>
        <v>1949.9999999999998</v>
      </c>
      <c r="BA33" s="31">
        <f t="shared" si="44"/>
        <v>19.118409409788914</v>
      </c>
      <c r="BD33" s="32">
        <f t="shared" si="45"/>
        <v>-33</v>
      </c>
      <c r="BE33" s="32">
        <f t="shared" si="46"/>
        <v>9.1</v>
      </c>
      <c r="BF33" s="32">
        <v>1</v>
      </c>
      <c r="BG33" s="23">
        <f t="shared" si="47"/>
        <v>1.3</v>
      </c>
      <c r="BH33" s="31">
        <f t="shared" si="7"/>
        <v>1</v>
      </c>
      <c r="BI33" s="31">
        <f t="shared" si="48"/>
        <v>-42.9</v>
      </c>
      <c r="BJ33" s="31">
        <f t="shared" si="49"/>
        <v>2.5977811993341291</v>
      </c>
      <c r="BK33" s="31">
        <f t="shared" si="50"/>
        <v>2730</v>
      </c>
      <c r="BL33" s="31">
        <f t="shared" si="51"/>
        <v>19.118409409788914</v>
      </c>
      <c r="BO33" s="32">
        <f t="shared" si="52"/>
        <v>-78</v>
      </c>
      <c r="BP33" s="32">
        <f t="shared" si="53"/>
        <v>12.149999999999999</v>
      </c>
      <c r="BQ33" s="32">
        <v>1</v>
      </c>
      <c r="BR33" s="23">
        <f t="shared" si="54"/>
        <v>1.5249999999999999</v>
      </c>
      <c r="BS33" s="31">
        <f t="shared" si="8"/>
        <v>1</v>
      </c>
      <c r="BT33" s="31">
        <f t="shared" si="55"/>
        <v>-118.94999999999999</v>
      </c>
      <c r="BU33" s="31">
        <f t="shared" si="56"/>
        <v>5.073791404949457E-3</v>
      </c>
      <c r="BV33" s="31">
        <f t="shared" si="57"/>
        <v>3644.9999999999995</v>
      </c>
      <c r="BW33" s="31">
        <f t="shared" si="58"/>
        <v>19.118409409788914</v>
      </c>
      <c r="BZ33" s="32">
        <f t="shared" si="59"/>
        <v>-128</v>
      </c>
      <c r="CA33" s="32">
        <f t="shared" si="60"/>
        <v>15.7</v>
      </c>
      <c r="CB33" s="32">
        <v>1</v>
      </c>
      <c r="CC33" s="23">
        <f t="shared" si="61"/>
        <v>1.7749999999999999</v>
      </c>
      <c r="CD33" s="31">
        <f t="shared" si="9"/>
        <v>1</v>
      </c>
      <c r="CE33" s="31">
        <f t="shared" si="62"/>
        <v>-227.2</v>
      </c>
      <c r="CF33" s="31">
        <f t="shared" si="63"/>
        <v>4.9548744188959363E-6</v>
      </c>
      <c r="CG33" s="31">
        <f t="shared" si="64"/>
        <v>4710</v>
      </c>
      <c r="CH33" s="31">
        <f t="shared" si="65"/>
        <v>19.118409409788914</v>
      </c>
      <c r="CK33" s="32">
        <f t="shared" si="66"/>
        <v>-183</v>
      </c>
      <c r="CL33" s="32">
        <f t="shared" si="67"/>
        <v>19.799999999999997</v>
      </c>
      <c r="CM33" s="32">
        <v>1</v>
      </c>
      <c r="CN33" s="23">
        <f t="shared" si="68"/>
        <v>2.0499999999999998</v>
      </c>
      <c r="CO33" s="31">
        <f t="shared" si="10"/>
        <v>1</v>
      </c>
      <c r="CP33" s="31">
        <f t="shared" si="69"/>
        <v>-375.15</v>
      </c>
      <c r="CQ33" s="31">
        <f t="shared" si="70"/>
        <v>2.4193722748515227E-9</v>
      </c>
      <c r="CR33" s="31">
        <f t="shared" si="71"/>
        <v>5939.9999999999991</v>
      </c>
      <c r="CS33" s="31">
        <f t="shared" si="72"/>
        <v>19.118409409788914</v>
      </c>
      <c r="CV33" s="32">
        <f t="shared" si="73"/>
        <v>-233</v>
      </c>
      <c r="CW33" s="32">
        <f t="shared" si="74"/>
        <v>24.4</v>
      </c>
      <c r="CX33" s="32">
        <v>1</v>
      </c>
      <c r="CY33" s="23">
        <f t="shared" si="75"/>
        <v>2.2999999999999998</v>
      </c>
      <c r="CZ33" s="31">
        <f t="shared" si="11"/>
        <v>1</v>
      </c>
      <c r="DA33" s="31">
        <f t="shared" si="76"/>
        <v>-535.9</v>
      </c>
      <c r="DB33" s="31">
        <f t="shared" si="77"/>
        <v>2.3626682371596821E-12</v>
      </c>
      <c r="DC33" s="31">
        <f t="shared" si="78"/>
        <v>7320</v>
      </c>
      <c r="DD33" s="31">
        <f t="shared" si="79"/>
        <v>19.118409409788914</v>
      </c>
      <c r="DG33" s="32">
        <f t="shared" si="80"/>
        <v>-298</v>
      </c>
      <c r="DH33" s="32">
        <f t="shared" si="81"/>
        <v>29.65</v>
      </c>
      <c r="DI33" s="32">
        <v>1</v>
      </c>
      <c r="DJ33" s="23">
        <f t="shared" si="87"/>
        <v>2.625</v>
      </c>
      <c r="DK33" s="31">
        <f t="shared" si="12"/>
        <v>1</v>
      </c>
      <c r="DL33" s="31">
        <f t="shared" si="82"/>
        <v>-782.25</v>
      </c>
      <c r="DM33" s="31">
        <f t="shared" si="83"/>
        <v>2.8841165004390532E-16</v>
      </c>
      <c r="DN33" s="31">
        <f t="shared" si="84"/>
        <v>8895</v>
      </c>
      <c r="DO33" s="31">
        <f t="shared" si="85"/>
        <v>19.118409409788914</v>
      </c>
    </row>
    <row r="34" spans="1:119">
      <c r="A34" s="23">
        <f t="shared" si="13"/>
        <v>0.65975395538644654</v>
      </c>
      <c r="B34" s="23">
        <v>0</v>
      </c>
      <c r="C34" s="44">
        <f t="shared" si="91"/>
        <v>2.0999999999999996</v>
      </c>
      <c r="D34" s="48"/>
      <c r="E34" s="47">
        <f t="shared" si="88"/>
        <v>2.0999999999999996</v>
      </c>
      <c r="F34" s="84">
        <f t="shared" si="0"/>
        <v>4.1999999999999993</v>
      </c>
      <c r="G34" s="185">
        <f t="shared" si="1"/>
        <v>1.4742692172911012</v>
      </c>
      <c r="H34" s="26">
        <f t="shared" si="2"/>
        <v>48.502930128332828</v>
      </c>
      <c r="I34" s="23">
        <f t="shared" si="86"/>
        <v>5.6000000000000032</v>
      </c>
      <c r="J34" s="27">
        <v>28</v>
      </c>
      <c r="K34" s="32">
        <f t="shared" si="15"/>
        <v>28</v>
      </c>
      <c r="L34" s="32">
        <f t="shared" si="16"/>
        <v>1</v>
      </c>
      <c r="M34" s="22">
        <v>1</v>
      </c>
      <c r="N34" s="109">
        <f t="shared" si="17"/>
        <v>2.0999999999999996</v>
      </c>
      <c r="O34" s="31">
        <f t="shared" si="3"/>
        <v>8</v>
      </c>
      <c r="P34" s="31">
        <f t="shared" si="18"/>
        <v>470.39999999999992</v>
      </c>
      <c r="Q34" s="31">
        <f t="shared" si="19"/>
        <v>12222.73839233987</v>
      </c>
      <c r="R34" s="31">
        <f t="shared" si="20"/>
        <v>300</v>
      </c>
      <c r="S34" s="31">
        <f t="shared" si="21"/>
        <v>19.792618661593398</v>
      </c>
      <c r="T34" s="56">
        <f t="shared" si="22"/>
        <v>25.983712568749727</v>
      </c>
      <c r="U34" s="163">
        <f t="shared" si="23"/>
        <v>44.228076518733033</v>
      </c>
      <c r="W34" s="32">
        <f t="shared" si="24"/>
        <v>23</v>
      </c>
      <c r="X34" s="32">
        <f t="shared" si="25"/>
        <v>2.0499999999999998</v>
      </c>
      <c r="Y34" s="32">
        <v>1</v>
      </c>
      <c r="Z34" s="23">
        <f t="shared" si="26"/>
        <v>1.0249999999999999</v>
      </c>
      <c r="AA34" s="31">
        <f t="shared" si="4"/>
        <v>4</v>
      </c>
      <c r="AB34" s="31">
        <f t="shared" si="27"/>
        <v>94.3</v>
      </c>
      <c r="AC34" s="31">
        <f t="shared" si="28"/>
        <v>6111.3691961699342</v>
      </c>
      <c r="AD34" s="31">
        <f t="shared" si="29"/>
        <v>615</v>
      </c>
      <c r="AE34" s="31">
        <f t="shared" si="30"/>
        <v>19.792618661593398</v>
      </c>
      <c r="AF34" s="56">
        <f t="shared" si="90"/>
        <v>64.8077327271467</v>
      </c>
      <c r="AH34" s="32">
        <f t="shared" si="31"/>
        <v>13</v>
      </c>
      <c r="AI34" s="32">
        <f t="shared" si="32"/>
        <v>4.1999999999999993</v>
      </c>
      <c r="AJ34" s="32">
        <v>1</v>
      </c>
      <c r="AK34" s="23">
        <f t="shared" si="33"/>
        <v>1.075</v>
      </c>
      <c r="AL34" s="31">
        <f t="shared" si="5"/>
        <v>2</v>
      </c>
      <c r="AM34" s="31">
        <f t="shared" si="34"/>
        <v>27.95</v>
      </c>
      <c r="AN34" s="31">
        <f t="shared" si="35"/>
        <v>1527.8422990424822</v>
      </c>
      <c r="AO34" s="31">
        <f t="shared" si="36"/>
        <v>1259.9999999999998</v>
      </c>
      <c r="AP34" s="31">
        <f t="shared" si="37"/>
        <v>19.792618661593398</v>
      </c>
      <c r="AQ34" s="56">
        <f t="shared" si="92"/>
        <v>54.663409625849098</v>
      </c>
      <c r="AS34" s="32">
        <f t="shared" si="38"/>
        <v>-2</v>
      </c>
      <c r="AT34" s="32">
        <f t="shared" si="39"/>
        <v>6.4999999999999991</v>
      </c>
      <c r="AU34" s="32">
        <v>1</v>
      </c>
      <c r="AV34" s="23">
        <f t="shared" si="40"/>
        <v>1.1499999999999999</v>
      </c>
      <c r="AW34" s="31">
        <f t="shared" si="6"/>
        <v>1</v>
      </c>
      <c r="AX34" s="31">
        <f t="shared" si="41"/>
        <v>-2.2999999999999998</v>
      </c>
      <c r="AY34" s="31">
        <f t="shared" si="42"/>
        <v>190.9802873803101</v>
      </c>
      <c r="AZ34" s="31">
        <f t="shared" si="43"/>
        <v>1949.9999999999998</v>
      </c>
      <c r="BA34" s="31">
        <f t="shared" si="44"/>
        <v>19.792618661593398</v>
      </c>
      <c r="BD34" s="32">
        <f t="shared" si="45"/>
        <v>-32</v>
      </c>
      <c r="BE34" s="32">
        <f t="shared" si="46"/>
        <v>9.1</v>
      </c>
      <c r="BF34" s="32">
        <v>1</v>
      </c>
      <c r="BG34" s="23">
        <f t="shared" si="47"/>
        <v>1.3</v>
      </c>
      <c r="BH34" s="31">
        <f t="shared" si="7"/>
        <v>1</v>
      </c>
      <c r="BI34" s="31">
        <f t="shared" si="48"/>
        <v>-41.6</v>
      </c>
      <c r="BJ34" s="31">
        <f t="shared" si="49"/>
        <v>2.9840669903173396</v>
      </c>
      <c r="BK34" s="31">
        <f t="shared" si="50"/>
        <v>2730</v>
      </c>
      <c r="BL34" s="31">
        <f t="shared" si="51"/>
        <v>19.792618661593398</v>
      </c>
      <c r="BO34" s="32">
        <f t="shared" si="52"/>
        <v>-77</v>
      </c>
      <c r="BP34" s="32">
        <f t="shared" si="53"/>
        <v>12.149999999999999</v>
      </c>
      <c r="BQ34" s="32">
        <v>1</v>
      </c>
      <c r="BR34" s="23">
        <f t="shared" si="54"/>
        <v>1.5249999999999999</v>
      </c>
      <c r="BS34" s="31">
        <f t="shared" si="8"/>
        <v>1</v>
      </c>
      <c r="BT34" s="31">
        <f t="shared" si="55"/>
        <v>-117.425</v>
      </c>
      <c r="BU34" s="31">
        <f t="shared" si="56"/>
        <v>5.8282558404635356E-3</v>
      </c>
      <c r="BV34" s="31">
        <f t="shared" si="57"/>
        <v>3644.9999999999995</v>
      </c>
      <c r="BW34" s="31">
        <f t="shared" si="58"/>
        <v>19.792618661593398</v>
      </c>
      <c r="BZ34" s="32">
        <f t="shared" si="59"/>
        <v>-127</v>
      </c>
      <c r="CA34" s="32">
        <f t="shared" si="60"/>
        <v>15.7</v>
      </c>
      <c r="CB34" s="32">
        <v>1</v>
      </c>
      <c r="CC34" s="23">
        <f t="shared" si="61"/>
        <v>1.7749999999999999</v>
      </c>
      <c r="CD34" s="31">
        <f t="shared" si="9"/>
        <v>1</v>
      </c>
      <c r="CE34" s="31">
        <f t="shared" si="62"/>
        <v>-225.42499999999998</v>
      </c>
      <c r="CF34" s="31">
        <f t="shared" si="63"/>
        <v>5.691656094202652E-6</v>
      </c>
      <c r="CG34" s="31">
        <f t="shared" si="64"/>
        <v>4710</v>
      </c>
      <c r="CH34" s="31">
        <f t="shared" si="65"/>
        <v>19.792618661593398</v>
      </c>
      <c r="CK34" s="32">
        <f t="shared" si="66"/>
        <v>-182</v>
      </c>
      <c r="CL34" s="32">
        <f t="shared" si="67"/>
        <v>19.799999999999997</v>
      </c>
      <c r="CM34" s="32">
        <v>1</v>
      </c>
      <c r="CN34" s="23">
        <f t="shared" si="68"/>
        <v>2.0499999999999998</v>
      </c>
      <c r="CO34" s="31">
        <f t="shared" si="10"/>
        <v>1</v>
      </c>
      <c r="CP34" s="31">
        <f t="shared" si="69"/>
        <v>-373.09999999999997</v>
      </c>
      <c r="CQ34" s="31">
        <f t="shared" si="70"/>
        <v>2.7791289522473788E-9</v>
      </c>
      <c r="CR34" s="31">
        <f t="shared" si="71"/>
        <v>5939.9999999999991</v>
      </c>
      <c r="CS34" s="31">
        <f t="shared" si="72"/>
        <v>19.792618661593398</v>
      </c>
      <c r="CV34" s="32">
        <f t="shared" si="73"/>
        <v>-232</v>
      </c>
      <c r="CW34" s="32">
        <f t="shared" si="74"/>
        <v>24.4</v>
      </c>
      <c r="CX34" s="32">
        <v>1</v>
      </c>
      <c r="CY34" s="23">
        <f t="shared" si="75"/>
        <v>2.2999999999999998</v>
      </c>
      <c r="CZ34" s="31">
        <f t="shared" si="11"/>
        <v>1</v>
      </c>
      <c r="DA34" s="31">
        <f t="shared" si="76"/>
        <v>-533.59999999999991</v>
      </c>
      <c r="DB34" s="31">
        <f t="shared" si="77"/>
        <v>2.7139931174290715E-12</v>
      </c>
      <c r="DC34" s="31">
        <f t="shared" si="78"/>
        <v>7320</v>
      </c>
      <c r="DD34" s="31">
        <f t="shared" si="79"/>
        <v>19.792618661593398</v>
      </c>
      <c r="DG34" s="32">
        <f t="shared" si="80"/>
        <v>-297</v>
      </c>
      <c r="DH34" s="32">
        <f t="shared" si="81"/>
        <v>29.65</v>
      </c>
      <c r="DI34" s="32">
        <v>1</v>
      </c>
      <c r="DJ34" s="23">
        <f t="shared" si="87"/>
        <v>2.625</v>
      </c>
      <c r="DK34" s="31">
        <f t="shared" si="12"/>
        <v>1</v>
      </c>
      <c r="DL34" s="31">
        <f t="shared" si="82"/>
        <v>-779.625</v>
      </c>
      <c r="DM34" s="31">
        <f t="shared" si="83"/>
        <v>3.3129798796741458E-16</v>
      </c>
      <c r="DN34" s="31">
        <f t="shared" si="84"/>
        <v>8895</v>
      </c>
      <c r="DO34" s="31">
        <f t="shared" si="85"/>
        <v>19.792618661593398</v>
      </c>
    </row>
    <row r="35" spans="1:119">
      <c r="A35" s="23">
        <f t="shared" si="13"/>
        <v>0.68302012837719717</v>
      </c>
      <c r="B35" s="23">
        <v>0</v>
      </c>
      <c r="C35" s="44">
        <f>IF(D35&gt;0,C34+D35,C34)</f>
        <v>2.0999999999999996</v>
      </c>
      <c r="D35" s="48"/>
      <c r="E35" s="47">
        <f t="shared" si="88"/>
        <v>2.0999999999999996</v>
      </c>
      <c r="F35" s="84">
        <f t="shared" si="0"/>
        <v>4.1999999999999993</v>
      </c>
      <c r="G35" s="185">
        <f t="shared" si="1"/>
        <v>1.4948492486349383</v>
      </c>
      <c r="H35" s="26">
        <f t="shared" si="2"/>
        <v>55.715236050952051</v>
      </c>
      <c r="I35" s="23">
        <f t="shared" si="86"/>
        <v>5.8000000000000034</v>
      </c>
      <c r="J35" s="27">
        <v>29</v>
      </c>
      <c r="K35" s="32">
        <f t="shared" si="15"/>
        <v>29</v>
      </c>
      <c r="L35" s="32">
        <f t="shared" si="16"/>
        <v>1</v>
      </c>
      <c r="M35" s="22">
        <v>1</v>
      </c>
      <c r="N35" s="109">
        <f t="shared" si="17"/>
        <v>2.0999999999999996</v>
      </c>
      <c r="O35" s="31">
        <f t="shared" si="3"/>
        <v>8</v>
      </c>
      <c r="P35" s="31">
        <f t="shared" si="18"/>
        <v>487.19999999999993</v>
      </c>
      <c r="Q35" s="31">
        <f t="shared" si="19"/>
        <v>14040.239484839914</v>
      </c>
      <c r="R35" s="31">
        <f t="shared" si="20"/>
        <v>300</v>
      </c>
      <c r="S35" s="31">
        <f t="shared" si="21"/>
        <v>20.490603851315914</v>
      </c>
      <c r="T35" s="56">
        <f t="shared" si="22"/>
        <v>28.818225543595887</v>
      </c>
      <c r="U35" s="163">
        <f t="shared" si="23"/>
        <v>44.845477459048148</v>
      </c>
      <c r="W35" s="32">
        <f t="shared" si="24"/>
        <v>24</v>
      </c>
      <c r="X35" s="32">
        <f t="shared" si="25"/>
        <v>2.0499999999999998</v>
      </c>
      <c r="Y35" s="32">
        <v>1</v>
      </c>
      <c r="Z35" s="23">
        <f t="shared" si="26"/>
        <v>1.0249999999999999</v>
      </c>
      <c r="AA35" s="31">
        <f t="shared" si="4"/>
        <v>4</v>
      </c>
      <c r="AB35" s="31">
        <f t="shared" si="27"/>
        <v>98.399999999999991</v>
      </c>
      <c r="AC35" s="31">
        <f t="shared" si="28"/>
        <v>7020.1197424199545</v>
      </c>
      <c r="AD35" s="31">
        <f t="shared" si="29"/>
        <v>615</v>
      </c>
      <c r="AE35" s="31">
        <f t="shared" si="30"/>
        <v>20.490603851315914</v>
      </c>
      <c r="AF35" s="56">
        <f t="shared" si="90"/>
        <v>71.342680309145891</v>
      </c>
      <c r="AH35" s="32">
        <f t="shared" si="31"/>
        <v>14</v>
      </c>
      <c r="AI35" s="32">
        <f t="shared" si="32"/>
        <v>4.1999999999999993</v>
      </c>
      <c r="AJ35" s="32">
        <v>1</v>
      </c>
      <c r="AK35" s="23">
        <f t="shared" si="33"/>
        <v>1.075</v>
      </c>
      <c r="AL35" s="31">
        <f t="shared" si="5"/>
        <v>2</v>
      </c>
      <c r="AM35" s="31">
        <f t="shared" si="34"/>
        <v>30.099999999999998</v>
      </c>
      <c r="AN35" s="31">
        <f t="shared" si="35"/>
        <v>1755.0299356049873</v>
      </c>
      <c r="AO35" s="31">
        <f t="shared" si="36"/>
        <v>1259.9999999999998</v>
      </c>
      <c r="AP35" s="31">
        <f t="shared" si="37"/>
        <v>20.490603851315914</v>
      </c>
      <c r="AQ35" s="56">
        <f t="shared" si="92"/>
        <v>58.306642378903234</v>
      </c>
      <c r="AS35" s="32">
        <f t="shared" si="38"/>
        <v>-1</v>
      </c>
      <c r="AT35" s="32">
        <f t="shared" si="39"/>
        <v>6.4999999999999991</v>
      </c>
      <c r="AU35" s="32">
        <v>1</v>
      </c>
      <c r="AV35" s="23">
        <f t="shared" si="40"/>
        <v>1.1499999999999999</v>
      </c>
      <c r="AW35" s="31">
        <f t="shared" si="6"/>
        <v>1</v>
      </c>
      <c r="AX35" s="31">
        <f t="shared" si="41"/>
        <v>-1.1499999999999999</v>
      </c>
      <c r="AY35" s="31">
        <f t="shared" si="42"/>
        <v>219.37874195062324</v>
      </c>
      <c r="AZ35" s="31">
        <f t="shared" si="43"/>
        <v>1949.9999999999998</v>
      </c>
      <c r="BA35" s="31">
        <f t="shared" si="44"/>
        <v>20.490603851315914</v>
      </c>
      <c r="BD35" s="32">
        <f t="shared" si="45"/>
        <v>-31</v>
      </c>
      <c r="BE35" s="32">
        <f t="shared" si="46"/>
        <v>9.1</v>
      </c>
      <c r="BF35" s="32">
        <v>1</v>
      </c>
      <c r="BG35" s="23">
        <f t="shared" si="47"/>
        <v>1.3</v>
      </c>
      <c r="BH35" s="31">
        <f t="shared" si="7"/>
        <v>1</v>
      </c>
      <c r="BI35" s="31">
        <f t="shared" si="48"/>
        <v>-40.300000000000004</v>
      </c>
      <c r="BJ35" s="31">
        <f t="shared" si="49"/>
        <v>3.427792842978481</v>
      </c>
      <c r="BK35" s="31">
        <f t="shared" si="50"/>
        <v>2730</v>
      </c>
      <c r="BL35" s="31">
        <f t="shared" si="51"/>
        <v>20.490603851315914</v>
      </c>
      <c r="BO35" s="32">
        <f t="shared" si="52"/>
        <v>-76</v>
      </c>
      <c r="BP35" s="32">
        <f t="shared" si="53"/>
        <v>12.149999999999999</v>
      </c>
      <c r="BQ35" s="32">
        <v>1</v>
      </c>
      <c r="BR35" s="23">
        <f t="shared" si="54"/>
        <v>1.5249999999999999</v>
      </c>
      <c r="BS35" s="31">
        <f t="shared" si="8"/>
        <v>1</v>
      </c>
      <c r="BT35" s="31">
        <f t="shared" si="55"/>
        <v>-115.89999999999999</v>
      </c>
      <c r="BU35" s="31">
        <f t="shared" si="56"/>
        <v>6.6949078964423248E-3</v>
      </c>
      <c r="BV35" s="31">
        <f t="shared" si="57"/>
        <v>3644.9999999999995</v>
      </c>
      <c r="BW35" s="31">
        <f t="shared" si="58"/>
        <v>20.490603851315914</v>
      </c>
      <c r="BZ35" s="32">
        <f t="shared" si="59"/>
        <v>-126</v>
      </c>
      <c r="CA35" s="32">
        <f t="shared" si="60"/>
        <v>15.7</v>
      </c>
      <c r="CB35" s="32">
        <v>1</v>
      </c>
      <c r="CC35" s="23">
        <f t="shared" si="61"/>
        <v>1.7749999999999999</v>
      </c>
      <c r="CD35" s="31">
        <f t="shared" si="9"/>
        <v>1</v>
      </c>
      <c r="CE35" s="31">
        <f t="shared" si="62"/>
        <v>-223.64999999999998</v>
      </c>
      <c r="CF35" s="31">
        <f t="shared" si="63"/>
        <v>6.5379959926194367E-6</v>
      </c>
      <c r="CG35" s="31">
        <f t="shared" si="64"/>
        <v>4710</v>
      </c>
      <c r="CH35" s="31">
        <f t="shared" si="65"/>
        <v>20.490603851315914</v>
      </c>
      <c r="CK35" s="32">
        <f t="shared" si="66"/>
        <v>-181</v>
      </c>
      <c r="CL35" s="32">
        <f t="shared" si="67"/>
        <v>19.799999999999997</v>
      </c>
      <c r="CM35" s="32">
        <v>1</v>
      </c>
      <c r="CN35" s="23">
        <f t="shared" si="68"/>
        <v>2.0499999999999998</v>
      </c>
      <c r="CO35" s="31">
        <f t="shared" si="10"/>
        <v>1</v>
      </c>
      <c r="CP35" s="31">
        <f t="shared" si="69"/>
        <v>-371.04999999999995</v>
      </c>
      <c r="CQ35" s="31">
        <f t="shared" si="70"/>
        <v>3.1923808557711981E-9</v>
      </c>
      <c r="CR35" s="31">
        <f t="shared" si="71"/>
        <v>5939.9999999999991</v>
      </c>
      <c r="CS35" s="31">
        <f t="shared" si="72"/>
        <v>20.490603851315914</v>
      </c>
      <c r="CV35" s="32">
        <f t="shared" si="73"/>
        <v>-231</v>
      </c>
      <c r="CW35" s="32">
        <f t="shared" si="74"/>
        <v>24.4</v>
      </c>
      <c r="CX35" s="32">
        <v>1</v>
      </c>
      <c r="CY35" s="23">
        <f t="shared" si="75"/>
        <v>2.2999999999999998</v>
      </c>
      <c r="CZ35" s="31">
        <f t="shared" si="11"/>
        <v>1</v>
      </c>
      <c r="DA35" s="31">
        <f t="shared" si="76"/>
        <v>-531.29999999999995</v>
      </c>
      <c r="DB35" s="31">
        <f t="shared" si="77"/>
        <v>3.1175594294640494E-12</v>
      </c>
      <c r="DC35" s="31">
        <f t="shared" si="78"/>
        <v>7320</v>
      </c>
      <c r="DD35" s="31">
        <f t="shared" si="79"/>
        <v>20.490603851315914</v>
      </c>
      <c r="DG35" s="32">
        <f t="shared" si="80"/>
        <v>-296</v>
      </c>
      <c r="DH35" s="32">
        <f t="shared" si="81"/>
        <v>29.65</v>
      </c>
      <c r="DI35" s="32">
        <v>1</v>
      </c>
      <c r="DJ35" s="23">
        <f t="shared" si="87"/>
        <v>2.625</v>
      </c>
      <c r="DK35" s="31">
        <f t="shared" si="12"/>
        <v>1</v>
      </c>
      <c r="DL35" s="31">
        <f t="shared" si="82"/>
        <v>-777</v>
      </c>
      <c r="DM35" s="31">
        <f t="shared" si="83"/>
        <v>3.8056145379199664E-16</v>
      </c>
      <c r="DN35" s="31">
        <f t="shared" si="84"/>
        <v>8895</v>
      </c>
      <c r="DO35" s="31">
        <f t="shared" si="85"/>
        <v>20.490603851315914</v>
      </c>
    </row>
    <row r="36" spans="1:119">
      <c r="A36" s="23">
        <f t="shared" si="13"/>
        <v>0.70710678118654691</v>
      </c>
      <c r="B36" s="23">
        <v>0</v>
      </c>
      <c r="C36" s="44">
        <f t="shared" si="91"/>
        <v>3.2499999999999996</v>
      </c>
      <c r="D36" s="47">
        <f>1+J36/200</f>
        <v>1.1499999999999999</v>
      </c>
      <c r="E36" s="47">
        <f t="shared" si="88"/>
        <v>3.2499999999999996</v>
      </c>
      <c r="F36" s="84">
        <f t="shared" si="0"/>
        <v>6.4999999999999991</v>
      </c>
      <c r="G36" s="185">
        <f t="shared" si="1"/>
        <v>1.515716566510398</v>
      </c>
      <c r="H36" s="26">
        <f t="shared" si="2"/>
        <v>64.000000000000114</v>
      </c>
      <c r="I36" s="23">
        <f t="shared" si="86"/>
        <v>6.0000000000000027</v>
      </c>
      <c r="J36" s="27">
        <v>30</v>
      </c>
      <c r="K36" s="32">
        <f t="shared" si="15"/>
        <v>30</v>
      </c>
      <c r="L36" s="32">
        <f t="shared" si="16"/>
        <v>1</v>
      </c>
      <c r="M36" s="22">
        <v>1</v>
      </c>
      <c r="N36" s="109">
        <f t="shared" si="17"/>
        <v>3.2499999999999996</v>
      </c>
      <c r="O36" s="31">
        <f t="shared" si="3"/>
        <v>8</v>
      </c>
      <c r="P36" s="31">
        <f t="shared" si="18"/>
        <v>779.99999999999989</v>
      </c>
      <c r="Q36" s="31">
        <f t="shared" si="19"/>
        <v>24960.00000000004</v>
      </c>
      <c r="R36" s="31">
        <f t="shared" si="20"/>
        <v>300</v>
      </c>
      <c r="S36" s="31">
        <f t="shared" si="21"/>
        <v>21.213203435596409</v>
      </c>
      <c r="T36" s="56">
        <f t="shared" si="22"/>
        <v>32.000000000000057</v>
      </c>
      <c r="U36" s="163">
        <f t="shared" si="23"/>
        <v>45.471496995311938</v>
      </c>
      <c r="W36" s="32">
        <f t="shared" si="24"/>
        <v>25</v>
      </c>
      <c r="X36" s="32">
        <f t="shared" si="25"/>
        <v>2.0499999999999998</v>
      </c>
      <c r="Y36" s="32">
        <v>3</v>
      </c>
      <c r="Z36" s="23">
        <f t="shared" si="26"/>
        <v>1.0249999999999999</v>
      </c>
      <c r="AA36" s="31">
        <f t="shared" si="4"/>
        <v>12</v>
      </c>
      <c r="AB36" s="31">
        <f t="shared" si="27"/>
        <v>307.5</v>
      </c>
      <c r="AC36" s="31">
        <f t="shared" si="28"/>
        <v>12480.00000000002</v>
      </c>
      <c r="AD36" s="31">
        <f t="shared" si="29"/>
        <v>615</v>
      </c>
      <c r="AE36" s="31">
        <f t="shared" si="30"/>
        <v>21.213203435596409</v>
      </c>
      <c r="AF36" s="56">
        <f t="shared" si="90"/>
        <v>40.585365853658601</v>
      </c>
      <c r="AH36" s="32">
        <f t="shared" si="31"/>
        <v>15</v>
      </c>
      <c r="AI36" s="32">
        <f t="shared" si="32"/>
        <v>4.1999999999999993</v>
      </c>
      <c r="AJ36" s="32">
        <v>2</v>
      </c>
      <c r="AK36" s="23">
        <f t="shared" si="33"/>
        <v>1.075</v>
      </c>
      <c r="AL36" s="31">
        <f t="shared" si="5"/>
        <v>4</v>
      </c>
      <c r="AM36" s="31">
        <f t="shared" si="34"/>
        <v>64.5</v>
      </c>
      <c r="AN36" s="31">
        <f t="shared" si="35"/>
        <v>3120.0000000000027</v>
      </c>
      <c r="AO36" s="31">
        <f t="shared" si="36"/>
        <v>1259.9999999999998</v>
      </c>
      <c r="AP36" s="31">
        <f t="shared" si="37"/>
        <v>21.213203435596409</v>
      </c>
      <c r="AQ36" s="56">
        <f t="shared" si="92"/>
        <v>48.372093023255857</v>
      </c>
      <c r="AS36" s="32">
        <f t="shared" si="38"/>
        <v>0</v>
      </c>
      <c r="AT36" s="32">
        <f t="shared" si="39"/>
        <v>6.4999999999999991</v>
      </c>
      <c r="AU36" s="32">
        <v>1</v>
      </c>
      <c r="AV36" s="23">
        <f t="shared" si="40"/>
        <v>1.1499999999999999</v>
      </c>
      <c r="AW36" s="31">
        <f t="shared" si="6"/>
        <v>1</v>
      </c>
      <c r="AX36" s="31">
        <f t="shared" si="41"/>
        <v>0</v>
      </c>
      <c r="AY36" s="31">
        <f t="shared" si="42"/>
        <v>389.99999999999994</v>
      </c>
      <c r="AZ36" s="31">
        <f t="shared" si="43"/>
        <v>1949.9999999999998</v>
      </c>
      <c r="BA36" s="31">
        <f t="shared" si="44"/>
        <v>21.213203435596409</v>
      </c>
      <c r="BD36" s="32">
        <f t="shared" si="45"/>
        <v>-30</v>
      </c>
      <c r="BE36" s="32">
        <f t="shared" si="46"/>
        <v>9.1</v>
      </c>
      <c r="BF36" s="32">
        <v>1</v>
      </c>
      <c r="BG36" s="23">
        <f t="shared" si="47"/>
        <v>1.3</v>
      </c>
      <c r="BH36" s="31">
        <f t="shared" si="7"/>
        <v>1</v>
      </c>
      <c r="BI36" s="31">
        <f t="shared" si="48"/>
        <v>-39</v>
      </c>
      <c r="BJ36" s="31">
        <f t="shared" si="49"/>
        <v>6.0937499999999885</v>
      </c>
      <c r="BK36" s="31">
        <f t="shared" si="50"/>
        <v>2730</v>
      </c>
      <c r="BL36" s="31">
        <f t="shared" si="51"/>
        <v>21.213203435596409</v>
      </c>
      <c r="BO36" s="32">
        <f t="shared" si="52"/>
        <v>-75</v>
      </c>
      <c r="BP36" s="32">
        <f t="shared" si="53"/>
        <v>12.149999999999999</v>
      </c>
      <c r="BQ36" s="32">
        <v>1</v>
      </c>
      <c r="BR36" s="23">
        <f t="shared" si="54"/>
        <v>1.5249999999999999</v>
      </c>
      <c r="BS36" s="31">
        <f t="shared" si="8"/>
        <v>1</v>
      </c>
      <c r="BT36" s="31">
        <f t="shared" si="55"/>
        <v>-114.375</v>
      </c>
      <c r="BU36" s="31">
        <f t="shared" si="56"/>
        <v>1.1901855468749941E-2</v>
      </c>
      <c r="BV36" s="31">
        <f t="shared" si="57"/>
        <v>3644.9999999999995</v>
      </c>
      <c r="BW36" s="31">
        <f t="shared" si="58"/>
        <v>21.213203435596409</v>
      </c>
      <c r="BZ36" s="32">
        <f t="shared" si="59"/>
        <v>-125</v>
      </c>
      <c r="CA36" s="32">
        <f t="shared" si="60"/>
        <v>15.7</v>
      </c>
      <c r="CB36" s="32">
        <v>1</v>
      </c>
      <c r="CC36" s="23">
        <f t="shared" si="61"/>
        <v>1.7749999999999999</v>
      </c>
      <c r="CD36" s="31">
        <f t="shared" si="9"/>
        <v>1</v>
      </c>
      <c r="CE36" s="31">
        <f t="shared" si="62"/>
        <v>-221.875</v>
      </c>
      <c r="CF36" s="31">
        <f t="shared" si="63"/>
        <v>1.1622905731201075E-5</v>
      </c>
      <c r="CG36" s="31">
        <f t="shared" si="64"/>
        <v>4710</v>
      </c>
      <c r="CH36" s="31">
        <f t="shared" si="65"/>
        <v>21.213203435596409</v>
      </c>
      <c r="CK36" s="32">
        <f t="shared" si="66"/>
        <v>-180</v>
      </c>
      <c r="CL36" s="32">
        <f t="shared" si="67"/>
        <v>19.799999999999997</v>
      </c>
      <c r="CM36" s="32">
        <v>1</v>
      </c>
      <c r="CN36" s="23">
        <f t="shared" si="68"/>
        <v>2.0499999999999998</v>
      </c>
      <c r="CO36" s="31">
        <f t="shared" si="10"/>
        <v>1</v>
      </c>
      <c r="CP36" s="31">
        <f t="shared" si="69"/>
        <v>-368.99999999999994</v>
      </c>
      <c r="CQ36" s="31">
        <f t="shared" si="70"/>
        <v>5.6752469390630035E-9</v>
      </c>
      <c r="CR36" s="31">
        <f t="shared" si="71"/>
        <v>5939.9999999999991</v>
      </c>
      <c r="CS36" s="31">
        <f t="shared" si="72"/>
        <v>21.213203435596409</v>
      </c>
      <c r="CV36" s="32">
        <f t="shared" si="73"/>
        <v>-230</v>
      </c>
      <c r="CW36" s="32">
        <f t="shared" si="74"/>
        <v>24.4</v>
      </c>
      <c r="CX36" s="32">
        <v>1</v>
      </c>
      <c r="CY36" s="23">
        <f t="shared" si="75"/>
        <v>2.2999999999999998</v>
      </c>
      <c r="CZ36" s="31">
        <f t="shared" si="11"/>
        <v>1</v>
      </c>
      <c r="DA36" s="31">
        <f t="shared" si="76"/>
        <v>-529</v>
      </c>
      <c r="DB36" s="31">
        <f t="shared" si="77"/>
        <v>5.5422333389286958E-12</v>
      </c>
      <c r="DC36" s="31">
        <f t="shared" si="78"/>
        <v>7320</v>
      </c>
      <c r="DD36" s="31">
        <f t="shared" si="79"/>
        <v>21.213203435596409</v>
      </c>
      <c r="DG36" s="32">
        <f t="shared" si="80"/>
        <v>-295</v>
      </c>
      <c r="DH36" s="32">
        <f t="shared" si="81"/>
        <v>29.65</v>
      </c>
      <c r="DI36" s="32">
        <v>1</v>
      </c>
      <c r="DJ36" s="23">
        <f t="shared" si="87"/>
        <v>2.625</v>
      </c>
      <c r="DK36" s="31">
        <f t="shared" si="12"/>
        <v>1</v>
      </c>
      <c r="DL36" s="31">
        <f t="shared" si="82"/>
        <v>-774.375</v>
      </c>
      <c r="DM36" s="31">
        <f t="shared" si="83"/>
        <v>6.7654215563094126E-16</v>
      </c>
      <c r="DN36" s="31">
        <f t="shared" si="84"/>
        <v>8895</v>
      </c>
      <c r="DO36" s="31">
        <f t="shared" si="85"/>
        <v>21.213203435596409</v>
      </c>
    </row>
    <row r="37" spans="1:119">
      <c r="A37" s="23">
        <f t="shared" si="13"/>
        <v>0.73204284797281216</v>
      </c>
      <c r="B37" s="23">
        <v>0</v>
      </c>
      <c r="C37" s="44">
        <f t="shared" si="91"/>
        <v>3.2499999999999996</v>
      </c>
      <c r="D37" s="48"/>
      <c r="E37" s="47">
        <f t="shared" si="88"/>
        <v>3.2499999999999996</v>
      </c>
      <c r="F37" s="84">
        <f t="shared" si="0"/>
        <v>6.4999999999999991</v>
      </c>
      <c r="G37" s="185">
        <f t="shared" si="1"/>
        <v>1.5368751812880124</v>
      </c>
      <c r="H37" s="26">
        <f t="shared" si="2"/>
        <v>73.516694719810388</v>
      </c>
      <c r="I37" s="23">
        <f t="shared" si="86"/>
        <v>6.2000000000000037</v>
      </c>
      <c r="J37" s="27">
        <v>31</v>
      </c>
      <c r="K37" s="32">
        <f t="shared" si="15"/>
        <v>31</v>
      </c>
      <c r="L37" s="32">
        <f t="shared" si="16"/>
        <v>1</v>
      </c>
      <c r="M37" s="22">
        <v>1</v>
      </c>
      <c r="N37" s="109">
        <f t="shared" si="17"/>
        <v>3.2499999999999996</v>
      </c>
      <c r="O37" s="31">
        <f t="shared" si="3"/>
        <v>8</v>
      </c>
      <c r="P37" s="31">
        <f t="shared" si="18"/>
        <v>805.99999999999989</v>
      </c>
      <c r="Q37" s="31">
        <f t="shared" si="19"/>
        <v>28671.510940726046</v>
      </c>
      <c r="R37" s="31">
        <f t="shared" si="20"/>
        <v>300</v>
      </c>
      <c r="S37" s="31">
        <f t="shared" si="21"/>
        <v>21.961285439184365</v>
      </c>
      <c r="T37" s="56">
        <f t="shared" si="22"/>
        <v>35.572594219263088</v>
      </c>
      <c r="U37" s="163">
        <f t="shared" si="23"/>
        <v>46.106255438640375</v>
      </c>
      <c r="W37" s="32">
        <f t="shared" si="24"/>
        <v>26</v>
      </c>
      <c r="X37" s="32">
        <f t="shared" si="25"/>
        <v>2.0499999999999998</v>
      </c>
      <c r="Y37" s="32">
        <v>1</v>
      </c>
      <c r="Z37" s="23">
        <f t="shared" si="26"/>
        <v>1.0249999999999999</v>
      </c>
      <c r="AA37" s="31">
        <f t="shared" si="4"/>
        <v>12</v>
      </c>
      <c r="AB37" s="31">
        <f t="shared" si="27"/>
        <v>319.79999999999995</v>
      </c>
      <c r="AC37" s="31">
        <f t="shared" si="28"/>
        <v>14335.755470363018</v>
      </c>
      <c r="AD37" s="31">
        <f t="shared" si="29"/>
        <v>615</v>
      </c>
      <c r="AE37" s="31">
        <f t="shared" si="30"/>
        <v>21.961285439184365</v>
      </c>
      <c r="AF37" s="56">
        <f t="shared" si="90"/>
        <v>44.827252877933148</v>
      </c>
      <c r="AH37" s="32">
        <f t="shared" si="31"/>
        <v>16</v>
      </c>
      <c r="AI37" s="32">
        <f t="shared" si="32"/>
        <v>4.1999999999999993</v>
      </c>
      <c r="AJ37" s="32">
        <v>1</v>
      </c>
      <c r="AK37" s="23">
        <f t="shared" si="33"/>
        <v>1.075</v>
      </c>
      <c r="AL37" s="31">
        <f t="shared" si="5"/>
        <v>4</v>
      </c>
      <c r="AM37" s="31">
        <f t="shared" si="34"/>
        <v>68.8</v>
      </c>
      <c r="AN37" s="31">
        <f t="shared" si="35"/>
        <v>3583.9388675907521</v>
      </c>
      <c r="AO37" s="31">
        <f t="shared" si="36"/>
        <v>1259.9999999999998</v>
      </c>
      <c r="AP37" s="31">
        <f t="shared" si="37"/>
        <v>21.961285439184365</v>
      </c>
      <c r="AQ37" s="56">
        <f t="shared" si="92"/>
        <v>52.092134703353956</v>
      </c>
      <c r="AS37" s="32">
        <f t="shared" si="38"/>
        <v>1</v>
      </c>
      <c r="AT37" s="32">
        <f t="shared" si="39"/>
        <v>6.4999999999999991</v>
      </c>
      <c r="AU37" s="32">
        <v>1</v>
      </c>
      <c r="AV37" s="23">
        <f t="shared" si="40"/>
        <v>1.1499999999999999</v>
      </c>
      <c r="AW37" s="31">
        <f t="shared" si="6"/>
        <v>1</v>
      </c>
      <c r="AX37" s="31">
        <f t="shared" si="41"/>
        <v>1.1499999999999999</v>
      </c>
      <c r="AY37" s="31">
        <f t="shared" si="42"/>
        <v>447.99235844884367</v>
      </c>
      <c r="AZ37" s="31">
        <f t="shared" si="43"/>
        <v>1949.9999999999998</v>
      </c>
      <c r="BA37" s="31">
        <f t="shared" si="44"/>
        <v>21.961285439184365</v>
      </c>
      <c r="BB37" s="56">
        <f t="shared" ref="BB37:BB71" si="93">AY37/AX37</f>
        <v>389.55857256421194</v>
      </c>
      <c r="BD37" s="32">
        <f t="shared" si="45"/>
        <v>-29</v>
      </c>
      <c r="BE37" s="32">
        <f t="shared" si="46"/>
        <v>9.1</v>
      </c>
      <c r="BF37" s="32">
        <v>1</v>
      </c>
      <c r="BG37" s="23">
        <f t="shared" si="47"/>
        <v>1.3</v>
      </c>
      <c r="BH37" s="31">
        <f t="shared" si="7"/>
        <v>1</v>
      </c>
      <c r="BI37" s="31">
        <f t="shared" si="48"/>
        <v>-37.700000000000003</v>
      </c>
      <c r="BJ37" s="31">
        <f t="shared" si="49"/>
        <v>6.9998806007631673</v>
      </c>
      <c r="BK37" s="31">
        <f t="shared" si="50"/>
        <v>2730</v>
      </c>
      <c r="BL37" s="31">
        <f t="shared" si="51"/>
        <v>21.961285439184365</v>
      </c>
      <c r="BO37" s="32">
        <f t="shared" si="52"/>
        <v>-74</v>
      </c>
      <c r="BP37" s="32">
        <f t="shared" si="53"/>
        <v>12.149999999999999</v>
      </c>
      <c r="BQ37" s="32">
        <v>1</v>
      </c>
      <c r="BR37" s="23">
        <f t="shared" si="54"/>
        <v>1.5249999999999999</v>
      </c>
      <c r="BS37" s="31">
        <f t="shared" si="8"/>
        <v>1</v>
      </c>
      <c r="BT37" s="31">
        <f t="shared" si="55"/>
        <v>-112.85</v>
      </c>
      <c r="BU37" s="31">
        <f t="shared" si="56"/>
        <v>1.367164179836552E-2</v>
      </c>
      <c r="BV37" s="31">
        <f t="shared" si="57"/>
        <v>3644.9999999999995</v>
      </c>
      <c r="BW37" s="31">
        <f t="shared" si="58"/>
        <v>21.961285439184365</v>
      </c>
      <c r="BZ37" s="32">
        <f t="shared" si="59"/>
        <v>-124</v>
      </c>
      <c r="CA37" s="32">
        <f t="shared" si="60"/>
        <v>15.7</v>
      </c>
      <c r="CB37" s="32">
        <v>1</v>
      </c>
      <c r="CC37" s="23">
        <f t="shared" si="61"/>
        <v>1.7749999999999999</v>
      </c>
      <c r="CD37" s="31">
        <f t="shared" si="9"/>
        <v>1</v>
      </c>
      <c r="CE37" s="31">
        <f t="shared" si="62"/>
        <v>-220.1</v>
      </c>
      <c r="CF37" s="31">
        <f t="shared" si="63"/>
        <v>1.3351212693716284E-5</v>
      </c>
      <c r="CG37" s="31">
        <f t="shared" si="64"/>
        <v>4710</v>
      </c>
      <c r="CH37" s="31">
        <f t="shared" si="65"/>
        <v>21.961285439184365</v>
      </c>
      <c r="CK37" s="32">
        <f t="shared" si="66"/>
        <v>-179</v>
      </c>
      <c r="CL37" s="32">
        <f t="shared" si="67"/>
        <v>19.799999999999997</v>
      </c>
      <c r="CM37" s="32">
        <v>1</v>
      </c>
      <c r="CN37" s="23">
        <f t="shared" si="68"/>
        <v>2.0499999999999998</v>
      </c>
      <c r="CO37" s="31">
        <f t="shared" si="10"/>
        <v>1</v>
      </c>
      <c r="CP37" s="31">
        <f t="shared" si="69"/>
        <v>-366.95</v>
      </c>
      <c r="CQ37" s="31">
        <f t="shared" si="70"/>
        <v>6.519146823103631E-9</v>
      </c>
      <c r="CR37" s="31">
        <f t="shared" si="71"/>
        <v>5939.9999999999991</v>
      </c>
      <c r="CS37" s="31">
        <f t="shared" si="72"/>
        <v>21.961285439184365</v>
      </c>
      <c r="CV37" s="32">
        <f t="shared" si="73"/>
        <v>-229</v>
      </c>
      <c r="CW37" s="32">
        <f t="shared" si="74"/>
        <v>24.4</v>
      </c>
      <c r="CX37" s="32">
        <v>1</v>
      </c>
      <c r="CY37" s="23">
        <f t="shared" si="75"/>
        <v>2.2999999999999998</v>
      </c>
      <c r="CZ37" s="31">
        <f t="shared" si="11"/>
        <v>1</v>
      </c>
      <c r="DA37" s="31">
        <f t="shared" si="76"/>
        <v>-526.69999999999993</v>
      </c>
      <c r="DB37" s="31">
        <f t="shared" si="77"/>
        <v>6.3663543194371186E-12</v>
      </c>
      <c r="DC37" s="31">
        <f t="shared" si="78"/>
        <v>7320</v>
      </c>
      <c r="DD37" s="31">
        <f t="shared" si="79"/>
        <v>21.961285439184365</v>
      </c>
      <c r="DG37" s="32">
        <f t="shared" si="80"/>
        <v>-294</v>
      </c>
      <c r="DH37" s="32">
        <f t="shared" si="81"/>
        <v>29.65</v>
      </c>
      <c r="DI37" s="32">
        <v>1</v>
      </c>
      <c r="DJ37" s="23">
        <f t="shared" si="87"/>
        <v>2.625</v>
      </c>
      <c r="DK37" s="31">
        <f t="shared" si="12"/>
        <v>1</v>
      </c>
      <c r="DL37" s="31">
        <f t="shared" si="82"/>
        <v>-771.75</v>
      </c>
      <c r="DM37" s="31">
        <f t="shared" si="83"/>
        <v>7.7714286125941054E-16</v>
      </c>
      <c r="DN37" s="31">
        <f t="shared" si="84"/>
        <v>8895</v>
      </c>
      <c r="DO37" s="31">
        <f t="shared" si="85"/>
        <v>21.961285439184365</v>
      </c>
    </row>
    <row r="38" spans="1:119">
      <c r="A38" s="23">
        <f t="shared" si="13"/>
        <v>0.75785828325519855</v>
      </c>
      <c r="B38" s="23">
        <v>0</v>
      </c>
      <c r="C38" s="44">
        <f t="shared" si="91"/>
        <v>3.2499999999999996</v>
      </c>
      <c r="D38" s="48"/>
      <c r="E38" s="47">
        <f t="shared" si="88"/>
        <v>3.2499999999999996</v>
      </c>
      <c r="F38" s="84">
        <f t="shared" si="0"/>
        <v>6.4999999999999991</v>
      </c>
      <c r="G38" s="185">
        <f t="shared" si="1"/>
        <v>1.5583291593209998</v>
      </c>
      <c r="H38" s="26">
        <f t="shared" si="2"/>
        <v>84.448506289465413</v>
      </c>
      <c r="I38" s="23">
        <f t="shared" si="86"/>
        <v>6.4000000000000039</v>
      </c>
      <c r="J38" s="27">
        <v>32</v>
      </c>
      <c r="K38" s="32">
        <f t="shared" si="15"/>
        <v>32</v>
      </c>
      <c r="L38" s="32">
        <f t="shared" si="16"/>
        <v>1</v>
      </c>
      <c r="M38" s="22">
        <v>1</v>
      </c>
      <c r="N38" s="109">
        <f t="shared" si="17"/>
        <v>3.2499999999999996</v>
      </c>
      <c r="O38" s="31">
        <f t="shared" si="3"/>
        <v>8</v>
      </c>
      <c r="P38" s="31">
        <f t="shared" si="18"/>
        <v>831.99999999999989</v>
      </c>
      <c r="Q38" s="31">
        <f t="shared" si="19"/>
        <v>32934.917452891503</v>
      </c>
      <c r="R38" s="31">
        <f t="shared" si="20"/>
        <v>300</v>
      </c>
      <c r="S38" s="31">
        <f t="shared" si="21"/>
        <v>22.735748497655955</v>
      </c>
      <c r="T38" s="56">
        <f t="shared" si="22"/>
        <v>39.585237323186909</v>
      </c>
      <c r="U38" s="163">
        <f t="shared" si="23"/>
        <v>46.749874779629991</v>
      </c>
      <c r="W38" s="32">
        <f t="shared" si="24"/>
        <v>27</v>
      </c>
      <c r="X38" s="32">
        <f t="shared" si="25"/>
        <v>2.0499999999999998</v>
      </c>
      <c r="Y38" s="32">
        <v>1</v>
      </c>
      <c r="Z38" s="23">
        <f t="shared" si="26"/>
        <v>1.0249999999999999</v>
      </c>
      <c r="AA38" s="31">
        <f t="shared" si="4"/>
        <v>12</v>
      </c>
      <c r="AB38" s="31">
        <f t="shared" si="27"/>
        <v>332.09999999999997</v>
      </c>
      <c r="AC38" s="31">
        <f t="shared" si="28"/>
        <v>16467.458726445748</v>
      </c>
      <c r="AD38" s="31">
        <f t="shared" si="29"/>
        <v>615</v>
      </c>
      <c r="AE38" s="31">
        <f t="shared" si="30"/>
        <v>22.735748497655955</v>
      </c>
      <c r="AF38" s="56">
        <f t="shared" si="90"/>
        <v>49.58584380140244</v>
      </c>
      <c r="AH38" s="32">
        <f t="shared" si="31"/>
        <v>17</v>
      </c>
      <c r="AI38" s="32">
        <f t="shared" si="32"/>
        <v>4.1999999999999993</v>
      </c>
      <c r="AJ38" s="32">
        <v>1</v>
      </c>
      <c r="AK38" s="23">
        <f t="shared" si="33"/>
        <v>1.075</v>
      </c>
      <c r="AL38" s="31">
        <f t="shared" si="5"/>
        <v>4</v>
      </c>
      <c r="AM38" s="31">
        <f t="shared" si="34"/>
        <v>73.099999999999994</v>
      </c>
      <c r="AN38" s="31">
        <f t="shared" si="35"/>
        <v>4116.8646816114342</v>
      </c>
      <c r="AO38" s="31">
        <f t="shared" si="36"/>
        <v>1259.9999999999998</v>
      </c>
      <c r="AP38" s="31">
        <f t="shared" si="37"/>
        <v>22.735748497655955</v>
      </c>
      <c r="AQ38" s="56">
        <f t="shared" si="92"/>
        <v>56.318258298378041</v>
      </c>
      <c r="AS38" s="32">
        <f t="shared" si="38"/>
        <v>2</v>
      </c>
      <c r="AT38" s="32">
        <f t="shared" si="39"/>
        <v>6.4999999999999991</v>
      </c>
      <c r="AU38" s="32">
        <v>1</v>
      </c>
      <c r="AV38" s="23">
        <f t="shared" si="40"/>
        <v>1.1499999999999999</v>
      </c>
      <c r="AW38" s="31">
        <f t="shared" si="6"/>
        <v>1</v>
      </c>
      <c r="AX38" s="31">
        <f t="shared" si="41"/>
        <v>2.2999999999999998</v>
      </c>
      <c r="AY38" s="31">
        <f t="shared" si="42"/>
        <v>514.60808520142871</v>
      </c>
      <c r="AZ38" s="31">
        <f t="shared" si="43"/>
        <v>1949.9999999999998</v>
      </c>
      <c r="BA38" s="31">
        <f t="shared" si="44"/>
        <v>22.735748497655955</v>
      </c>
      <c r="BB38" s="56">
        <f t="shared" si="93"/>
        <v>223.74264573975162</v>
      </c>
      <c r="BD38" s="32">
        <f t="shared" si="45"/>
        <v>-28</v>
      </c>
      <c r="BE38" s="32">
        <f t="shared" si="46"/>
        <v>9.1</v>
      </c>
      <c r="BF38" s="32">
        <v>1</v>
      </c>
      <c r="BG38" s="23">
        <f t="shared" si="47"/>
        <v>1.3</v>
      </c>
      <c r="BH38" s="31">
        <f t="shared" si="7"/>
        <v>1</v>
      </c>
      <c r="BI38" s="31">
        <f t="shared" si="48"/>
        <v>-36.4</v>
      </c>
      <c r="BJ38" s="31">
        <f t="shared" si="49"/>
        <v>8.0407513312723076</v>
      </c>
      <c r="BK38" s="31">
        <f t="shared" si="50"/>
        <v>2730</v>
      </c>
      <c r="BL38" s="31">
        <f t="shared" si="51"/>
        <v>22.735748497655955</v>
      </c>
      <c r="BO38" s="32">
        <f t="shared" si="52"/>
        <v>-73</v>
      </c>
      <c r="BP38" s="32">
        <f t="shared" si="53"/>
        <v>12.149999999999999</v>
      </c>
      <c r="BQ38" s="32">
        <v>1</v>
      </c>
      <c r="BR38" s="23">
        <f t="shared" si="54"/>
        <v>1.5249999999999999</v>
      </c>
      <c r="BS38" s="31">
        <f t="shared" si="8"/>
        <v>1</v>
      </c>
      <c r="BT38" s="31">
        <f t="shared" si="55"/>
        <v>-111.32499999999999</v>
      </c>
      <c r="BU38" s="31">
        <f t="shared" si="56"/>
        <v>1.5704592443891181E-2</v>
      </c>
      <c r="BV38" s="31">
        <f t="shared" si="57"/>
        <v>3644.9999999999995</v>
      </c>
      <c r="BW38" s="31">
        <f t="shared" si="58"/>
        <v>22.735748497655955</v>
      </c>
      <c r="BZ38" s="32">
        <f t="shared" si="59"/>
        <v>-123</v>
      </c>
      <c r="CA38" s="32">
        <f t="shared" si="60"/>
        <v>15.7</v>
      </c>
      <c r="CB38" s="32">
        <v>1</v>
      </c>
      <c r="CC38" s="23">
        <f t="shared" si="61"/>
        <v>1.7749999999999999</v>
      </c>
      <c r="CD38" s="31">
        <f t="shared" si="9"/>
        <v>1</v>
      </c>
      <c r="CE38" s="31">
        <f t="shared" si="62"/>
        <v>-218.32499999999999</v>
      </c>
      <c r="CF38" s="31">
        <f t="shared" si="63"/>
        <v>1.533651605848743E-5</v>
      </c>
      <c r="CG38" s="31">
        <f t="shared" si="64"/>
        <v>4710</v>
      </c>
      <c r="CH38" s="31">
        <f t="shared" si="65"/>
        <v>22.735748497655955</v>
      </c>
      <c r="CK38" s="32">
        <f t="shared" si="66"/>
        <v>-178</v>
      </c>
      <c r="CL38" s="32">
        <f t="shared" si="67"/>
        <v>19.799999999999997</v>
      </c>
      <c r="CM38" s="32">
        <v>1</v>
      </c>
      <c r="CN38" s="23">
        <f t="shared" si="68"/>
        <v>2.0499999999999998</v>
      </c>
      <c r="CO38" s="31">
        <f t="shared" si="10"/>
        <v>1</v>
      </c>
      <c r="CP38" s="31">
        <f t="shared" si="69"/>
        <v>-364.9</v>
      </c>
      <c r="CQ38" s="31">
        <f t="shared" si="70"/>
        <v>7.4885332316832874E-9</v>
      </c>
      <c r="CR38" s="31">
        <f t="shared" si="71"/>
        <v>5939.9999999999991</v>
      </c>
      <c r="CS38" s="31">
        <f t="shared" si="72"/>
        <v>22.735748497655955</v>
      </c>
      <c r="CV38" s="32">
        <f t="shared" si="73"/>
        <v>-228</v>
      </c>
      <c r="CW38" s="32">
        <f t="shared" si="74"/>
        <v>24.4</v>
      </c>
      <c r="CX38" s="32">
        <v>1</v>
      </c>
      <c r="CY38" s="23">
        <f t="shared" si="75"/>
        <v>2.2999999999999998</v>
      </c>
      <c r="CZ38" s="31">
        <f t="shared" si="11"/>
        <v>1</v>
      </c>
      <c r="DA38" s="31">
        <f t="shared" si="76"/>
        <v>-524.4</v>
      </c>
      <c r="DB38" s="31">
        <f t="shared" si="77"/>
        <v>7.3130207340656861E-12</v>
      </c>
      <c r="DC38" s="31">
        <f t="shared" si="78"/>
        <v>7320</v>
      </c>
      <c r="DD38" s="31">
        <f t="shared" si="79"/>
        <v>22.735748497655955</v>
      </c>
      <c r="DG38" s="32">
        <f t="shared" si="80"/>
        <v>-293</v>
      </c>
      <c r="DH38" s="32">
        <f t="shared" si="81"/>
        <v>29.65</v>
      </c>
      <c r="DI38" s="32">
        <v>1</v>
      </c>
      <c r="DJ38" s="23">
        <f t="shared" si="87"/>
        <v>2.625</v>
      </c>
      <c r="DK38" s="31">
        <f t="shared" si="12"/>
        <v>1</v>
      </c>
      <c r="DL38" s="31">
        <f t="shared" si="82"/>
        <v>-769.125</v>
      </c>
      <c r="DM38" s="31">
        <f t="shared" si="83"/>
        <v>8.9270272632637396E-16</v>
      </c>
      <c r="DN38" s="31">
        <f t="shared" si="84"/>
        <v>8895</v>
      </c>
      <c r="DO38" s="31">
        <f t="shared" si="85"/>
        <v>22.735748497655955</v>
      </c>
    </row>
    <row r="39" spans="1:119">
      <c r="A39" s="23">
        <f t="shared" si="13"/>
        <v>0.78458409789675032</v>
      </c>
      <c r="B39" s="23">
        <v>0</v>
      </c>
      <c r="C39" s="44">
        <f t="shared" si="91"/>
        <v>3.2499999999999996</v>
      </c>
      <c r="D39" s="48"/>
      <c r="E39" s="47">
        <f t="shared" si="88"/>
        <v>3.2499999999999996</v>
      </c>
      <c r="F39" s="84">
        <f t="shared" si="0"/>
        <v>6.4999999999999991</v>
      </c>
      <c r="G39" s="185">
        <f t="shared" si="1"/>
        <v>1.5800826237267542</v>
      </c>
      <c r="H39" s="26">
        <f t="shared" si="2"/>
        <v>97.005860256665699</v>
      </c>
      <c r="I39" s="23">
        <f t="shared" si="86"/>
        <v>6.6000000000000032</v>
      </c>
      <c r="J39" s="27">
        <v>33</v>
      </c>
      <c r="K39" s="32">
        <f t="shared" si="15"/>
        <v>33</v>
      </c>
      <c r="L39" s="32">
        <f t="shared" si="16"/>
        <v>1</v>
      </c>
      <c r="M39" s="22">
        <v>1</v>
      </c>
      <c r="N39" s="109">
        <f t="shared" si="17"/>
        <v>3.2499999999999996</v>
      </c>
      <c r="O39" s="31">
        <f t="shared" si="3"/>
        <v>8</v>
      </c>
      <c r="P39" s="31">
        <f t="shared" si="18"/>
        <v>857.99999999999989</v>
      </c>
      <c r="Q39" s="31">
        <f t="shared" si="19"/>
        <v>37832.285500099613</v>
      </c>
      <c r="R39" s="31">
        <f t="shared" si="20"/>
        <v>300</v>
      </c>
      <c r="S39" s="31">
        <f t="shared" si="21"/>
        <v>23.537522936902509</v>
      </c>
      <c r="T39" s="56">
        <f t="shared" si="22"/>
        <v>44.093572843938951</v>
      </c>
      <c r="U39" s="163">
        <f t="shared" si="23"/>
        <v>47.40247871180263</v>
      </c>
      <c r="W39" s="32">
        <f t="shared" si="24"/>
        <v>28</v>
      </c>
      <c r="X39" s="32">
        <f t="shared" si="25"/>
        <v>2.0499999999999998</v>
      </c>
      <c r="Y39" s="32">
        <v>1</v>
      </c>
      <c r="Z39" s="23">
        <f t="shared" si="26"/>
        <v>1.0249999999999999</v>
      </c>
      <c r="AA39" s="31">
        <f t="shared" si="4"/>
        <v>12</v>
      </c>
      <c r="AB39" s="31">
        <f t="shared" si="27"/>
        <v>344.4</v>
      </c>
      <c r="AC39" s="31">
        <f t="shared" si="28"/>
        <v>18916.142750049799</v>
      </c>
      <c r="AD39" s="31">
        <f t="shared" si="29"/>
        <v>615</v>
      </c>
      <c r="AE39" s="31">
        <f t="shared" si="30"/>
        <v>23.537522936902509</v>
      </c>
      <c r="AF39" s="56">
        <f t="shared" si="90"/>
        <v>54.924920877031944</v>
      </c>
      <c r="AH39" s="32">
        <f t="shared" si="31"/>
        <v>18</v>
      </c>
      <c r="AI39" s="32">
        <f t="shared" si="32"/>
        <v>4.1999999999999993</v>
      </c>
      <c r="AJ39" s="32">
        <v>1</v>
      </c>
      <c r="AK39" s="23">
        <f t="shared" si="33"/>
        <v>1.075</v>
      </c>
      <c r="AL39" s="31">
        <f t="shared" si="5"/>
        <v>4</v>
      </c>
      <c r="AM39" s="31">
        <f t="shared" si="34"/>
        <v>77.399999999999991</v>
      </c>
      <c r="AN39" s="31">
        <f t="shared" si="35"/>
        <v>4729.0356875124471</v>
      </c>
      <c r="AO39" s="31">
        <f t="shared" si="36"/>
        <v>1259.9999999999998</v>
      </c>
      <c r="AP39" s="31">
        <f t="shared" si="37"/>
        <v>23.537522936902509</v>
      </c>
      <c r="AQ39" s="56">
        <f t="shared" si="92"/>
        <v>61.098652293442477</v>
      </c>
      <c r="AS39" s="32">
        <f t="shared" si="38"/>
        <v>3</v>
      </c>
      <c r="AT39" s="32">
        <f t="shared" si="39"/>
        <v>6.4999999999999991</v>
      </c>
      <c r="AU39" s="32">
        <v>1</v>
      </c>
      <c r="AV39" s="23">
        <f t="shared" si="40"/>
        <v>1.1499999999999999</v>
      </c>
      <c r="AW39" s="31">
        <f t="shared" si="6"/>
        <v>1</v>
      </c>
      <c r="AX39" s="31">
        <f t="shared" si="41"/>
        <v>3.4499999999999997</v>
      </c>
      <c r="AY39" s="31">
        <f t="shared" si="42"/>
        <v>591.12946093905532</v>
      </c>
      <c r="AZ39" s="31">
        <f t="shared" si="43"/>
        <v>1949.9999999999998</v>
      </c>
      <c r="BA39" s="31">
        <f t="shared" si="44"/>
        <v>23.537522936902509</v>
      </c>
      <c r="BB39" s="56">
        <f t="shared" si="93"/>
        <v>171.34187273595808</v>
      </c>
      <c r="BD39" s="32">
        <f t="shared" si="45"/>
        <v>-27</v>
      </c>
      <c r="BE39" s="32">
        <f t="shared" si="46"/>
        <v>9.1</v>
      </c>
      <c r="BF39" s="32">
        <v>1</v>
      </c>
      <c r="BG39" s="23">
        <f t="shared" si="47"/>
        <v>1.3</v>
      </c>
      <c r="BH39" s="31">
        <f t="shared" si="7"/>
        <v>1</v>
      </c>
      <c r="BI39" s="31">
        <f t="shared" si="48"/>
        <v>-35.1</v>
      </c>
      <c r="BJ39" s="31">
        <f t="shared" si="49"/>
        <v>9.2363978271727216</v>
      </c>
      <c r="BK39" s="31">
        <f t="shared" si="50"/>
        <v>2730</v>
      </c>
      <c r="BL39" s="31">
        <f t="shared" si="51"/>
        <v>23.537522936902509</v>
      </c>
      <c r="BO39" s="32">
        <f t="shared" si="52"/>
        <v>-72</v>
      </c>
      <c r="BP39" s="32">
        <f t="shared" si="53"/>
        <v>12.149999999999999</v>
      </c>
      <c r="BQ39" s="32">
        <v>1</v>
      </c>
      <c r="BR39" s="23">
        <f t="shared" si="54"/>
        <v>1.5249999999999999</v>
      </c>
      <c r="BS39" s="31">
        <f t="shared" si="8"/>
        <v>1</v>
      </c>
      <c r="BT39" s="31">
        <f t="shared" si="55"/>
        <v>-109.8</v>
      </c>
      <c r="BU39" s="31">
        <f t="shared" si="56"/>
        <v>1.8039839506196663E-2</v>
      </c>
      <c r="BV39" s="31">
        <f t="shared" si="57"/>
        <v>3644.9999999999995</v>
      </c>
      <c r="BW39" s="31">
        <f t="shared" si="58"/>
        <v>23.537522936902509</v>
      </c>
      <c r="BZ39" s="32">
        <f t="shared" si="59"/>
        <v>-122</v>
      </c>
      <c r="CA39" s="32">
        <f t="shared" si="60"/>
        <v>15.7</v>
      </c>
      <c r="CB39" s="32">
        <v>1</v>
      </c>
      <c r="CC39" s="23">
        <f t="shared" si="61"/>
        <v>1.7749999999999999</v>
      </c>
      <c r="CD39" s="31">
        <f t="shared" si="9"/>
        <v>1</v>
      </c>
      <c r="CE39" s="31">
        <f t="shared" si="62"/>
        <v>-216.54999999999998</v>
      </c>
      <c r="CF39" s="31">
        <f t="shared" si="63"/>
        <v>1.7617030767770128E-5</v>
      </c>
      <c r="CG39" s="31">
        <f t="shared" si="64"/>
        <v>4710</v>
      </c>
      <c r="CH39" s="31">
        <f t="shared" si="65"/>
        <v>23.537522936902509</v>
      </c>
      <c r="CK39" s="32">
        <f t="shared" si="66"/>
        <v>-177</v>
      </c>
      <c r="CL39" s="32">
        <f t="shared" si="67"/>
        <v>19.799999999999997</v>
      </c>
      <c r="CM39" s="32">
        <v>1</v>
      </c>
      <c r="CN39" s="23">
        <f t="shared" si="68"/>
        <v>2.0499999999999998</v>
      </c>
      <c r="CO39" s="31">
        <f t="shared" si="10"/>
        <v>1</v>
      </c>
      <c r="CP39" s="31">
        <f t="shared" si="69"/>
        <v>-362.84999999999997</v>
      </c>
      <c r="CQ39" s="31">
        <f t="shared" si="70"/>
        <v>8.6020658045752213E-9</v>
      </c>
      <c r="CR39" s="31">
        <f t="shared" si="71"/>
        <v>5939.9999999999991</v>
      </c>
      <c r="CS39" s="31">
        <f t="shared" si="72"/>
        <v>23.537522936902509</v>
      </c>
      <c r="CV39" s="32">
        <f t="shared" si="73"/>
        <v>-227</v>
      </c>
      <c r="CW39" s="32">
        <f t="shared" si="74"/>
        <v>24.4</v>
      </c>
      <c r="CX39" s="32">
        <v>1</v>
      </c>
      <c r="CY39" s="23">
        <f t="shared" si="75"/>
        <v>2.2999999999999998</v>
      </c>
      <c r="CZ39" s="31">
        <f t="shared" si="11"/>
        <v>1</v>
      </c>
      <c r="DA39" s="31">
        <f t="shared" si="76"/>
        <v>-522.09999999999991</v>
      </c>
      <c r="DB39" s="31">
        <f t="shared" si="77"/>
        <v>8.4004548872804621E-12</v>
      </c>
      <c r="DC39" s="31">
        <f t="shared" si="78"/>
        <v>7320</v>
      </c>
      <c r="DD39" s="31">
        <f t="shared" si="79"/>
        <v>23.537522936902509</v>
      </c>
      <c r="DG39" s="32">
        <f t="shared" si="80"/>
        <v>-292</v>
      </c>
      <c r="DH39" s="32">
        <f t="shared" si="81"/>
        <v>29.65</v>
      </c>
      <c r="DI39" s="32">
        <v>1</v>
      </c>
      <c r="DJ39" s="23">
        <f t="shared" si="87"/>
        <v>2.625</v>
      </c>
      <c r="DK39" s="31">
        <f t="shared" si="12"/>
        <v>1</v>
      </c>
      <c r="DL39" s="31">
        <f t="shared" si="82"/>
        <v>-766.5</v>
      </c>
      <c r="DM39" s="31">
        <f t="shared" si="83"/>
        <v>1.0254461532324739E-15</v>
      </c>
      <c r="DN39" s="31">
        <f t="shared" si="84"/>
        <v>8895</v>
      </c>
      <c r="DO39" s="31">
        <f t="shared" si="85"/>
        <v>23.537522936902509</v>
      </c>
    </row>
    <row r="40" spans="1:119">
      <c r="A40" s="23">
        <f t="shared" si="13"/>
        <v>0.81225239635623525</v>
      </c>
      <c r="B40" s="23">
        <v>0</v>
      </c>
      <c r="C40" s="44">
        <f t="shared" si="91"/>
        <v>3.2499999999999996</v>
      </c>
      <c r="D40" s="48"/>
      <c r="E40" s="47">
        <f t="shared" si="88"/>
        <v>3.2499999999999996</v>
      </c>
      <c r="F40" s="84">
        <f t="shared" si="0"/>
        <v>6.4999999999999991</v>
      </c>
      <c r="G40" s="185">
        <f t="shared" si="1"/>
        <v>1.6021397551792442</v>
      </c>
      <c r="H40" s="26">
        <f t="shared" si="2"/>
        <v>111.43047210190414</v>
      </c>
      <c r="I40" s="23">
        <f t="shared" si="86"/>
        <v>6.8000000000000034</v>
      </c>
      <c r="J40" s="27">
        <v>34</v>
      </c>
      <c r="K40" s="32">
        <f t="shared" si="15"/>
        <v>34</v>
      </c>
      <c r="L40" s="32">
        <f t="shared" si="16"/>
        <v>1</v>
      </c>
      <c r="M40" s="22">
        <v>1</v>
      </c>
      <c r="N40" s="109">
        <f t="shared" si="17"/>
        <v>3.2499999999999996</v>
      </c>
      <c r="O40" s="31">
        <f t="shared" si="3"/>
        <v>8</v>
      </c>
      <c r="P40" s="31">
        <f t="shared" si="18"/>
        <v>883.99999999999989</v>
      </c>
      <c r="Q40" s="31">
        <f t="shared" si="19"/>
        <v>43457.884119742608</v>
      </c>
      <c r="R40" s="31">
        <f t="shared" si="20"/>
        <v>300</v>
      </c>
      <c r="S40" s="31">
        <f t="shared" si="21"/>
        <v>24.367571890687056</v>
      </c>
      <c r="T40" s="56">
        <f t="shared" si="22"/>
        <v>49.160502397898881</v>
      </c>
      <c r="U40" s="163">
        <f t="shared" si="23"/>
        <v>48.064192655377326</v>
      </c>
      <c r="W40" s="32">
        <f t="shared" si="24"/>
        <v>29</v>
      </c>
      <c r="X40" s="32">
        <f t="shared" si="25"/>
        <v>2.0499999999999998</v>
      </c>
      <c r="Y40" s="32">
        <v>1</v>
      </c>
      <c r="Z40" s="23">
        <f t="shared" si="26"/>
        <v>1.0249999999999999</v>
      </c>
      <c r="AA40" s="31">
        <f t="shared" si="4"/>
        <v>12</v>
      </c>
      <c r="AB40" s="31">
        <f t="shared" si="27"/>
        <v>356.7</v>
      </c>
      <c r="AC40" s="31">
        <f t="shared" si="28"/>
        <v>21728.942059871297</v>
      </c>
      <c r="AD40" s="31">
        <f t="shared" si="29"/>
        <v>615</v>
      </c>
      <c r="AE40" s="31">
        <f t="shared" si="30"/>
        <v>24.367571890687056</v>
      </c>
      <c r="AF40" s="56">
        <f t="shared" si="90"/>
        <v>60.916574319796183</v>
      </c>
      <c r="AH40" s="32">
        <f t="shared" si="31"/>
        <v>19</v>
      </c>
      <c r="AI40" s="32">
        <f t="shared" si="32"/>
        <v>4.1999999999999993</v>
      </c>
      <c r="AJ40" s="32">
        <v>1</v>
      </c>
      <c r="AK40" s="23">
        <f t="shared" si="33"/>
        <v>1.075</v>
      </c>
      <c r="AL40" s="31">
        <f t="shared" si="5"/>
        <v>4</v>
      </c>
      <c r="AM40" s="31">
        <f t="shared" si="34"/>
        <v>81.7</v>
      </c>
      <c r="AN40" s="31">
        <f t="shared" si="35"/>
        <v>5432.2355149678206</v>
      </c>
      <c r="AO40" s="31">
        <f t="shared" si="36"/>
        <v>1259.9999999999998</v>
      </c>
      <c r="AP40" s="31">
        <f t="shared" si="37"/>
        <v>24.367571890687056</v>
      </c>
      <c r="AQ40" s="56">
        <f t="shared" si="92"/>
        <v>66.490030782959863</v>
      </c>
      <c r="AS40" s="32">
        <f t="shared" si="38"/>
        <v>4</v>
      </c>
      <c r="AT40" s="32">
        <f t="shared" si="39"/>
        <v>6.4999999999999991</v>
      </c>
      <c r="AU40" s="32">
        <v>1</v>
      </c>
      <c r="AV40" s="23">
        <f t="shared" si="40"/>
        <v>1.1499999999999999</v>
      </c>
      <c r="AW40" s="31">
        <f t="shared" si="6"/>
        <v>1</v>
      </c>
      <c r="AX40" s="31">
        <f t="shared" si="41"/>
        <v>4.5999999999999996</v>
      </c>
      <c r="AY40" s="31">
        <f t="shared" si="42"/>
        <v>679.02943937097689</v>
      </c>
      <c r="AZ40" s="31">
        <f t="shared" si="43"/>
        <v>1949.9999999999998</v>
      </c>
      <c r="BA40" s="31">
        <f t="shared" si="44"/>
        <v>24.367571890687056</v>
      </c>
      <c r="BB40" s="56">
        <f t="shared" si="93"/>
        <v>147.61509551542977</v>
      </c>
      <c r="BD40" s="32">
        <f t="shared" si="45"/>
        <v>-26</v>
      </c>
      <c r="BE40" s="32">
        <f t="shared" si="46"/>
        <v>9.1</v>
      </c>
      <c r="BF40" s="32">
        <v>1</v>
      </c>
      <c r="BG40" s="23">
        <f t="shared" si="47"/>
        <v>1.3</v>
      </c>
      <c r="BH40" s="31">
        <f t="shared" si="7"/>
        <v>1</v>
      </c>
      <c r="BI40" s="31">
        <f t="shared" si="48"/>
        <v>-33.800000000000004</v>
      </c>
      <c r="BJ40" s="31">
        <f t="shared" si="49"/>
        <v>10.609834990171494</v>
      </c>
      <c r="BK40" s="31">
        <f t="shared" si="50"/>
        <v>2730</v>
      </c>
      <c r="BL40" s="31">
        <f t="shared" si="51"/>
        <v>24.367571890687056</v>
      </c>
      <c r="BO40" s="32">
        <f t="shared" si="52"/>
        <v>-71</v>
      </c>
      <c r="BP40" s="32">
        <f t="shared" si="53"/>
        <v>12.149999999999999</v>
      </c>
      <c r="BQ40" s="32">
        <v>1</v>
      </c>
      <c r="BR40" s="23">
        <f t="shared" si="54"/>
        <v>1.5249999999999999</v>
      </c>
      <c r="BS40" s="31">
        <f t="shared" si="8"/>
        <v>1</v>
      </c>
      <c r="BT40" s="31">
        <f t="shared" si="55"/>
        <v>-108.27499999999999</v>
      </c>
      <c r="BU40" s="31">
        <f t="shared" si="56"/>
        <v>2.0722333965178634E-2</v>
      </c>
      <c r="BV40" s="31">
        <f t="shared" si="57"/>
        <v>3644.9999999999995</v>
      </c>
      <c r="BW40" s="31">
        <f t="shared" si="58"/>
        <v>24.367571890687056</v>
      </c>
      <c r="BZ40" s="32">
        <f t="shared" si="59"/>
        <v>-121</v>
      </c>
      <c r="CA40" s="32">
        <f t="shared" si="60"/>
        <v>15.7</v>
      </c>
      <c r="CB40" s="32">
        <v>1</v>
      </c>
      <c r="CC40" s="23">
        <f t="shared" si="61"/>
        <v>1.7749999999999999</v>
      </c>
      <c r="CD40" s="31">
        <f t="shared" si="9"/>
        <v>1</v>
      </c>
      <c r="CE40" s="31">
        <f t="shared" si="62"/>
        <v>-214.77499999999998</v>
      </c>
      <c r="CF40" s="31">
        <f t="shared" si="63"/>
        <v>2.0236654262869685E-5</v>
      </c>
      <c r="CG40" s="31">
        <f t="shared" si="64"/>
        <v>4710</v>
      </c>
      <c r="CH40" s="31">
        <f t="shared" si="65"/>
        <v>24.367571890687056</v>
      </c>
      <c r="CK40" s="32">
        <f t="shared" si="66"/>
        <v>-176</v>
      </c>
      <c r="CL40" s="32">
        <f t="shared" si="67"/>
        <v>19.799999999999997</v>
      </c>
      <c r="CM40" s="32">
        <v>1</v>
      </c>
      <c r="CN40" s="23">
        <f t="shared" si="68"/>
        <v>2.0499999999999998</v>
      </c>
      <c r="CO40" s="31">
        <f t="shared" si="10"/>
        <v>1</v>
      </c>
      <c r="CP40" s="31">
        <f t="shared" si="69"/>
        <v>-360.79999999999995</v>
      </c>
      <c r="CQ40" s="31">
        <f t="shared" si="70"/>
        <v>9.881178839291807E-9</v>
      </c>
      <c r="CR40" s="31">
        <f t="shared" si="71"/>
        <v>5939.9999999999991</v>
      </c>
      <c r="CS40" s="31">
        <f t="shared" si="72"/>
        <v>24.367571890687056</v>
      </c>
      <c r="CV40" s="32">
        <f t="shared" si="73"/>
        <v>-226</v>
      </c>
      <c r="CW40" s="32">
        <f t="shared" si="74"/>
        <v>24.4</v>
      </c>
      <c r="CX40" s="32">
        <v>1</v>
      </c>
      <c r="CY40" s="23">
        <f t="shared" si="75"/>
        <v>2.2999999999999998</v>
      </c>
      <c r="CZ40" s="31">
        <f t="shared" si="11"/>
        <v>1</v>
      </c>
      <c r="DA40" s="31">
        <f t="shared" si="76"/>
        <v>-519.79999999999995</v>
      </c>
      <c r="DB40" s="31">
        <f t="shared" si="77"/>
        <v>9.6495887102458714E-12</v>
      </c>
      <c r="DC40" s="31">
        <f t="shared" si="78"/>
        <v>7320</v>
      </c>
      <c r="DD40" s="31">
        <f t="shared" si="79"/>
        <v>24.367571890687056</v>
      </c>
      <c r="DG40" s="32">
        <f t="shared" si="80"/>
        <v>-291</v>
      </c>
      <c r="DH40" s="32">
        <f t="shared" si="81"/>
        <v>29.65</v>
      </c>
      <c r="DI40" s="32">
        <v>1</v>
      </c>
      <c r="DJ40" s="23">
        <f t="shared" si="87"/>
        <v>2.625</v>
      </c>
      <c r="DK40" s="31">
        <f t="shared" si="12"/>
        <v>1</v>
      </c>
      <c r="DL40" s="31">
        <f t="shared" si="82"/>
        <v>-763.875</v>
      </c>
      <c r="DM40" s="31">
        <f t="shared" si="83"/>
        <v>1.1779283093561803E-15</v>
      </c>
      <c r="DN40" s="31">
        <f t="shared" si="84"/>
        <v>8895</v>
      </c>
      <c r="DO40" s="31">
        <f t="shared" si="85"/>
        <v>24.367571890687056</v>
      </c>
    </row>
    <row r="41" spans="1:119">
      <c r="A41" s="23">
        <f t="shared" si="13"/>
        <v>0.84089641525371428</v>
      </c>
      <c r="B41" s="23">
        <v>0</v>
      </c>
      <c r="C41" s="44">
        <f>IF(D41&gt;0,C40+D41,C40)</f>
        <v>3.2499999999999996</v>
      </c>
      <c r="D41" s="73"/>
      <c r="E41" s="47">
        <f t="shared" si="88"/>
        <v>3.2499999999999996</v>
      </c>
      <c r="F41" s="84">
        <f t="shared" si="0"/>
        <v>6.4999999999999991</v>
      </c>
      <c r="G41" s="185">
        <f t="shared" si="1"/>
        <v>1.6245047927124709</v>
      </c>
      <c r="H41" s="26">
        <f t="shared" si="2"/>
        <v>128.00000000000031</v>
      </c>
      <c r="I41" s="23">
        <f t="shared" si="86"/>
        <v>7.0000000000000036</v>
      </c>
      <c r="J41" s="27">
        <v>35</v>
      </c>
      <c r="K41" s="32">
        <f t="shared" si="15"/>
        <v>35</v>
      </c>
      <c r="L41" s="32">
        <f t="shared" si="16"/>
        <v>1</v>
      </c>
      <c r="M41" s="22">
        <v>1</v>
      </c>
      <c r="N41" s="109">
        <f t="shared" si="17"/>
        <v>3.2499999999999996</v>
      </c>
      <c r="O41" s="31">
        <f t="shared" si="3"/>
        <v>8</v>
      </c>
      <c r="P41" s="31">
        <f t="shared" si="18"/>
        <v>909.99999999999989</v>
      </c>
      <c r="Q41" s="31">
        <f t="shared" si="19"/>
        <v>49920.000000000116</v>
      </c>
      <c r="R41" s="31">
        <f t="shared" si="20"/>
        <v>300</v>
      </c>
      <c r="S41" s="31">
        <f t="shared" si="21"/>
        <v>25.226892457611427</v>
      </c>
      <c r="T41" s="56">
        <f t="shared" si="22"/>
        <v>54.857142857142989</v>
      </c>
      <c r="U41" s="163">
        <f t="shared" si="23"/>
        <v>48.735143781374127</v>
      </c>
      <c r="W41" s="32">
        <f t="shared" si="24"/>
        <v>30</v>
      </c>
      <c r="X41" s="32">
        <f t="shared" si="25"/>
        <v>2.0499999999999998</v>
      </c>
      <c r="Y41" s="32">
        <v>1</v>
      </c>
      <c r="Z41" s="23">
        <f t="shared" si="26"/>
        <v>1.0249999999999999</v>
      </c>
      <c r="AA41" s="31">
        <f t="shared" si="4"/>
        <v>12</v>
      </c>
      <c r="AB41" s="31">
        <f t="shared" si="27"/>
        <v>368.99999999999994</v>
      </c>
      <c r="AC41" s="31">
        <f t="shared" si="28"/>
        <v>24960.00000000004</v>
      </c>
      <c r="AD41" s="31">
        <f t="shared" si="29"/>
        <v>615</v>
      </c>
      <c r="AE41" s="31">
        <f t="shared" si="30"/>
        <v>25.226892457611427</v>
      </c>
      <c r="AF41" s="56">
        <f t="shared" si="90"/>
        <v>67.64227642276434</v>
      </c>
      <c r="AH41" s="32">
        <f t="shared" si="31"/>
        <v>20</v>
      </c>
      <c r="AI41" s="32">
        <f t="shared" si="32"/>
        <v>4.1999999999999993</v>
      </c>
      <c r="AJ41" s="32">
        <v>1</v>
      </c>
      <c r="AK41" s="23">
        <f t="shared" si="33"/>
        <v>1.075</v>
      </c>
      <c r="AL41" s="31">
        <f t="shared" si="5"/>
        <v>4</v>
      </c>
      <c r="AM41" s="31">
        <f t="shared" si="34"/>
        <v>86</v>
      </c>
      <c r="AN41" s="31">
        <f t="shared" si="35"/>
        <v>6240.0000000000073</v>
      </c>
      <c r="AO41" s="31">
        <f t="shared" si="36"/>
        <v>1259.9999999999998</v>
      </c>
      <c r="AP41" s="31">
        <f t="shared" si="37"/>
        <v>25.226892457611427</v>
      </c>
      <c r="AQ41" s="56">
        <f t="shared" si="92"/>
        <v>72.558139534883807</v>
      </c>
      <c r="AS41" s="32">
        <f t="shared" si="38"/>
        <v>5</v>
      </c>
      <c r="AT41" s="32">
        <f t="shared" si="39"/>
        <v>6.4999999999999991</v>
      </c>
      <c r="AU41" s="32">
        <v>2</v>
      </c>
      <c r="AV41" s="23">
        <f t="shared" si="40"/>
        <v>1.1499999999999999</v>
      </c>
      <c r="AW41" s="31">
        <f t="shared" si="6"/>
        <v>2</v>
      </c>
      <c r="AX41" s="31">
        <f t="shared" si="41"/>
        <v>11.5</v>
      </c>
      <c r="AY41" s="31">
        <f t="shared" si="42"/>
        <v>780.00000000000011</v>
      </c>
      <c r="AZ41" s="31">
        <f t="shared" si="43"/>
        <v>1949.9999999999998</v>
      </c>
      <c r="BA41" s="31">
        <f t="shared" si="44"/>
        <v>25.226892457611427</v>
      </c>
      <c r="BB41" s="56">
        <f t="shared" si="93"/>
        <v>67.826086956521749</v>
      </c>
      <c r="BD41" s="32">
        <f t="shared" si="45"/>
        <v>-25</v>
      </c>
      <c r="BE41" s="32">
        <f t="shared" si="46"/>
        <v>9.1</v>
      </c>
      <c r="BF41" s="32">
        <v>1</v>
      </c>
      <c r="BG41" s="23">
        <f t="shared" si="47"/>
        <v>1.3</v>
      </c>
      <c r="BH41" s="31">
        <f t="shared" si="7"/>
        <v>1</v>
      </c>
      <c r="BI41" s="31">
        <f t="shared" si="48"/>
        <v>-32.5</v>
      </c>
      <c r="BJ41" s="31">
        <f t="shared" si="49"/>
        <v>12.187499999999977</v>
      </c>
      <c r="BK41" s="31">
        <f t="shared" si="50"/>
        <v>2730</v>
      </c>
      <c r="BL41" s="31">
        <f t="shared" si="51"/>
        <v>25.226892457611427</v>
      </c>
      <c r="BO41" s="32">
        <f t="shared" si="52"/>
        <v>-70</v>
      </c>
      <c r="BP41" s="32">
        <f t="shared" si="53"/>
        <v>12.149999999999999</v>
      </c>
      <c r="BQ41" s="32">
        <v>1</v>
      </c>
      <c r="BR41" s="23">
        <f t="shared" si="54"/>
        <v>1.5249999999999999</v>
      </c>
      <c r="BS41" s="31">
        <f t="shared" si="8"/>
        <v>1</v>
      </c>
      <c r="BT41" s="31">
        <f t="shared" si="55"/>
        <v>-106.75</v>
      </c>
      <c r="BU41" s="31">
        <f t="shared" si="56"/>
        <v>2.3803710937499886E-2</v>
      </c>
      <c r="BV41" s="31">
        <f t="shared" si="57"/>
        <v>3644.9999999999995</v>
      </c>
      <c r="BW41" s="31">
        <f t="shared" si="58"/>
        <v>25.226892457611427</v>
      </c>
      <c r="BZ41" s="32">
        <f t="shared" si="59"/>
        <v>-120</v>
      </c>
      <c r="CA41" s="32">
        <f t="shared" si="60"/>
        <v>15.7</v>
      </c>
      <c r="CB41" s="32">
        <v>1</v>
      </c>
      <c r="CC41" s="23">
        <f t="shared" si="61"/>
        <v>1.7749999999999999</v>
      </c>
      <c r="CD41" s="31">
        <f t="shared" si="9"/>
        <v>1</v>
      </c>
      <c r="CE41" s="31">
        <f t="shared" si="62"/>
        <v>-213</v>
      </c>
      <c r="CF41" s="31">
        <f t="shared" si="63"/>
        <v>2.3245811462402154E-5</v>
      </c>
      <c r="CG41" s="31">
        <f t="shared" si="64"/>
        <v>4710</v>
      </c>
      <c r="CH41" s="31">
        <f t="shared" si="65"/>
        <v>25.226892457611427</v>
      </c>
      <c r="CK41" s="32">
        <f t="shared" si="66"/>
        <v>-175</v>
      </c>
      <c r="CL41" s="32">
        <f t="shared" si="67"/>
        <v>19.799999999999997</v>
      </c>
      <c r="CM41" s="32">
        <v>1</v>
      </c>
      <c r="CN41" s="23">
        <f t="shared" si="68"/>
        <v>2.0499999999999998</v>
      </c>
      <c r="CO41" s="31">
        <f t="shared" si="10"/>
        <v>1</v>
      </c>
      <c r="CP41" s="31">
        <f t="shared" si="69"/>
        <v>-358.74999999999994</v>
      </c>
      <c r="CQ41" s="31">
        <f t="shared" si="70"/>
        <v>1.135049387812601E-8</v>
      </c>
      <c r="CR41" s="31">
        <f t="shared" si="71"/>
        <v>5939.9999999999991</v>
      </c>
      <c r="CS41" s="31">
        <f t="shared" si="72"/>
        <v>25.226892457611427</v>
      </c>
      <c r="CV41" s="32">
        <f t="shared" si="73"/>
        <v>-225</v>
      </c>
      <c r="CW41" s="32">
        <f t="shared" si="74"/>
        <v>24.4</v>
      </c>
      <c r="CX41" s="32">
        <v>1</v>
      </c>
      <c r="CY41" s="23">
        <f t="shared" si="75"/>
        <v>2.2999999999999998</v>
      </c>
      <c r="CZ41" s="31">
        <f t="shared" si="11"/>
        <v>1</v>
      </c>
      <c r="DA41" s="31">
        <f t="shared" si="76"/>
        <v>-517.5</v>
      </c>
      <c r="DB41" s="31">
        <f t="shared" si="77"/>
        <v>1.1084466677857392E-11</v>
      </c>
      <c r="DC41" s="31">
        <f t="shared" si="78"/>
        <v>7320</v>
      </c>
      <c r="DD41" s="31">
        <f t="shared" si="79"/>
        <v>25.226892457611427</v>
      </c>
      <c r="DG41" s="32">
        <f t="shared" si="80"/>
        <v>-290</v>
      </c>
      <c r="DH41" s="32">
        <f t="shared" si="81"/>
        <v>29.65</v>
      </c>
      <c r="DI41" s="32">
        <v>1</v>
      </c>
      <c r="DJ41" s="23">
        <f t="shared" si="87"/>
        <v>2.625</v>
      </c>
      <c r="DK41" s="31">
        <f t="shared" si="12"/>
        <v>1</v>
      </c>
      <c r="DL41" s="31">
        <f t="shared" si="82"/>
        <v>-761.25</v>
      </c>
      <c r="DM41" s="31">
        <f t="shared" si="83"/>
        <v>1.3530843112618833E-15</v>
      </c>
      <c r="DN41" s="31">
        <f t="shared" si="84"/>
        <v>8895</v>
      </c>
      <c r="DO41" s="31">
        <f t="shared" si="85"/>
        <v>25.226892457611427</v>
      </c>
    </row>
    <row r="42" spans="1:119">
      <c r="A42" s="23">
        <f t="shared" si="13"/>
        <v>0.8705505632961239</v>
      </c>
      <c r="B42" s="23">
        <v>0</v>
      </c>
      <c r="C42" s="44">
        <f t="shared" si="91"/>
        <v>3.2499999999999996</v>
      </c>
      <c r="D42" s="48"/>
      <c r="E42" s="47">
        <f t="shared" si="88"/>
        <v>3.2499999999999996</v>
      </c>
      <c r="F42" s="84">
        <f t="shared" si="0"/>
        <v>6.4999999999999991</v>
      </c>
      <c r="G42" s="185">
        <f t="shared" si="1"/>
        <v>1.6471820345351462</v>
      </c>
      <c r="H42" s="26">
        <f t="shared" si="2"/>
        <v>147.03338943962083</v>
      </c>
      <c r="I42" s="23">
        <f t="shared" si="86"/>
        <v>7.2000000000000037</v>
      </c>
      <c r="J42" s="27">
        <v>36</v>
      </c>
      <c r="K42" s="32">
        <f t="shared" si="15"/>
        <v>36</v>
      </c>
      <c r="L42" s="32">
        <f t="shared" si="16"/>
        <v>1</v>
      </c>
      <c r="M42" s="22">
        <v>1</v>
      </c>
      <c r="N42" s="109">
        <f t="shared" si="17"/>
        <v>3.2499999999999996</v>
      </c>
      <c r="O42" s="31">
        <f t="shared" si="3"/>
        <v>8</v>
      </c>
      <c r="P42" s="31">
        <f t="shared" si="18"/>
        <v>935.99999999999989</v>
      </c>
      <c r="Q42" s="31">
        <f t="shared" si="19"/>
        <v>57343.021881452121</v>
      </c>
      <c r="R42" s="31">
        <f t="shared" si="20"/>
        <v>300</v>
      </c>
      <c r="S42" s="31">
        <f t="shared" si="21"/>
        <v>26.116516898883717</v>
      </c>
      <c r="T42" s="56">
        <f t="shared" si="22"/>
        <v>61.263912266508683</v>
      </c>
      <c r="U42" s="163">
        <f t="shared" si="23"/>
        <v>49.415461036054388</v>
      </c>
      <c r="W42" s="32">
        <f t="shared" si="24"/>
        <v>31</v>
      </c>
      <c r="X42" s="32">
        <f t="shared" si="25"/>
        <v>2.0499999999999998</v>
      </c>
      <c r="Y42" s="32">
        <v>1</v>
      </c>
      <c r="Z42" s="23">
        <f t="shared" si="26"/>
        <v>1.0249999999999999</v>
      </c>
      <c r="AA42" s="31">
        <f t="shared" si="4"/>
        <v>12</v>
      </c>
      <c r="AB42" s="31">
        <f t="shared" si="27"/>
        <v>381.29999999999995</v>
      </c>
      <c r="AC42" s="31">
        <f t="shared" si="28"/>
        <v>28671.510940726046</v>
      </c>
      <c r="AD42" s="31">
        <f t="shared" si="29"/>
        <v>615</v>
      </c>
      <c r="AE42" s="31">
        <f t="shared" si="30"/>
        <v>26.116516898883717</v>
      </c>
      <c r="AF42" s="56">
        <f t="shared" si="90"/>
        <v>75.194101601694328</v>
      </c>
      <c r="AH42" s="32">
        <f t="shared" si="31"/>
        <v>21</v>
      </c>
      <c r="AI42" s="32">
        <f t="shared" si="32"/>
        <v>4.1999999999999993</v>
      </c>
      <c r="AJ42" s="32">
        <v>1</v>
      </c>
      <c r="AK42" s="23">
        <f t="shared" si="33"/>
        <v>1.075</v>
      </c>
      <c r="AL42" s="31">
        <f t="shared" si="5"/>
        <v>4</v>
      </c>
      <c r="AM42" s="31">
        <f t="shared" si="34"/>
        <v>90.3</v>
      </c>
      <c r="AN42" s="31">
        <f t="shared" si="35"/>
        <v>7167.8777351815061</v>
      </c>
      <c r="AO42" s="31">
        <f t="shared" si="36"/>
        <v>1259.9999999999998</v>
      </c>
      <c r="AP42" s="31">
        <f t="shared" si="37"/>
        <v>26.116516898883717</v>
      </c>
      <c r="AQ42" s="56">
        <f t="shared" ref="AQ42:AQ105" si="94">AN42/AM42</f>
        <v>79.378490976539382</v>
      </c>
      <c r="AS42" s="32">
        <f t="shared" si="38"/>
        <v>6</v>
      </c>
      <c r="AT42" s="32">
        <f t="shared" si="39"/>
        <v>6.4999999999999991</v>
      </c>
      <c r="AU42" s="32">
        <v>1</v>
      </c>
      <c r="AV42" s="23">
        <f t="shared" si="40"/>
        <v>1.1499999999999999</v>
      </c>
      <c r="AW42" s="31">
        <f t="shared" si="6"/>
        <v>2</v>
      </c>
      <c r="AX42" s="31">
        <f t="shared" si="41"/>
        <v>13.799999999999999</v>
      </c>
      <c r="AY42" s="31">
        <f t="shared" si="42"/>
        <v>895.98471689768746</v>
      </c>
      <c r="AZ42" s="31">
        <f t="shared" si="43"/>
        <v>1949.9999999999998</v>
      </c>
      <c r="BA42" s="31">
        <f t="shared" si="44"/>
        <v>26.116516898883717</v>
      </c>
      <c r="BB42" s="56">
        <f t="shared" si="93"/>
        <v>64.926428760701995</v>
      </c>
      <c r="BD42" s="32">
        <f t="shared" si="45"/>
        <v>-24</v>
      </c>
      <c r="BE42" s="32">
        <f t="shared" si="46"/>
        <v>9.1</v>
      </c>
      <c r="BF42" s="32">
        <v>1</v>
      </c>
      <c r="BG42" s="23">
        <f t="shared" si="47"/>
        <v>1.3</v>
      </c>
      <c r="BH42" s="31">
        <f t="shared" si="7"/>
        <v>1</v>
      </c>
      <c r="BI42" s="31">
        <f t="shared" si="48"/>
        <v>-31.200000000000003</v>
      </c>
      <c r="BJ42" s="31">
        <f t="shared" si="49"/>
        <v>13.999761201526342</v>
      </c>
      <c r="BK42" s="31">
        <f t="shared" si="50"/>
        <v>2730</v>
      </c>
      <c r="BL42" s="31">
        <f t="shared" si="51"/>
        <v>26.116516898883717</v>
      </c>
      <c r="BO42" s="32">
        <f t="shared" si="52"/>
        <v>-69</v>
      </c>
      <c r="BP42" s="32">
        <f t="shared" si="53"/>
        <v>12.149999999999999</v>
      </c>
      <c r="BQ42" s="32">
        <v>1</v>
      </c>
      <c r="BR42" s="23">
        <f t="shared" si="54"/>
        <v>1.5249999999999999</v>
      </c>
      <c r="BS42" s="31">
        <f t="shared" si="8"/>
        <v>1</v>
      </c>
      <c r="BT42" s="31">
        <f t="shared" si="55"/>
        <v>-105.22499999999999</v>
      </c>
      <c r="BU42" s="31">
        <f t="shared" si="56"/>
        <v>2.7343283596731049E-2</v>
      </c>
      <c r="BV42" s="31">
        <f t="shared" si="57"/>
        <v>3644.9999999999995</v>
      </c>
      <c r="BW42" s="31">
        <f t="shared" si="58"/>
        <v>26.116516898883717</v>
      </c>
      <c r="BZ42" s="32">
        <f t="shared" si="59"/>
        <v>-119</v>
      </c>
      <c r="CA42" s="32">
        <f t="shared" si="60"/>
        <v>15.7</v>
      </c>
      <c r="CB42" s="32">
        <v>1</v>
      </c>
      <c r="CC42" s="23">
        <f t="shared" si="61"/>
        <v>1.7749999999999999</v>
      </c>
      <c r="CD42" s="31">
        <f t="shared" si="9"/>
        <v>1</v>
      </c>
      <c r="CE42" s="31">
        <f t="shared" si="62"/>
        <v>-211.22499999999999</v>
      </c>
      <c r="CF42" s="31">
        <f t="shared" si="63"/>
        <v>2.6702425387432567E-5</v>
      </c>
      <c r="CG42" s="31">
        <f t="shared" si="64"/>
        <v>4710</v>
      </c>
      <c r="CH42" s="31">
        <f t="shared" si="65"/>
        <v>26.116516898883717</v>
      </c>
      <c r="CK42" s="32">
        <f t="shared" si="66"/>
        <v>-174</v>
      </c>
      <c r="CL42" s="32">
        <f t="shared" si="67"/>
        <v>19.799999999999997</v>
      </c>
      <c r="CM42" s="32">
        <v>1</v>
      </c>
      <c r="CN42" s="23">
        <f t="shared" si="68"/>
        <v>2.0499999999999998</v>
      </c>
      <c r="CO42" s="31">
        <f t="shared" si="10"/>
        <v>1</v>
      </c>
      <c r="CP42" s="31">
        <f t="shared" si="69"/>
        <v>-356.7</v>
      </c>
      <c r="CQ42" s="31">
        <f t="shared" si="70"/>
        <v>1.3038293646207265E-8</v>
      </c>
      <c r="CR42" s="31">
        <f t="shared" si="71"/>
        <v>5939.9999999999991</v>
      </c>
      <c r="CS42" s="31">
        <f t="shared" si="72"/>
        <v>26.116516898883717</v>
      </c>
      <c r="CV42" s="32">
        <f t="shared" si="73"/>
        <v>-224</v>
      </c>
      <c r="CW42" s="32">
        <f t="shared" si="74"/>
        <v>24.4</v>
      </c>
      <c r="CX42" s="32">
        <v>1</v>
      </c>
      <c r="CY42" s="23">
        <f t="shared" si="75"/>
        <v>2.2999999999999998</v>
      </c>
      <c r="CZ42" s="31">
        <f t="shared" si="11"/>
        <v>1</v>
      </c>
      <c r="DA42" s="31">
        <f t="shared" si="76"/>
        <v>-515.19999999999993</v>
      </c>
      <c r="DB42" s="31">
        <f t="shared" si="77"/>
        <v>1.273270863887424E-11</v>
      </c>
      <c r="DC42" s="31">
        <f t="shared" si="78"/>
        <v>7320</v>
      </c>
      <c r="DD42" s="31">
        <f t="shared" si="79"/>
        <v>26.116516898883717</v>
      </c>
      <c r="DG42" s="32">
        <f t="shared" si="80"/>
        <v>-289</v>
      </c>
      <c r="DH42" s="32">
        <f t="shared" si="81"/>
        <v>29.65</v>
      </c>
      <c r="DI42" s="32">
        <v>1</v>
      </c>
      <c r="DJ42" s="23">
        <f t="shared" si="87"/>
        <v>2.625</v>
      </c>
      <c r="DK42" s="31">
        <f t="shared" si="12"/>
        <v>1</v>
      </c>
      <c r="DL42" s="31">
        <f t="shared" si="82"/>
        <v>-758.625</v>
      </c>
      <c r="DM42" s="31">
        <f t="shared" si="83"/>
        <v>1.5542857225188211E-15</v>
      </c>
      <c r="DN42" s="31">
        <f t="shared" si="84"/>
        <v>8895</v>
      </c>
      <c r="DO42" s="31">
        <f t="shared" si="85"/>
        <v>26.116516898883717</v>
      </c>
    </row>
    <row r="43" spans="1:119">
      <c r="A43" s="23">
        <f t="shared" si="13"/>
        <v>0.90125046261082997</v>
      </c>
      <c r="B43" s="23">
        <v>0</v>
      </c>
      <c r="C43" s="44">
        <f t="shared" si="91"/>
        <v>3.2499999999999996</v>
      </c>
      <c r="D43" s="48"/>
      <c r="E43" s="47">
        <f t="shared" si="88"/>
        <v>3.2499999999999996</v>
      </c>
      <c r="F43" s="84">
        <f t="shared" si="0"/>
        <v>6.4999999999999991</v>
      </c>
      <c r="G43" s="185">
        <f t="shared" si="1"/>
        <v>1.6701758388567387</v>
      </c>
      <c r="H43" s="26">
        <f t="shared" si="2"/>
        <v>168.89701257893086</v>
      </c>
      <c r="I43" s="23">
        <f t="shared" si="86"/>
        <v>7.4000000000000039</v>
      </c>
      <c r="J43" s="27">
        <v>37</v>
      </c>
      <c r="K43" s="32">
        <f t="shared" si="15"/>
        <v>37</v>
      </c>
      <c r="L43" s="32">
        <f t="shared" si="16"/>
        <v>1</v>
      </c>
      <c r="M43" s="22">
        <v>1</v>
      </c>
      <c r="N43" s="109">
        <f t="shared" si="17"/>
        <v>3.2499999999999996</v>
      </c>
      <c r="O43" s="31">
        <f t="shared" si="3"/>
        <v>8</v>
      </c>
      <c r="P43" s="31">
        <f t="shared" si="18"/>
        <v>961.99999999999989</v>
      </c>
      <c r="Q43" s="31">
        <f t="shared" si="19"/>
        <v>65869.83490578302</v>
      </c>
      <c r="R43" s="31">
        <f t="shared" si="20"/>
        <v>300</v>
      </c>
      <c r="S43" s="31">
        <f t="shared" si="21"/>
        <v>27.037513878324898</v>
      </c>
      <c r="T43" s="56">
        <f t="shared" si="22"/>
        <v>68.471761856323312</v>
      </c>
      <c r="U43" s="163">
        <f t="shared" si="23"/>
        <v>50.10527516570216</v>
      </c>
      <c r="W43" s="32">
        <f t="shared" si="24"/>
        <v>32</v>
      </c>
      <c r="X43" s="32">
        <f t="shared" si="25"/>
        <v>2.0499999999999998</v>
      </c>
      <c r="Y43" s="32">
        <v>1</v>
      </c>
      <c r="Z43" s="23">
        <f t="shared" si="26"/>
        <v>1.0249999999999999</v>
      </c>
      <c r="AA43" s="31">
        <f t="shared" si="4"/>
        <v>12</v>
      </c>
      <c r="AB43" s="31">
        <f t="shared" si="27"/>
        <v>393.59999999999997</v>
      </c>
      <c r="AC43" s="31">
        <f t="shared" si="28"/>
        <v>32934.917452891503</v>
      </c>
      <c r="AD43" s="31">
        <f t="shared" si="29"/>
        <v>615</v>
      </c>
      <c r="AE43" s="31">
        <f t="shared" si="30"/>
        <v>27.037513878324898</v>
      </c>
      <c r="AF43" s="56">
        <f t="shared" si="90"/>
        <v>83.676111414866625</v>
      </c>
      <c r="AH43" s="32">
        <f t="shared" si="31"/>
        <v>22</v>
      </c>
      <c r="AI43" s="32">
        <f t="shared" si="32"/>
        <v>4.1999999999999993</v>
      </c>
      <c r="AJ43" s="32">
        <v>1</v>
      </c>
      <c r="AK43" s="23">
        <f t="shared" si="33"/>
        <v>1.075</v>
      </c>
      <c r="AL43" s="31">
        <f t="shared" si="5"/>
        <v>4</v>
      </c>
      <c r="AM43" s="31">
        <f t="shared" si="34"/>
        <v>94.6</v>
      </c>
      <c r="AN43" s="31">
        <f t="shared" si="35"/>
        <v>8233.7293632228702</v>
      </c>
      <c r="AO43" s="31">
        <f t="shared" si="36"/>
        <v>1259.9999999999998</v>
      </c>
      <c r="AP43" s="31">
        <f t="shared" si="37"/>
        <v>27.037513878324898</v>
      </c>
      <c r="AQ43" s="56">
        <f t="shared" si="94"/>
        <v>87.037308279311532</v>
      </c>
      <c r="AS43" s="32">
        <f t="shared" si="38"/>
        <v>7</v>
      </c>
      <c r="AT43" s="32">
        <f t="shared" si="39"/>
        <v>6.4999999999999991</v>
      </c>
      <c r="AU43" s="32">
        <v>1</v>
      </c>
      <c r="AV43" s="23">
        <f t="shared" si="40"/>
        <v>1.1499999999999999</v>
      </c>
      <c r="AW43" s="31">
        <f t="shared" si="6"/>
        <v>2</v>
      </c>
      <c r="AX43" s="31">
        <f t="shared" si="41"/>
        <v>16.099999999999998</v>
      </c>
      <c r="AY43" s="31">
        <f t="shared" si="42"/>
        <v>1029.2161704028579</v>
      </c>
      <c r="AZ43" s="31">
        <f t="shared" si="43"/>
        <v>1949.9999999999998</v>
      </c>
      <c r="BA43" s="31">
        <f t="shared" si="44"/>
        <v>27.037513878324898</v>
      </c>
      <c r="BB43" s="56">
        <f t="shared" si="93"/>
        <v>63.926470211357639</v>
      </c>
      <c r="BD43" s="32">
        <f t="shared" si="45"/>
        <v>-23</v>
      </c>
      <c r="BE43" s="32">
        <f t="shared" si="46"/>
        <v>9.1</v>
      </c>
      <c r="BF43" s="32">
        <v>1</v>
      </c>
      <c r="BG43" s="23">
        <f t="shared" si="47"/>
        <v>1.3</v>
      </c>
      <c r="BH43" s="31">
        <f t="shared" si="7"/>
        <v>1</v>
      </c>
      <c r="BI43" s="31">
        <f t="shared" si="48"/>
        <v>-29.900000000000002</v>
      </c>
      <c r="BJ43" s="31">
        <f t="shared" si="49"/>
        <v>16.081502662544622</v>
      </c>
      <c r="BK43" s="31">
        <f t="shared" si="50"/>
        <v>2730</v>
      </c>
      <c r="BL43" s="31">
        <f t="shared" si="51"/>
        <v>27.037513878324898</v>
      </c>
      <c r="BO43" s="32">
        <f t="shared" si="52"/>
        <v>-68</v>
      </c>
      <c r="BP43" s="32">
        <f t="shared" si="53"/>
        <v>12.149999999999999</v>
      </c>
      <c r="BQ43" s="32">
        <v>1</v>
      </c>
      <c r="BR43" s="23">
        <f t="shared" si="54"/>
        <v>1.5249999999999999</v>
      </c>
      <c r="BS43" s="31">
        <f t="shared" si="8"/>
        <v>1</v>
      </c>
      <c r="BT43" s="31">
        <f t="shared" si="55"/>
        <v>-103.69999999999999</v>
      </c>
      <c r="BU43" s="31">
        <f t="shared" si="56"/>
        <v>3.1409184887782368E-2</v>
      </c>
      <c r="BV43" s="31">
        <f t="shared" si="57"/>
        <v>3644.9999999999995</v>
      </c>
      <c r="BW43" s="31">
        <f t="shared" si="58"/>
        <v>27.037513878324898</v>
      </c>
      <c r="BZ43" s="32">
        <f t="shared" si="59"/>
        <v>-118</v>
      </c>
      <c r="CA43" s="32">
        <f t="shared" si="60"/>
        <v>15.7</v>
      </c>
      <c r="CB43" s="32">
        <v>1</v>
      </c>
      <c r="CC43" s="23">
        <f t="shared" si="61"/>
        <v>1.7749999999999999</v>
      </c>
      <c r="CD43" s="31">
        <f t="shared" si="9"/>
        <v>1</v>
      </c>
      <c r="CE43" s="31">
        <f t="shared" si="62"/>
        <v>-209.45</v>
      </c>
      <c r="CF43" s="31">
        <f t="shared" si="63"/>
        <v>3.0673032116974874E-5</v>
      </c>
      <c r="CG43" s="31">
        <f t="shared" si="64"/>
        <v>4710</v>
      </c>
      <c r="CH43" s="31">
        <f t="shared" si="65"/>
        <v>27.037513878324898</v>
      </c>
      <c r="CK43" s="32">
        <f t="shared" si="66"/>
        <v>-173</v>
      </c>
      <c r="CL43" s="32">
        <f t="shared" si="67"/>
        <v>19.799999999999997</v>
      </c>
      <c r="CM43" s="32">
        <v>1</v>
      </c>
      <c r="CN43" s="23">
        <f t="shared" si="68"/>
        <v>2.0499999999999998</v>
      </c>
      <c r="CO43" s="31">
        <f t="shared" si="10"/>
        <v>1</v>
      </c>
      <c r="CP43" s="31">
        <f t="shared" si="69"/>
        <v>-354.65</v>
      </c>
      <c r="CQ43" s="31">
        <f t="shared" si="70"/>
        <v>1.4977066463366581E-8</v>
      </c>
      <c r="CR43" s="31">
        <f t="shared" si="71"/>
        <v>5939.9999999999991</v>
      </c>
      <c r="CS43" s="31">
        <f t="shared" si="72"/>
        <v>27.037513878324898</v>
      </c>
      <c r="CV43" s="32">
        <f t="shared" si="73"/>
        <v>-223</v>
      </c>
      <c r="CW43" s="32">
        <f t="shared" si="74"/>
        <v>24.4</v>
      </c>
      <c r="CX43" s="32">
        <v>1</v>
      </c>
      <c r="CY43" s="23">
        <f t="shared" si="75"/>
        <v>2.2999999999999998</v>
      </c>
      <c r="CZ43" s="31">
        <f t="shared" si="11"/>
        <v>1</v>
      </c>
      <c r="DA43" s="31">
        <f t="shared" si="76"/>
        <v>-512.9</v>
      </c>
      <c r="DB43" s="31">
        <f t="shared" si="77"/>
        <v>1.4626041468131376E-11</v>
      </c>
      <c r="DC43" s="31">
        <f t="shared" si="78"/>
        <v>7320</v>
      </c>
      <c r="DD43" s="31">
        <f t="shared" si="79"/>
        <v>27.037513878324898</v>
      </c>
      <c r="DG43" s="32">
        <f t="shared" si="80"/>
        <v>-288</v>
      </c>
      <c r="DH43" s="32">
        <f t="shared" si="81"/>
        <v>29.65</v>
      </c>
      <c r="DI43" s="32">
        <v>1</v>
      </c>
      <c r="DJ43" s="23">
        <f t="shared" si="87"/>
        <v>2.625</v>
      </c>
      <c r="DK43" s="31">
        <f t="shared" si="12"/>
        <v>1</v>
      </c>
      <c r="DL43" s="31">
        <f t="shared" si="82"/>
        <v>-756</v>
      </c>
      <c r="DM43" s="31">
        <f t="shared" si="83"/>
        <v>1.7854054526527483E-15</v>
      </c>
      <c r="DN43" s="31">
        <f t="shared" si="84"/>
        <v>8895</v>
      </c>
      <c r="DO43" s="31">
        <f t="shared" si="85"/>
        <v>27.037513878324898</v>
      </c>
    </row>
    <row r="44" spans="1:119">
      <c r="A44" s="23">
        <f t="shared" si="13"/>
        <v>0.9330329915368073</v>
      </c>
      <c r="B44" s="23">
        <v>0</v>
      </c>
      <c r="C44" s="44">
        <f t="shared" si="91"/>
        <v>3.2499999999999996</v>
      </c>
      <c r="D44" s="48"/>
      <c r="E44" s="47">
        <f t="shared" si="88"/>
        <v>3.2499999999999996</v>
      </c>
      <c r="F44" s="84">
        <f t="shared" si="0"/>
        <v>6.4999999999999991</v>
      </c>
      <c r="G44" s="185">
        <f t="shared" si="1"/>
        <v>1.6934906247250543</v>
      </c>
      <c r="H44" s="26">
        <f t="shared" si="2"/>
        <v>194.01172051333143</v>
      </c>
      <c r="I44" s="23">
        <f t="shared" si="86"/>
        <v>7.6000000000000041</v>
      </c>
      <c r="J44" s="27">
        <v>38</v>
      </c>
      <c r="K44" s="32">
        <f t="shared" si="15"/>
        <v>38</v>
      </c>
      <c r="L44" s="32">
        <f t="shared" si="16"/>
        <v>1</v>
      </c>
      <c r="M44" s="22">
        <v>1</v>
      </c>
      <c r="N44" s="109">
        <f t="shared" si="17"/>
        <v>3.2499999999999996</v>
      </c>
      <c r="O44" s="31">
        <f t="shared" si="3"/>
        <v>8</v>
      </c>
      <c r="P44" s="31">
        <f t="shared" si="18"/>
        <v>987.99999999999989</v>
      </c>
      <c r="Q44" s="31">
        <f t="shared" si="19"/>
        <v>75664.571000199241</v>
      </c>
      <c r="R44" s="31">
        <f t="shared" si="20"/>
        <v>300</v>
      </c>
      <c r="S44" s="31">
        <f t="shared" si="21"/>
        <v>27.990989746104219</v>
      </c>
      <c r="T44" s="56">
        <f t="shared" si="22"/>
        <v>76.58357388684135</v>
      </c>
      <c r="U44" s="163">
        <f t="shared" si="23"/>
        <v>50.804718741751628</v>
      </c>
      <c r="W44" s="32">
        <f t="shared" si="24"/>
        <v>33</v>
      </c>
      <c r="X44" s="32">
        <f t="shared" si="25"/>
        <v>2.0499999999999998</v>
      </c>
      <c r="Y44" s="32">
        <v>1</v>
      </c>
      <c r="Z44" s="23">
        <f t="shared" si="26"/>
        <v>1.0249999999999999</v>
      </c>
      <c r="AA44" s="31">
        <f t="shared" si="4"/>
        <v>12</v>
      </c>
      <c r="AB44" s="31">
        <f t="shared" si="27"/>
        <v>405.9</v>
      </c>
      <c r="AC44" s="31">
        <f t="shared" si="28"/>
        <v>37832.285500099613</v>
      </c>
      <c r="AD44" s="31">
        <f t="shared" si="29"/>
        <v>615</v>
      </c>
      <c r="AE44" s="31">
        <f t="shared" si="30"/>
        <v>27.990989746104219</v>
      </c>
      <c r="AF44" s="56">
        <f t="shared" si="90"/>
        <v>93.205926336781516</v>
      </c>
      <c r="AH44" s="32">
        <f t="shared" si="31"/>
        <v>23</v>
      </c>
      <c r="AI44" s="32">
        <f t="shared" si="32"/>
        <v>4.1999999999999993</v>
      </c>
      <c r="AJ44" s="32">
        <v>1</v>
      </c>
      <c r="AK44" s="23">
        <f t="shared" si="33"/>
        <v>1.075</v>
      </c>
      <c r="AL44" s="31">
        <f t="shared" si="5"/>
        <v>4</v>
      </c>
      <c r="AM44" s="31">
        <f t="shared" si="34"/>
        <v>98.899999999999991</v>
      </c>
      <c r="AN44" s="31">
        <f t="shared" si="35"/>
        <v>9458.0713750248979</v>
      </c>
      <c r="AO44" s="31">
        <f t="shared" si="36"/>
        <v>1259.9999999999998</v>
      </c>
      <c r="AP44" s="31">
        <f t="shared" si="37"/>
        <v>27.990989746104219</v>
      </c>
      <c r="AQ44" s="56">
        <f t="shared" si="94"/>
        <v>95.63267315495348</v>
      </c>
      <c r="AS44" s="32">
        <f t="shared" si="38"/>
        <v>8</v>
      </c>
      <c r="AT44" s="32">
        <f t="shared" si="39"/>
        <v>6.4999999999999991</v>
      </c>
      <c r="AU44" s="32">
        <v>1</v>
      </c>
      <c r="AV44" s="23">
        <f t="shared" si="40"/>
        <v>1.1499999999999999</v>
      </c>
      <c r="AW44" s="31">
        <f t="shared" si="6"/>
        <v>2</v>
      </c>
      <c r="AX44" s="31">
        <f t="shared" si="41"/>
        <v>18.399999999999999</v>
      </c>
      <c r="AY44" s="31">
        <f t="shared" si="42"/>
        <v>1182.2589218781109</v>
      </c>
      <c r="AZ44" s="31">
        <f t="shared" si="43"/>
        <v>1949.9999999999998</v>
      </c>
      <c r="BA44" s="31">
        <f t="shared" si="44"/>
        <v>27.990989746104219</v>
      </c>
      <c r="BB44" s="56">
        <f t="shared" si="93"/>
        <v>64.253202275984293</v>
      </c>
      <c r="BD44" s="32">
        <f t="shared" si="45"/>
        <v>-22</v>
      </c>
      <c r="BE44" s="32">
        <f t="shared" si="46"/>
        <v>9.1</v>
      </c>
      <c r="BF44" s="32">
        <v>1</v>
      </c>
      <c r="BG44" s="23">
        <f t="shared" si="47"/>
        <v>1.3</v>
      </c>
      <c r="BH44" s="31">
        <f t="shared" si="7"/>
        <v>1</v>
      </c>
      <c r="BI44" s="31">
        <f t="shared" si="48"/>
        <v>-28.6</v>
      </c>
      <c r="BJ44" s="31">
        <f t="shared" si="49"/>
        <v>18.47279565434545</v>
      </c>
      <c r="BK44" s="31">
        <f t="shared" si="50"/>
        <v>2730</v>
      </c>
      <c r="BL44" s="31">
        <f t="shared" si="51"/>
        <v>27.990989746104219</v>
      </c>
      <c r="BO44" s="32">
        <f t="shared" si="52"/>
        <v>-67</v>
      </c>
      <c r="BP44" s="32">
        <f t="shared" si="53"/>
        <v>12.149999999999999</v>
      </c>
      <c r="BQ44" s="32">
        <v>1</v>
      </c>
      <c r="BR44" s="23">
        <f t="shared" si="54"/>
        <v>1.5249999999999999</v>
      </c>
      <c r="BS44" s="31">
        <f t="shared" si="8"/>
        <v>1</v>
      </c>
      <c r="BT44" s="31">
        <f t="shared" si="55"/>
        <v>-102.175</v>
      </c>
      <c r="BU44" s="31">
        <f t="shared" si="56"/>
        <v>3.607967901239334E-2</v>
      </c>
      <c r="BV44" s="31">
        <f t="shared" si="57"/>
        <v>3644.9999999999995</v>
      </c>
      <c r="BW44" s="31">
        <f t="shared" si="58"/>
        <v>27.990989746104219</v>
      </c>
      <c r="BZ44" s="32">
        <f t="shared" si="59"/>
        <v>-117</v>
      </c>
      <c r="CA44" s="32">
        <f t="shared" si="60"/>
        <v>15.7</v>
      </c>
      <c r="CB44" s="32">
        <v>1</v>
      </c>
      <c r="CC44" s="23">
        <f t="shared" si="61"/>
        <v>1.7749999999999999</v>
      </c>
      <c r="CD44" s="31">
        <f t="shared" si="9"/>
        <v>1</v>
      </c>
      <c r="CE44" s="31">
        <f t="shared" si="62"/>
        <v>-207.67499999999998</v>
      </c>
      <c r="CF44" s="31">
        <f t="shared" si="63"/>
        <v>3.5234061535540262E-5</v>
      </c>
      <c r="CG44" s="31">
        <f t="shared" si="64"/>
        <v>4710</v>
      </c>
      <c r="CH44" s="31">
        <f t="shared" si="65"/>
        <v>27.990989746104219</v>
      </c>
      <c r="CK44" s="32">
        <f t="shared" si="66"/>
        <v>-172</v>
      </c>
      <c r="CL44" s="32">
        <f t="shared" si="67"/>
        <v>19.799999999999997</v>
      </c>
      <c r="CM44" s="32">
        <v>1</v>
      </c>
      <c r="CN44" s="23">
        <f t="shared" si="68"/>
        <v>2.0499999999999998</v>
      </c>
      <c r="CO44" s="31">
        <f t="shared" si="10"/>
        <v>1</v>
      </c>
      <c r="CP44" s="31">
        <f t="shared" si="69"/>
        <v>-352.59999999999997</v>
      </c>
      <c r="CQ44" s="31">
        <f t="shared" si="70"/>
        <v>1.7204131609150449E-8</v>
      </c>
      <c r="CR44" s="31">
        <f t="shared" si="71"/>
        <v>5939.9999999999991</v>
      </c>
      <c r="CS44" s="31">
        <f t="shared" si="72"/>
        <v>27.990989746104219</v>
      </c>
      <c r="CV44" s="32">
        <f t="shared" si="73"/>
        <v>-222</v>
      </c>
      <c r="CW44" s="32">
        <f t="shared" si="74"/>
        <v>24.4</v>
      </c>
      <c r="CX44" s="32">
        <v>1</v>
      </c>
      <c r="CY44" s="23">
        <f t="shared" si="75"/>
        <v>2.2999999999999998</v>
      </c>
      <c r="CZ44" s="31">
        <f t="shared" si="11"/>
        <v>1</v>
      </c>
      <c r="DA44" s="31">
        <f t="shared" si="76"/>
        <v>-510.59999999999997</v>
      </c>
      <c r="DB44" s="31">
        <f t="shared" si="77"/>
        <v>1.6800909774560934E-11</v>
      </c>
      <c r="DC44" s="31">
        <f t="shared" si="78"/>
        <v>7320</v>
      </c>
      <c r="DD44" s="31">
        <f t="shared" si="79"/>
        <v>27.990989746104219</v>
      </c>
      <c r="DG44" s="32">
        <f t="shared" si="80"/>
        <v>-287</v>
      </c>
      <c r="DH44" s="32">
        <f t="shared" si="81"/>
        <v>29.65</v>
      </c>
      <c r="DI44" s="32">
        <v>1</v>
      </c>
      <c r="DJ44" s="23">
        <f t="shared" si="87"/>
        <v>2.625</v>
      </c>
      <c r="DK44" s="31">
        <f t="shared" si="12"/>
        <v>1</v>
      </c>
      <c r="DL44" s="31">
        <f t="shared" si="82"/>
        <v>-753.375</v>
      </c>
      <c r="DM44" s="31">
        <f t="shared" si="83"/>
        <v>2.0508923064649487E-15</v>
      </c>
      <c r="DN44" s="31">
        <f t="shared" si="84"/>
        <v>8895</v>
      </c>
      <c r="DO44" s="31">
        <f t="shared" si="85"/>
        <v>27.990989746104219</v>
      </c>
    </row>
    <row r="45" spans="1:119">
      <c r="A45" s="23">
        <f t="shared" si="13"/>
        <v>0.96593632892484549</v>
      </c>
      <c r="B45" s="23">
        <v>0</v>
      </c>
      <c r="C45" s="44">
        <f t="shared" si="91"/>
        <v>3.2499999999999996</v>
      </c>
      <c r="D45" s="48"/>
      <c r="E45" s="47">
        <f t="shared" si="88"/>
        <v>3.2499999999999996</v>
      </c>
      <c r="F45" s="84">
        <f t="shared" si="0"/>
        <v>6.4999999999999991</v>
      </c>
      <c r="G45" s="185">
        <f t="shared" si="1"/>
        <v>1.7171308728755075</v>
      </c>
      <c r="H45" s="26">
        <f t="shared" si="2"/>
        <v>222.86094420380837</v>
      </c>
      <c r="I45" s="23">
        <f t="shared" si="86"/>
        <v>7.8000000000000034</v>
      </c>
      <c r="J45" s="27">
        <v>39</v>
      </c>
      <c r="K45" s="32">
        <f t="shared" si="15"/>
        <v>39</v>
      </c>
      <c r="L45" s="32">
        <f t="shared" si="16"/>
        <v>1</v>
      </c>
      <c r="M45" s="22">
        <v>1</v>
      </c>
      <c r="N45" s="109">
        <f t="shared" si="17"/>
        <v>3.2499999999999996</v>
      </c>
      <c r="O45" s="31">
        <f t="shared" si="3"/>
        <v>8</v>
      </c>
      <c r="P45" s="31">
        <f t="shared" si="18"/>
        <v>1013.9999999999999</v>
      </c>
      <c r="Q45" s="31">
        <f t="shared" si="19"/>
        <v>86915.76823948526</v>
      </c>
      <c r="R45" s="31">
        <f t="shared" si="20"/>
        <v>300</v>
      </c>
      <c r="S45" s="31">
        <f t="shared" si="21"/>
        <v>28.978089867745364</v>
      </c>
      <c r="T45" s="56">
        <f t="shared" si="22"/>
        <v>85.715747770695529</v>
      </c>
      <c r="U45" s="163">
        <f t="shared" si="23"/>
        <v>51.513926186265223</v>
      </c>
      <c r="W45" s="32">
        <f t="shared" si="24"/>
        <v>34</v>
      </c>
      <c r="X45" s="32">
        <f t="shared" si="25"/>
        <v>2.0499999999999998</v>
      </c>
      <c r="Y45" s="32">
        <v>1</v>
      </c>
      <c r="Z45" s="23">
        <f t="shared" si="26"/>
        <v>1.0249999999999999</v>
      </c>
      <c r="AA45" s="31">
        <f t="shared" si="4"/>
        <v>12</v>
      </c>
      <c r="AB45" s="31">
        <f t="shared" si="27"/>
        <v>418.2</v>
      </c>
      <c r="AC45" s="31">
        <f t="shared" si="28"/>
        <v>43457.884119742608</v>
      </c>
      <c r="AD45" s="31">
        <f t="shared" si="29"/>
        <v>615</v>
      </c>
      <c r="AE45" s="31">
        <f t="shared" si="30"/>
        <v>28.978089867745364</v>
      </c>
      <c r="AF45" s="56">
        <f t="shared" si="90"/>
        <v>103.91650913376999</v>
      </c>
      <c r="AH45" s="32">
        <f t="shared" si="31"/>
        <v>24</v>
      </c>
      <c r="AI45" s="32">
        <f t="shared" si="32"/>
        <v>4.1999999999999993</v>
      </c>
      <c r="AJ45" s="32">
        <v>1</v>
      </c>
      <c r="AK45" s="23">
        <f t="shared" si="33"/>
        <v>1.075</v>
      </c>
      <c r="AL45" s="31">
        <f t="shared" si="5"/>
        <v>4</v>
      </c>
      <c r="AM45" s="31">
        <f t="shared" si="34"/>
        <v>103.19999999999999</v>
      </c>
      <c r="AN45" s="31">
        <f t="shared" si="35"/>
        <v>10864.471029935643</v>
      </c>
      <c r="AO45" s="31">
        <f t="shared" si="36"/>
        <v>1259.9999999999998</v>
      </c>
      <c r="AP45" s="31">
        <f t="shared" si="37"/>
        <v>28.978089867745364</v>
      </c>
      <c r="AQ45" s="56">
        <f t="shared" si="94"/>
        <v>105.2758820730198</v>
      </c>
      <c r="AS45" s="32">
        <f t="shared" si="38"/>
        <v>9</v>
      </c>
      <c r="AT45" s="32">
        <f t="shared" si="39"/>
        <v>6.4999999999999991</v>
      </c>
      <c r="AU45" s="32">
        <v>1</v>
      </c>
      <c r="AV45" s="23">
        <f t="shared" si="40"/>
        <v>1.1499999999999999</v>
      </c>
      <c r="AW45" s="31">
        <f t="shared" si="6"/>
        <v>2</v>
      </c>
      <c r="AX45" s="31">
        <f t="shared" si="41"/>
        <v>20.7</v>
      </c>
      <c r="AY45" s="31">
        <f t="shared" si="42"/>
        <v>1358.0588787419545</v>
      </c>
      <c r="AZ45" s="31">
        <f t="shared" si="43"/>
        <v>1949.9999999999998</v>
      </c>
      <c r="BA45" s="31">
        <f t="shared" si="44"/>
        <v>28.978089867745364</v>
      </c>
      <c r="BB45" s="56">
        <f t="shared" si="93"/>
        <v>65.606709117968819</v>
      </c>
      <c r="BD45" s="32">
        <f t="shared" si="45"/>
        <v>-21</v>
      </c>
      <c r="BE45" s="32">
        <f t="shared" si="46"/>
        <v>9.1</v>
      </c>
      <c r="BF45" s="32">
        <v>1</v>
      </c>
      <c r="BG45" s="23">
        <f t="shared" si="47"/>
        <v>1.3</v>
      </c>
      <c r="BH45" s="31">
        <f t="shared" si="7"/>
        <v>1</v>
      </c>
      <c r="BI45" s="31">
        <f t="shared" si="48"/>
        <v>-27.3</v>
      </c>
      <c r="BJ45" s="31">
        <f t="shared" si="49"/>
        <v>21.219669980342996</v>
      </c>
      <c r="BK45" s="31">
        <f t="shared" si="50"/>
        <v>2730</v>
      </c>
      <c r="BL45" s="31">
        <f t="shared" si="51"/>
        <v>28.978089867745364</v>
      </c>
      <c r="BO45" s="32">
        <f t="shared" si="52"/>
        <v>-66</v>
      </c>
      <c r="BP45" s="32">
        <f t="shared" si="53"/>
        <v>12.149999999999999</v>
      </c>
      <c r="BQ45" s="32">
        <v>1</v>
      </c>
      <c r="BR45" s="23">
        <f t="shared" si="54"/>
        <v>1.5249999999999999</v>
      </c>
      <c r="BS45" s="31">
        <f t="shared" si="8"/>
        <v>1</v>
      </c>
      <c r="BT45" s="31">
        <f t="shared" si="55"/>
        <v>-100.64999999999999</v>
      </c>
      <c r="BU45" s="31">
        <f t="shared" si="56"/>
        <v>4.1444667930357282E-2</v>
      </c>
      <c r="BV45" s="31">
        <f t="shared" si="57"/>
        <v>3644.9999999999995</v>
      </c>
      <c r="BW45" s="31">
        <f t="shared" si="58"/>
        <v>28.978089867745364</v>
      </c>
      <c r="BZ45" s="32">
        <f t="shared" si="59"/>
        <v>-116</v>
      </c>
      <c r="CA45" s="32">
        <f t="shared" si="60"/>
        <v>15.7</v>
      </c>
      <c r="CB45" s="32">
        <v>1</v>
      </c>
      <c r="CC45" s="23">
        <f t="shared" si="61"/>
        <v>1.7749999999999999</v>
      </c>
      <c r="CD45" s="31">
        <f t="shared" si="9"/>
        <v>1</v>
      </c>
      <c r="CE45" s="31">
        <f t="shared" si="62"/>
        <v>-205.89999999999998</v>
      </c>
      <c r="CF45" s="31">
        <f t="shared" si="63"/>
        <v>4.0473308525739397E-5</v>
      </c>
      <c r="CG45" s="31">
        <f t="shared" si="64"/>
        <v>4710</v>
      </c>
      <c r="CH45" s="31">
        <f t="shared" si="65"/>
        <v>28.978089867745364</v>
      </c>
      <c r="CK45" s="32">
        <f t="shared" si="66"/>
        <v>-171</v>
      </c>
      <c r="CL45" s="32">
        <f t="shared" si="67"/>
        <v>19.799999999999997</v>
      </c>
      <c r="CM45" s="32">
        <v>1</v>
      </c>
      <c r="CN45" s="23">
        <f t="shared" si="68"/>
        <v>2.0499999999999998</v>
      </c>
      <c r="CO45" s="31">
        <f t="shared" si="10"/>
        <v>1</v>
      </c>
      <c r="CP45" s="31">
        <f t="shared" si="69"/>
        <v>-350.54999999999995</v>
      </c>
      <c r="CQ45" s="31">
        <f t="shared" si="70"/>
        <v>1.9762357678583617E-8</v>
      </c>
      <c r="CR45" s="31">
        <f t="shared" si="71"/>
        <v>5939.9999999999991</v>
      </c>
      <c r="CS45" s="31">
        <f t="shared" si="72"/>
        <v>28.978089867745364</v>
      </c>
      <c r="CV45" s="32">
        <f t="shared" si="73"/>
        <v>-221</v>
      </c>
      <c r="CW45" s="32">
        <f t="shared" si="74"/>
        <v>24.4</v>
      </c>
      <c r="CX45" s="32">
        <v>1</v>
      </c>
      <c r="CY45" s="23">
        <f t="shared" si="75"/>
        <v>2.2999999999999998</v>
      </c>
      <c r="CZ45" s="31">
        <f t="shared" si="11"/>
        <v>1</v>
      </c>
      <c r="DA45" s="31">
        <f t="shared" si="76"/>
        <v>-508.29999999999995</v>
      </c>
      <c r="DB45" s="31">
        <f t="shared" si="77"/>
        <v>1.9299177420491749E-11</v>
      </c>
      <c r="DC45" s="31">
        <f t="shared" si="78"/>
        <v>7320</v>
      </c>
      <c r="DD45" s="31">
        <f t="shared" si="79"/>
        <v>28.978089867745364</v>
      </c>
      <c r="DG45" s="32">
        <f t="shared" si="80"/>
        <v>-286</v>
      </c>
      <c r="DH45" s="32">
        <f t="shared" si="81"/>
        <v>29.65</v>
      </c>
      <c r="DI45" s="32">
        <v>1</v>
      </c>
      <c r="DJ45" s="23">
        <f t="shared" si="87"/>
        <v>2.625</v>
      </c>
      <c r="DK45" s="31">
        <f t="shared" si="12"/>
        <v>1</v>
      </c>
      <c r="DL45" s="31">
        <f t="shared" si="82"/>
        <v>-750.75</v>
      </c>
      <c r="DM45" s="31">
        <f t="shared" si="83"/>
        <v>2.3558566187123623E-15</v>
      </c>
      <c r="DN45" s="31">
        <f t="shared" si="84"/>
        <v>8895</v>
      </c>
      <c r="DO45" s="31">
        <f t="shared" si="85"/>
        <v>28.978089867745364</v>
      </c>
    </row>
    <row r="46" spans="1:119">
      <c r="A46" s="119">
        <f t="shared" si="13"/>
        <v>1</v>
      </c>
      <c r="B46" s="23">
        <v>0</v>
      </c>
      <c r="C46" s="44">
        <f t="shared" si="91"/>
        <v>3.2499999999999996</v>
      </c>
      <c r="D46" s="48"/>
      <c r="E46" s="47">
        <f t="shared" si="88"/>
        <v>3.2499999999999996</v>
      </c>
      <c r="F46" s="84">
        <f t="shared" si="0"/>
        <v>6.4999999999999991</v>
      </c>
      <c r="G46" s="185">
        <f t="shared" si="1"/>
        <v>1.7411011265922482</v>
      </c>
      <c r="H46" s="26">
        <f t="shared" si="2"/>
        <v>256.00000000000068</v>
      </c>
      <c r="I46" s="23">
        <f t="shared" si="86"/>
        <v>8.0000000000000036</v>
      </c>
      <c r="J46" s="27">
        <v>40</v>
      </c>
      <c r="K46" s="32">
        <f t="shared" si="15"/>
        <v>40</v>
      </c>
      <c r="L46" s="32">
        <f t="shared" si="16"/>
        <v>1</v>
      </c>
      <c r="M46" s="22">
        <v>2</v>
      </c>
      <c r="N46" s="109">
        <f t="shared" si="17"/>
        <v>3.2499999999999996</v>
      </c>
      <c r="O46" s="31">
        <f t="shared" si="3"/>
        <v>16</v>
      </c>
      <c r="P46" s="31">
        <f t="shared" si="18"/>
        <v>2079.9999999999995</v>
      </c>
      <c r="Q46" s="31">
        <f t="shared" si="19"/>
        <v>99840.000000000247</v>
      </c>
      <c r="R46" s="31">
        <f t="shared" si="20"/>
        <v>300</v>
      </c>
      <c r="S46" s="31">
        <f t="shared" si="21"/>
        <v>30</v>
      </c>
      <c r="T46" s="56">
        <f t="shared" si="22"/>
        <v>48.000000000000128</v>
      </c>
      <c r="U46" s="163">
        <f t="shared" si="23"/>
        <v>52.233033797767447</v>
      </c>
      <c r="W46" s="32">
        <f t="shared" si="24"/>
        <v>35</v>
      </c>
      <c r="X46" s="32">
        <f t="shared" si="25"/>
        <v>2.0499999999999998</v>
      </c>
      <c r="Y46" s="32">
        <v>1</v>
      </c>
      <c r="Z46" s="23">
        <f t="shared" si="26"/>
        <v>1.0249999999999999</v>
      </c>
      <c r="AA46" s="31">
        <f t="shared" si="4"/>
        <v>12</v>
      </c>
      <c r="AB46" s="31">
        <f t="shared" si="27"/>
        <v>430.49999999999994</v>
      </c>
      <c r="AC46" s="31">
        <f t="shared" si="28"/>
        <v>49920.000000000116</v>
      </c>
      <c r="AD46" s="31">
        <f t="shared" si="29"/>
        <v>615</v>
      </c>
      <c r="AE46" s="31">
        <f t="shared" si="30"/>
        <v>30</v>
      </c>
      <c r="AF46" s="56">
        <f t="shared" si="90"/>
        <v>115.95818815331039</v>
      </c>
      <c r="AH46" s="32">
        <f t="shared" si="31"/>
        <v>25</v>
      </c>
      <c r="AI46" s="32">
        <f t="shared" si="32"/>
        <v>4.1999999999999993</v>
      </c>
      <c r="AJ46" s="32">
        <v>2</v>
      </c>
      <c r="AK46" s="23">
        <f t="shared" si="33"/>
        <v>1.075</v>
      </c>
      <c r="AL46" s="31">
        <f t="shared" si="5"/>
        <v>8</v>
      </c>
      <c r="AM46" s="31">
        <f t="shared" si="34"/>
        <v>215</v>
      </c>
      <c r="AN46" s="31">
        <f t="shared" si="35"/>
        <v>12480.00000000002</v>
      </c>
      <c r="AO46" s="31">
        <f t="shared" si="36"/>
        <v>1259.9999999999998</v>
      </c>
      <c r="AP46" s="31">
        <f t="shared" si="37"/>
        <v>30</v>
      </c>
      <c r="AQ46" s="56">
        <f t="shared" si="94"/>
        <v>58.046511627907073</v>
      </c>
      <c r="AS46" s="32">
        <f t="shared" si="38"/>
        <v>10</v>
      </c>
      <c r="AT46" s="32">
        <f t="shared" si="39"/>
        <v>6.4999999999999991</v>
      </c>
      <c r="AU46" s="32">
        <v>1</v>
      </c>
      <c r="AV46" s="23">
        <f t="shared" si="40"/>
        <v>1.1499999999999999</v>
      </c>
      <c r="AW46" s="31">
        <f t="shared" si="6"/>
        <v>2</v>
      </c>
      <c r="AX46" s="31">
        <f t="shared" si="41"/>
        <v>23</v>
      </c>
      <c r="AY46" s="31">
        <f t="shared" si="42"/>
        <v>1560.0000000000009</v>
      </c>
      <c r="AZ46" s="31">
        <f t="shared" si="43"/>
        <v>1949.9999999999998</v>
      </c>
      <c r="BA46" s="31">
        <f t="shared" si="44"/>
        <v>30</v>
      </c>
      <c r="BB46" s="56">
        <f t="shared" si="93"/>
        <v>67.826086956521777</v>
      </c>
      <c r="BD46" s="32">
        <f t="shared" si="45"/>
        <v>-20</v>
      </c>
      <c r="BE46" s="32">
        <f t="shared" si="46"/>
        <v>9.1</v>
      </c>
      <c r="BF46" s="32">
        <v>1</v>
      </c>
      <c r="BG46" s="23">
        <f t="shared" si="47"/>
        <v>1.3</v>
      </c>
      <c r="BH46" s="31">
        <f t="shared" si="7"/>
        <v>1</v>
      </c>
      <c r="BI46" s="31">
        <f t="shared" si="48"/>
        <v>-26</v>
      </c>
      <c r="BJ46" s="31">
        <f t="shared" si="49"/>
        <v>24.374999999999964</v>
      </c>
      <c r="BK46" s="31">
        <f t="shared" si="50"/>
        <v>2730</v>
      </c>
      <c r="BL46" s="31">
        <f t="shared" si="51"/>
        <v>30</v>
      </c>
      <c r="BO46" s="32">
        <f t="shared" si="52"/>
        <v>-65</v>
      </c>
      <c r="BP46" s="32">
        <f t="shared" si="53"/>
        <v>12.149999999999999</v>
      </c>
      <c r="BQ46" s="32">
        <v>1</v>
      </c>
      <c r="BR46" s="23">
        <f t="shared" si="54"/>
        <v>1.5249999999999999</v>
      </c>
      <c r="BS46" s="31">
        <f t="shared" si="8"/>
        <v>1</v>
      </c>
      <c r="BT46" s="31">
        <f t="shared" si="55"/>
        <v>-99.125</v>
      </c>
      <c r="BU46" s="31">
        <f t="shared" si="56"/>
        <v>4.7607421874999778E-2</v>
      </c>
      <c r="BV46" s="31">
        <f t="shared" si="57"/>
        <v>3644.9999999999995</v>
      </c>
      <c r="BW46" s="31">
        <f t="shared" si="58"/>
        <v>30</v>
      </c>
      <c r="BZ46" s="32">
        <f t="shared" si="59"/>
        <v>-115</v>
      </c>
      <c r="CA46" s="32">
        <f t="shared" si="60"/>
        <v>15.7</v>
      </c>
      <c r="CB46" s="32">
        <v>1</v>
      </c>
      <c r="CC46" s="23">
        <f t="shared" si="61"/>
        <v>1.7749999999999999</v>
      </c>
      <c r="CD46" s="31">
        <f t="shared" si="9"/>
        <v>1</v>
      </c>
      <c r="CE46" s="31">
        <f t="shared" si="62"/>
        <v>-204.125</v>
      </c>
      <c r="CF46" s="31">
        <f t="shared" si="63"/>
        <v>4.6491622924804315E-5</v>
      </c>
      <c r="CG46" s="31">
        <f t="shared" si="64"/>
        <v>4710</v>
      </c>
      <c r="CH46" s="31">
        <f t="shared" si="65"/>
        <v>30</v>
      </c>
      <c r="CK46" s="32">
        <f t="shared" si="66"/>
        <v>-170</v>
      </c>
      <c r="CL46" s="32">
        <f t="shared" si="67"/>
        <v>19.799999999999997</v>
      </c>
      <c r="CM46" s="32">
        <v>1</v>
      </c>
      <c r="CN46" s="23">
        <f t="shared" si="68"/>
        <v>2.0499999999999998</v>
      </c>
      <c r="CO46" s="31">
        <f t="shared" si="10"/>
        <v>1</v>
      </c>
      <c r="CP46" s="31">
        <f t="shared" si="69"/>
        <v>-348.49999999999994</v>
      </c>
      <c r="CQ46" s="31">
        <f t="shared" si="70"/>
        <v>2.2700987756252027E-8</v>
      </c>
      <c r="CR46" s="31">
        <f t="shared" si="71"/>
        <v>5939.9999999999991</v>
      </c>
      <c r="CS46" s="31">
        <f t="shared" si="72"/>
        <v>30</v>
      </c>
      <c r="CV46" s="32">
        <f t="shared" si="73"/>
        <v>-220</v>
      </c>
      <c r="CW46" s="32">
        <f t="shared" si="74"/>
        <v>24.4</v>
      </c>
      <c r="CX46" s="32">
        <v>1</v>
      </c>
      <c r="CY46" s="23">
        <f t="shared" si="75"/>
        <v>2.2999999999999998</v>
      </c>
      <c r="CZ46" s="31">
        <f t="shared" si="11"/>
        <v>1</v>
      </c>
      <c r="DA46" s="31">
        <f t="shared" si="76"/>
        <v>-505.99999999999994</v>
      </c>
      <c r="DB46" s="31">
        <f t="shared" si="77"/>
        <v>2.2168933355714796E-11</v>
      </c>
      <c r="DC46" s="31">
        <f t="shared" si="78"/>
        <v>7320</v>
      </c>
      <c r="DD46" s="31">
        <f t="shared" si="79"/>
        <v>30</v>
      </c>
      <c r="DG46" s="32">
        <f t="shared" si="80"/>
        <v>-285</v>
      </c>
      <c r="DH46" s="32">
        <f t="shared" si="81"/>
        <v>29.65</v>
      </c>
      <c r="DI46" s="32">
        <v>1</v>
      </c>
      <c r="DJ46" s="23">
        <f t="shared" si="87"/>
        <v>2.625</v>
      </c>
      <c r="DK46" s="31">
        <f t="shared" si="12"/>
        <v>1</v>
      </c>
      <c r="DL46" s="31">
        <f t="shared" si="82"/>
        <v>-748.125</v>
      </c>
      <c r="DM46" s="31">
        <f t="shared" si="83"/>
        <v>2.706168622523767E-15</v>
      </c>
      <c r="DN46" s="31">
        <f t="shared" si="84"/>
        <v>8895</v>
      </c>
      <c r="DO46" s="31">
        <f t="shared" si="85"/>
        <v>30</v>
      </c>
    </row>
    <row r="47" spans="1:119">
      <c r="A47" s="23">
        <f t="shared" si="13"/>
        <v>1.0352649238413776</v>
      </c>
      <c r="B47" s="23">
        <v>0</v>
      </c>
      <c r="C47" s="44">
        <f t="shared" si="91"/>
        <v>3.2499999999999996</v>
      </c>
      <c r="D47" s="48"/>
      <c r="E47" s="47">
        <f t="shared" si="88"/>
        <v>3.2499999999999996</v>
      </c>
      <c r="F47" s="84">
        <f t="shared" si="0"/>
        <v>6.4999999999999991</v>
      </c>
      <c r="G47" s="185">
        <f t="shared" si="1"/>
        <v>1.7654059925813097</v>
      </c>
      <c r="H47" s="26">
        <f t="shared" si="2"/>
        <v>294.06677887924178</v>
      </c>
      <c r="I47" s="23">
        <f t="shared" si="86"/>
        <v>8.2000000000000046</v>
      </c>
      <c r="J47" s="27">
        <v>41</v>
      </c>
      <c r="K47" s="32">
        <f t="shared" si="15"/>
        <v>41</v>
      </c>
      <c r="L47" s="32">
        <f t="shared" si="16"/>
        <v>1</v>
      </c>
      <c r="M47" s="22">
        <v>1</v>
      </c>
      <c r="N47" s="109">
        <f t="shared" si="17"/>
        <v>3.2499999999999996</v>
      </c>
      <c r="O47" s="31">
        <f t="shared" si="3"/>
        <v>16</v>
      </c>
      <c r="P47" s="31">
        <f t="shared" si="18"/>
        <v>2131.9999999999995</v>
      </c>
      <c r="Q47" s="31">
        <f t="shared" si="19"/>
        <v>114686.04376290429</v>
      </c>
      <c r="R47" s="31">
        <f t="shared" si="20"/>
        <v>300</v>
      </c>
      <c r="S47" s="31">
        <f t="shared" si="21"/>
        <v>31.057947715241326</v>
      </c>
      <c r="T47" s="56">
        <f t="shared" si="22"/>
        <v>53.792703453519849</v>
      </c>
      <c r="U47" s="163">
        <f t="shared" si="23"/>
        <v>52.962179777439289</v>
      </c>
      <c r="W47" s="32">
        <f t="shared" si="24"/>
        <v>36</v>
      </c>
      <c r="X47" s="32">
        <f t="shared" si="25"/>
        <v>2.0499999999999998</v>
      </c>
      <c r="Y47" s="32">
        <v>1</v>
      </c>
      <c r="Z47" s="23">
        <f t="shared" si="26"/>
        <v>1.0249999999999999</v>
      </c>
      <c r="AA47" s="31">
        <f t="shared" si="4"/>
        <v>12</v>
      </c>
      <c r="AB47" s="31">
        <f t="shared" si="27"/>
        <v>442.79999999999995</v>
      </c>
      <c r="AC47" s="31">
        <f t="shared" si="28"/>
        <v>57343.021881452121</v>
      </c>
      <c r="AD47" s="31">
        <f t="shared" si="29"/>
        <v>615</v>
      </c>
      <c r="AE47" s="31">
        <f t="shared" si="30"/>
        <v>31.057947715241326</v>
      </c>
      <c r="AF47" s="56">
        <f t="shared" si="90"/>
        <v>129.50095275847363</v>
      </c>
      <c r="AH47" s="32">
        <f t="shared" si="31"/>
        <v>26</v>
      </c>
      <c r="AI47" s="32">
        <f t="shared" si="32"/>
        <v>4.1999999999999993</v>
      </c>
      <c r="AJ47" s="32">
        <v>1</v>
      </c>
      <c r="AK47" s="23">
        <f t="shared" si="33"/>
        <v>1.075</v>
      </c>
      <c r="AL47" s="31">
        <f t="shared" si="5"/>
        <v>8</v>
      </c>
      <c r="AM47" s="31">
        <f t="shared" si="34"/>
        <v>223.6</v>
      </c>
      <c r="AN47" s="31">
        <f t="shared" si="35"/>
        <v>14335.755470363018</v>
      </c>
      <c r="AO47" s="31">
        <f t="shared" si="36"/>
        <v>1259.9999999999998</v>
      </c>
      <c r="AP47" s="31">
        <f t="shared" si="37"/>
        <v>31.057947715241326</v>
      </c>
      <c r="AQ47" s="56">
        <f t="shared" si="94"/>
        <v>64.113396557974141</v>
      </c>
      <c r="AS47" s="32">
        <f t="shared" si="38"/>
        <v>11</v>
      </c>
      <c r="AT47" s="32">
        <f t="shared" si="39"/>
        <v>6.4999999999999991</v>
      </c>
      <c r="AU47" s="32">
        <v>1</v>
      </c>
      <c r="AV47" s="23">
        <f t="shared" si="40"/>
        <v>1.1499999999999999</v>
      </c>
      <c r="AW47" s="31">
        <f t="shared" si="6"/>
        <v>2</v>
      </c>
      <c r="AX47" s="31">
        <f t="shared" si="41"/>
        <v>25.299999999999997</v>
      </c>
      <c r="AY47" s="31">
        <f t="shared" si="42"/>
        <v>1791.9694337953754</v>
      </c>
      <c r="AZ47" s="31">
        <f t="shared" si="43"/>
        <v>1949.9999999999998</v>
      </c>
      <c r="BA47" s="31">
        <f t="shared" si="44"/>
        <v>31.057947715241326</v>
      </c>
      <c r="BB47" s="56">
        <f t="shared" si="93"/>
        <v>70.828831375311282</v>
      </c>
      <c r="BD47" s="32">
        <f t="shared" si="45"/>
        <v>-19</v>
      </c>
      <c r="BE47" s="32">
        <f t="shared" si="46"/>
        <v>9.1</v>
      </c>
      <c r="BF47" s="32">
        <v>1</v>
      </c>
      <c r="BG47" s="23">
        <f t="shared" si="47"/>
        <v>1.3</v>
      </c>
      <c r="BH47" s="31">
        <f t="shared" si="7"/>
        <v>1</v>
      </c>
      <c r="BI47" s="31">
        <f t="shared" si="48"/>
        <v>-24.7</v>
      </c>
      <c r="BJ47" s="31">
        <f t="shared" si="49"/>
        <v>27.999522403052687</v>
      </c>
      <c r="BK47" s="31">
        <f t="shared" si="50"/>
        <v>2730</v>
      </c>
      <c r="BL47" s="31">
        <f t="shared" si="51"/>
        <v>31.057947715241326</v>
      </c>
      <c r="BO47" s="32">
        <f t="shared" si="52"/>
        <v>-64</v>
      </c>
      <c r="BP47" s="32">
        <f t="shared" si="53"/>
        <v>12.149999999999999</v>
      </c>
      <c r="BQ47" s="32">
        <v>1</v>
      </c>
      <c r="BR47" s="23">
        <f t="shared" si="54"/>
        <v>1.5249999999999999</v>
      </c>
      <c r="BS47" s="31">
        <f t="shared" si="8"/>
        <v>1</v>
      </c>
      <c r="BT47" s="31">
        <f t="shared" si="55"/>
        <v>-97.6</v>
      </c>
      <c r="BU47" s="31">
        <f t="shared" si="56"/>
        <v>5.4686567193462113E-2</v>
      </c>
      <c r="BV47" s="31">
        <f t="shared" si="57"/>
        <v>3644.9999999999995</v>
      </c>
      <c r="BW47" s="31">
        <f t="shared" si="58"/>
        <v>31.057947715241326</v>
      </c>
      <c r="BZ47" s="32">
        <f t="shared" si="59"/>
        <v>-114</v>
      </c>
      <c r="CA47" s="32">
        <f t="shared" si="60"/>
        <v>15.7</v>
      </c>
      <c r="CB47" s="32">
        <v>1</v>
      </c>
      <c r="CC47" s="23">
        <f t="shared" si="61"/>
        <v>1.7749999999999999</v>
      </c>
      <c r="CD47" s="31">
        <f t="shared" si="9"/>
        <v>1</v>
      </c>
      <c r="CE47" s="31">
        <f t="shared" si="62"/>
        <v>-202.35</v>
      </c>
      <c r="CF47" s="31">
        <f t="shared" si="63"/>
        <v>5.3404850774865168E-5</v>
      </c>
      <c r="CG47" s="31">
        <f t="shared" si="64"/>
        <v>4710</v>
      </c>
      <c r="CH47" s="31">
        <f t="shared" si="65"/>
        <v>31.057947715241326</v>
      </c>
      <c r="CK47" s="32">
        <f t="shared" si="66"/>
        <v>-169</v>
      </c>
      <c r="CL47" s="32">
        <f t="shared" si="67"/>
        <v>19.799999999999997</v>
      </c>
      <c r="CM47" s="32">
        <v>1</v>
      </c>
      <c r="CN47" s="23">
        <f t="shared" si="68"/>
        <v>2.0499999999999998</v>
      </c>
      <c r="CO47" s="31">
        <f t="shared" si="10"/>
        <v>1</v>
      </c>
      <c r="CP47" s="31">
        <f t="shared" si="69"/>
        <v>-346.45</v>
      </c>
      <c r="CQ47" s="31">
        <f t="shared" si="70"/>
        <v>2.6076587292414537E-8</v>
      </c>
      <c r="CR47" s="31">
        <f t="shared" si="71"/>
        <v>5939.9999999999991</v>
      </c>
      <c r="CS47" s="31">
        <f t="shared" si="72"/>
        <v>31.057947715241326</v>
      </c>
      <c r="CV47" s="32">
        <f t="shared" si="73"/>
        <v>-219</v>
      </c>
      <c r="CW47" s="32">
        <f t="shared" si="74"/>
        <v>24.4</v>
      </c>
      <c r="CX47" s="32">
        <v>1</v>
      </c>
      <c r="CY47" s="23">
        <f t="shared" si="75"/>
        <v>2.2999999999999998</v>
      </c>
      <c r="CZ47" s="31">
        <f t="shared" si="11"/>
        <v>1</v>
      </c>
      <c r="DA47" s="31">
        <f t="shared" si="76"/>
        <v>-503.7</v>
      </c>
      <c r="DB47" s="31">
        <f t="shared" si="77"/>
        <v>2.5465417277748487E-11</v>
      </c>
      <c r="DC47" s="31">
        <f t="shared" si="78"/>
        <v>7320</v>
      </c>
      <c r="DD47" s="31">
        <f t="shared" si="79"/>
        <v>31.057947715241326</v>
      </c>
      <c r="DG47" s="32">
        <f t="shared" si="80"/>
        <v>-284</v>
      </c>
      <c r="DH47" s="32">
        <f t="shared" si="81"/>
        <v>29.65</v>
      </c>
      <c r="DI47" s="32">
        <v>1</v>
      </c>
      <c r="DJ47" s="23">
        <f t="shared" si="87"/>
        <v>2.625</v>
      </c>
      <c r="DK47" s="31">
        <f t="shared" si="12"/>
        <v>1</v>
      </c>
      <c r="DL47" s="31">
        <f t="shared" si="82"/>
        <v>-745.5</v>
      </c>
      <c r="DM47" s="31">
        <f t="shared" si="83"/>
        <v>3.1085714450376437E-15</v>
      </c>
      <c r="DN47" s="31">
        <f t="shared" si="84"/>
        <v>8895</v>
      </c>
      <c r="DO47" s="31">
        <f t="shared" si="85"/>
        <v>31.057947715241326</v>
      </c>
    </row>
    <row r="48" spans="1:119">
      <c r="A48" s="23">
        <f t="shared" si="13"/>
        <v>1.0717734625362934</v>
      </c>
      <c r="B48" s="23">
        <v>0</v>
      </c>
      <c r="C48" s="44">
        <f t="shared" si="91"/>
        <v>3.2499999999999996</v>
      </c>
      <c r="D48" s="48"/>
      <c r="E48" s="47">
        <f t="shared" si="88"/>
        <v>3.2499999999999996</v>
      </c>
      <c r="F48" s="84">
        <f t="shared" si="0"/>
        <v>6.4999999999999991</v>
      </c>
      <c r="G48" s="185">
        <f t="shared" si="1"/>
        <v>1.7900501418559447</v>
      </c>
      <c r="H48" s="26">
        <f t="shared" si="2"/>
        <v>337.79402515786188</v>
      </c>
      <c r="I48" s="23">
        <f t="shared" si="86"/>
        <v>8.4000000000000039</v>
      </c>
      <c r="J48" s="27">
        <v>42</v>
      </c>
      <c r="K48" s="32">
        <f t="shared" si="15"/>
        <v>42</v>
      </c>
      <c r="L48" s="32">
        <f t="shared" si="16"/>
        <v>1</v>
      </c>
      <c r="M48" s="22">
        <v>1</v>
      </c>
      <c r="N48" s="109">
        <f t="shared" si="17"/>
        <v>3.2499999999999996</v>
      </c>
      <c r="O48" s="31">
        <f t="shared" si="3"/>
        <v>16</v>
      </c>
      <c r="P48" s="31">
        <f t="shared" si="18"/>
        <v>2183.9999999999995</v>
      </c>
      <c r="Q48" s="31">
        <f t="shared" si="19"/>
        <v>131739.6698115661</v>
      </c>
      <c r="R48" s="31">
        <f t="shared" si="20"/>
        <v>300</v>
      </c>
      <c r="S48" s="31">
        <f t="shared" si="21"/>
        <v>32.153203876088803</v>
      </c>
      <c r="T48" s="56">
        <f t="shared" si="22"/>
        <v>60.320361635332475</v>
      </c>
      <c r="U48" s="163">
        <f t="shared" si="23"/>
        <v>53.701504255678344</v>
      </c>
      <c r="W48" s="32">
        <f t="shared" si="24"/>
        <v>37</v>
      </c>
      <c r="X48" s="32">
        <f t="shared" si="25"/>
        <v>2.0499999999999998</v>
      </c>
      <c r="Y48" s="32">
        <v>1</v>
      </c>
      <c r="Z48" s="23">
        <f t="shared" si="26"/>
        <v>1.0249999999999999</v>
      </c>
      <c r="AA48" s="31">
        <f t="shared" si="4"/>
        <v>12</v>
      </c>
      <c r="AB48" s="31">
        <f t="shared" si="27"/>
        <v>455.09999999999997</v>
      </c>
      <c r="AC48" s="31">
        <f t="shared" si="28"/>
        <v>65869.83490578302</v>
      </c>
      <c r="AD48" s="31">
        <f t="shared" si="29"/>
        <v>615</v>
      </c>
      <c r="AE48" s="31">
        <f t="shared" si="30"/>
        <v>32.153203876088803</v>
      </c>
      <c r="AF48" s="56">
        <f t="shared" si="90"/>
        <v>144.73705758247203</v>
      </c>
      <c r="AH48" s="32">
        <f t="shared" si="31"/>
        <v>27</v>
      </c>
      <c r="AI48" s="32">
        <f t="shared" si="32"/>
        <v>4.1999999999999993</v>
      </c>
      <c r="AJ48" s="32">
        <v>1</v>
      </c>
      <c r="AK48" s="23">
        <f t="shared" si="33"/>
        <v>1.075</v>
      </c>
      <c r="AL48" s="31">
        <f t="shared" si="5"/>
        <v>8</v>
      </c>
      <c r="AM48" s="31">
        <f t="shared" si="34"/>
        <v>232.2</v>
      </c>
      <c r="AN48" s="31">
        <f t="shared" si="35"/>
        <v>16467.458726445748</v>
      </c>
      <c r="AO48" s="31">
        <f t="shared" si="36"/>
        <v>1259.9999999999998</v>
      </c>
      <c r="AP48" s="31">
        <f t="shared" si="37"/>
        <v>32.153203876088803</v>
      </c>
      <c r="AQ48" s="56">
        <f t="shared" si="94"/>
        <v>70.919288227587202</v>
      </c>
      <c r="AS48" s="32">
        <f t="shared" si="38"/>
        <v>12</v>
      </c>
      <c r="AT48" s="32">
        <f t="shared" si="39"/>
        <v>6.4999999999999991</v>
      </c>
      <c r="AU48" s="32">
        <v>1</v>
      </c>
      <c r="AV48" s="23">
        <f t="shared" si="40"/>
        <v>1.1499999999999999</v>
      </c>
      <c r="AW48" s="31">
        <f t="shared" si="6"/>
        <v>2</v>
      </c>
      <c r="AX48" s="31">
        <f t="shared" si="41"/>
        <v>27.599999999999998</v>
      </c>
      <c r="AY48" s="31">
        <f t="shared" si="42"/>
        <v>2058.4323408057166</v>
      </c>
      <c r="AZ48" s="31">
        <f t="shared" si="43"/>
        <v>1949.9999999999998</v>
      </c>
      <c r="BA48" s="31">
        <f t="shared" si="44"/>
        <v>32.153203876088803</v>
      </c>
      <c r="BB48" s="56">
        <f t="shared" si="93"/>
        <v>74.580881913250607</v>
      </c>
      <c r="BD48" s="32">
        <f t="shared" si="45"/>
        <v>-18</v>
      </c>
      <c r="BE48" s="32">
        <f t="shared" si="46"/>
        <v>9.1</v>
      </c>
      <c r="BF48" s="32">
        <v>1</v>
      </c>
      <c r="BG48" s="23">
        <f t="shared" si="47"/>
        <v>1.3</v>
      </c>
      <c r="BH48" s="31">
        <f t="shared" si="7"/>
        <v>1</v>
      </c>
      <c r="BI48" s="31">
        <f t="shared" si="48"/>
        <v>-23.400000000000002</v>
      </c>
      <c r="BJ48" s="31">
        <f t="shared" si="49"/>
        <v>32.163005325089259</v>
      </c>
      <c r="BK48" s="31">
        <f t="shared" si="50"/>
        <v>2730</v>
      </c>
      <c r="BL48" s="31">
        <f t="shared" si="51"/>
        <v>32.153203876088803</v>
      </c>
      <c r="BO48" s="32">
        <f t="shared" si="52"/>
        <v>-63</v>
      </c>
      <c r="BP48" s="32">
        <f t="shared" si="53"/>
        <v>12.149999999999999</v>
      </c>
      <c r="BQ48" s="32">
        <v>1</v>
      </c>
      <c r="BR48" s="23">
        <f t="shared" si="54"/>
        <v>1.5249999999999999</v>
      </c>
      <c r="BS48" s="31">
        <f t="shared" si="8"/>
        <v>1</v>
      </c>
      <c r="BT48" s="31">
        <f t="shared" si="55"/>
        <v>-96.074999999999989</v>
      </c>
      <c r="BU48" s="31">
        <f t="shared" si="56"/>
        <v>6.2818369775564764E-2</v>
      </c>
      <c r="BV48" s="31">
        <f t="shared" si="57"/>
        <v>3644.9999999999995</v>
      </c>
      <c r="BW48" s="31">
        <f t="shared" si="58"/>
        <v>32.153203876088803</v>
      </c>
      <c r="BZ48" s="32">
        <f t="shared" si="59"/>
        <v>-113</v>
      </c>
      <c r="CA48" s="32">
        <f t="shared" si="60"/>
        <v>15.7</v>
      </c>
      <c r="CB48" s="32">
        <v>1</v>
      </c>
      <c r="CC48" s="23">
        <f t="shared" si="61"/>
        <v>1.7749999999999999</v>
      </c>
      <c r="CD48" s="31">
        <f t="shared" si="9"/>
        <v>1</v>
      </c>
      <c r="CE48" s="31">
        <f t="shared" si="62"/>
        <v>-200.57499999999999</v>
      </c>
      <c r="CF48" s="31">
        <f t="shared" si="63"/>
        <v>6.1346064233949748E-5</v>
      </c>
      <c r="CG48" s="31">
        <f t="shared" si="64"/>
        <v>4710</v>
      </c>
      <c r="CH48" s="31">
        <f t="shared" si="65"/>
        <v>32.153203876088803</v>
      </c>
      <c r="CK48" s="32">
        <f t="shared" si="66"/>
        <v>-168</v>
      </c>
      <c r="CL48" s="32">
        <f t="shared" si="67"/>
        <v>19.799999999999997</v>
      </c>
      <c r="CM48" s="32">
        <v>1</v>
      </c>
      <c r="CN48" s="23">
        <f t="shared" si="68"/>
        <v>2.0499999999999998</v>
      </c>
      <c r="CO48" s="31">
        <f t="shared" si="10"/>
        <v>1</v>
      </c>
      <c r="CP48" s="31">
        <f t="shared" si="69"/>
        <v>-344.4</v>
      </c>
      <c r="CQ48" s="31">
        <f t="shared" si="70"/>
        <v>2.995413292673317E-8</v>
      </c>
      <c r="CR48" s="31">
        <f t="shared" si="71"/>
        <v>5939.9999999999991</v>
      </c>
      <c r="CS48" s="31">
        <f t="shared" si="72"/>
        <v>32.153203876088803</v>
      </c>
      <c r="CV48" s="32">
        <f t="shared" si="73"/>
        <v>-218</v>
      </c>
      <c r="CW48" s="32">
        <f t="shared" si="74"/>
        <v>24.4</v>
      </c>
      <c r="CX48" s="32">
        <v>1</v>
      </c>
      <c r="CY48" s="23">
        <f t="shared" si="75"/>
        <v>2.2999999999999998</v>
      </c>
      <c r="CZ48" s="31">
        <f t="shared" si="11"/>
        <v>1</v>
      </c>
      <c r="DA48" s="31">
        <f t="shared" si="76"/>
        <v>-501.4</v>
      </c>
      <c r="DB48" s="31">
        <f t="shared" si="77"/>
        <v>2.9252082936262764E-11</v>
      </c>
      <c r="DC48" s="31">
        <f t="shared" si="78"/>
        <v>7320</v>
      </c>
      <c r="DD48" s="31">
        <f t="shared" si="79"/>
        <v>32.153203876088803</v>
      </c>
      <c r="DG48" s="32">
        <f t="shared" si="80"/>
        <v>-283</v>
      </c>
      <c r="DH48" s="32">
        <f t="shared" si="81"/>
        <v>29.65</v>
      </c>
      <c r="DI48" s="32">
        <v>1</v>
      </c>
      <c r="DJ48" s="23">
        <f t="shared" si="87"/>
        <v>2.625</v>
      </c>
      <c r="DK48" s="31">
        <f t="shared" si="12"/>
        <v>1</v>
      </c>
      <c r="DL48" s="31">
        <f t="shared" si="82"/>
        <v>-742.875</v>
      </c>
      <c r="DM48" s="31">
        <f t="shared" si="83"/>
        <v>3.5708109053054982E-15</v>
      </c>
      <c r="DN48" s="31">
        <f t="shared" si="84"/>
        <v>8895</v>
      </c>
      <c r="DO48" s="31">
        <f t="shared" si="85"/>
        <v>32.153203876088803</v>
      </c>
    </row>
    <row r="49" spans="1:119">
      <c r="A49" s="23">
        <f t="shared" si="13"/>
        <v>1.1095694720678453</v>
      </c>
      <c r="B49" s="23">
        <v>0</v>
      </c>
      <c r="C49" s="44">
        <f t="shared" si="91"/>
        <v>3.2499999999999996</v>
      </c>
      <c r="D49" s="48"/>
      <c r="E49" s="47">
        <f t="shared" si="88"/>
        <v>3.2499999999999996</v>
      </c>
      <c r="F49" s="84">
        <f t="shared" si="0"/>
        <v>6.4999999999999991</v>
      </c>
      <c r="G49" s="185">
        <f t="shared" si="1"/>
        <v>1.8150383106343217</v>
      </c>
      <c r="H49" s="26">
        <f t="shared" si="2"/>
        <v>388.02344102666302</v>
      </c>
      <c r="I49" s="23">
        <f t="shared" si="86"/>
        <v>8.6000000000000032</v>
      </c>
      <c r="J49" s="27">
        <v>43</v>
      </c>
      <c r="K49" s="32">
        <f t="shared" si="15"/>
        <v>43</v>
      </c>
      <c r="L49" s="32">
        <f t="shared" si="16"/>
        <v>1</v>
      </c>
      <c r="M49" s="22">
        <v>1</v>
      </c>
      <c r="N49" s="109">
        <f t="shared" si="17"/>
        <v>3.2499999999999996</v>
      </c>
      <c r="O49" s="31">
        <f t="shared" si="3"/>
        <v>16</v>
      </c>
      <c r="P49" s="31">
        <f t="shared" si="18"/>
        <v>2235.9999999999995</v>
      </c>
      <c r="Q49" s="31">
        <f t="shared" si="19"/>
        <v>151329.14200039857</v>
      </c>
      <c r="R49" s="31">
        <f t="shared" si="20"/>
        <v>300</v>
      </c>
      <c r="S49" s="31">
        <f t="shared" si="21"/>
        <v>33.287084162035356</v>
      </c>
      <c r="T49" s="56">
        <f t="shared" si="22"/>
        <v>67.678507155813321</v>
      </c>
      <c r="U49" s="163">
        <f t="shared" si="23"/>
        <v>54.451149319029653</v>
      </c>
      <c r="W49" s="32">
        <f t="shared" si="24"/>
        <v>38</v>
      </c>
      <c r="X49" s="32">
        <f t="shared" si="25"/>
        <v>2.0499999999999998</v>
      </c>
      <c r="Y49" s="32">
        <v>1</v>
      </c>
      <c r="Z49" s="23">
        <f t="shared" si="26"/>
        <v>1.0249999999999999</v>
      </c>
      <c r="AA49" s="31">
        <f t="shared" si="4"/>
        <v>12</v>
      </c>
      <c r="AB49" s="31">
        <f t="shared" si="27"/>
        <v>467.4</v>
      </c>
      <c r="AC49" s="31">
        <f t="shared" si="28"/>
        <v>75664.571000199241</v>
      </c>
      <c r="AD49" s="31">
        <f t="shared" si="29"/>
        <v>615</v>
      </c>
      <c r="AE49" s="31">
        <f t="shared" si="30"/>
        <v>33.287084162035356</v>
      </c>
      <c r="AF49" s="56">
        <f t="shared" si="90"/>
        <v>161.88397732177845</v>
      </c>
      <c r="AH49" s="32">
        <f t="shared" si="31"/>
        <v>28</v>
      </c>
      <c r="AI49" s="32">
        <f t="shared" si="32"/>
        <v>4.1999999999999993</v>
      </c>
      <c r="AJ49" s="32">
        <v>1</v>
      </c>
      <c r="AK49" s="23">
        <f t="shared" si="33"/>
        <v>1.075</v>
      </c>
      <c r="AL49" s="31">
        <f t="shared" si="5"/>
        <v>8</v>
      </c>
      <c r="AM49" s="31">
        <f t="shared" si="34"/>
        <v>240.79999999999998</v>
      </c>
      <c r="AN49" s="31">
        <f t="shared" si="35"/>
        <v>18916.142750049799</v>
      </c>
      <c r="AO49" s="31">
        <f t="shared" si="36"/>
        <v>1259.9999999999998</v>
      </c>
      <c r="AP49" s="31">
        <f t="shared" si="37"/>
        <v>33.287084162035356</v>
      </c>
      <c r="AQ49" s="56">
        <f t="shared" si="94"/>
        <v>78.555410091568945</v>
      </c>
      <c r="AS49" s="32">
        <f t="shared" si="38"/>
        <v>13</v>
      </c>
      <c r="AT49" s="32">
        <f t="shared" si="39"/>
        <v>6.4999999999999991</v>
      </c>
      <c r="AU49" s="32">
        <v>1</v>
      </c>
      <c r="AV49" s="23">
        <f t="shared" si="40"/>
        <v>1.1499999999999999</v>
      </c>
      <c r="AW49" s="31">
        <f t="shared" si="6"/>
        <v>2</v>
      </c>
      <c r="AX49" s="31">
        <f t="shared" si="41"/>
        <v>29.9</v>
      </c>
      <c r="AY49" s="31">
        <f t="shared" si="42"/>
        <v>2364.5178437562226</v>
      </c>
      <c r="AZ49" s="31">
        <f t="shared" si="43"/>
        <v>1949.9999999999998</v>
      </c>
      <c r="BA49" s="31">
        <f t="shared" si="44"/>
        <v>33.287084162035356</v>
      </c>
      <c r="BB49" s="56">
        <f t="shared" si="93"/>
        <v>79.080864339672999</v>
      </c>
      <c r="BD49" s="32">
        <f t="shared" si="45"/>
        <v>-17</v>
      </c>
      <c r="BE49" s="32">
        <f t="shared" si="46"/>
        <v>9.1</v>
      </c>
      <c r="BF49" s="32">
        <v>1</v>
      </c>
      <c r="BG49" s="23">
        <f t="shared" si="47"/>
        <v>1.3</v>
      </c>
      <c r="BH49" s="31">
        <f t="shared" si="7"/>
        <v>1</v>
      </c>
      <c r="BI49" s="31">
        <f t="shared" si="48"/>
        <v>-22.1</v>
      </c>
      <c r="BJ49" s="31">
        <f t="shared" si="49"/>
        <v>36.945591308690908</v>
      </c>
      <c r="BK49" s="31">
        <f t="shared" si="50"/>
        <v>2730</v>
      </c>
      <c r="BL49" s="31">
        <f t="shared" si="51"/>
        <v>33.287084162035356</v>
      </c>
      <c r="BO49" s="32">
        <f t="shared" si="52"/>
        <v>-62</v>
      </c>
      <c r="BP49" s="32">
        <f t="shared" si="53"/>
        <v>12.149999999999999</v>
      </c>
      <c r="BQ49" s="32">
        <v>1</v>
      </c>
      <c r="BR49" s="23">
        <f t="shared" si="54"/>
        <v>1.5249999999999999</v>
      </c>
      <c r="BS49" s="31">
        <f t="shared" si="8"/>
        <v>1</v>
      </c>
      <c r="BT49" s="31">
        <f t="shared" si="55"/>
        <v>-94.55</v>
      </c>
      <c r="BU49" s="31">
        <f t="shared" si="56"/>
        <v>7.2159358024786721E-2</v>
      </c>
      <c r="BV49" s="31">
        <f t="shared" si="57"/>
        <v>3644.9999999999995</v>
      </c>
      <c r="BW49" s="31">
        <f t="shared" si="58"/>
        <v>33.287084162035356</v>
      </c>
      <c r="BZ49" s="32">
        <f t="shared" si="59"/>
        <v>-112</v>
      </c>
      <c r="CA49" s="32">
        <f t="shared" si="60"/>
        <v>15.7</v>
      </c>
      <c r="CB49" s="32">
        <v>1</v>
      </c>
      <c r="CC49" s="23">
        <f t="shared" si="61"/>
        <v>1.7749999999999999</v>
      </c>
      <c r="CD49" s="31">
        <f t="shared" si="9"/>
        <v>1</v>
      </c>
      <c r="CE49" s="31">
        <f t="shared" si="62"/>
        <v>-198.79999999999998</v>
      </c>
      <c r="CF49" s="31">
        <f t="shared" si="63"/>
        <v>7.0468123071080525E-5</v>
      </c>
      <c r="CG49" s="31">
        <f t="shared" si="64"/>
        <v>4710</v>
      </c>
      <c r="CH49" s="31">
        <f t="shared" si="65"/>
        <v>33.287084162035356</v>
      </c>
      <c r="CK49" s="32">
        <f t="shared" si="66"/>
        <v>-167</v>
      </c>
      <c r="CL49" s="32">
        <f t="shared" si="67"/>
        <v>19.799999999999997</v>
      </c>
      <c r="CM49" s="32">
        <v>1</v>
      </c>
      <c r="CN49" s="23">
        <f t="shared" si="68"/>
        <v>2.0499999999999998</v>
      </c>
      <c r="CO49" s="31">
        <f t="shared" si="10"/>
        <v>1</v>
      </c>
      <c r="CP49" s="31">
        <f t="shared" si="69"/>
        <v>-342.34999999999997</v>
      </c>
      <c r="CQ49" s="31">
        <f t="shared" si="70"/>
        <v>3.4408263218300912E-8</v>
      </c>
      <c r="CR49" s="31">
        <f t="shared" si="71"/>
        <v>5939.9999999999991</v>
      </c>
      <c r="CS49" s="31">
        <f t="shared" si="72"/>
        <v>33.287084162035356</v>
      </c>
      <c r="CV49" s="32">
        <f t="shared" si="73"/>
        <v>-217</v>
      </c>
      <c r="CW49" s="32">
        <f t="shared" si="74"/>
        <v>24.4</v>
      </c>
      <c r="CX49" s="32">
        <v>1</v>
      </c>
      <c r="CY49" s="23">
        <f t="shared" si="75"/>
        <v>2.2999999999999998</v>
      </c>
      <c r="CZ49" s="31">
        <f t="shared" si="11"/>
        <v>1</v>
      </c>
      <c r="DA49" s="31">
        <f t="shared" si="76"/>
        <v>-499.09999999999997</v>
      </c>
      <c r="DB49" s="31">
        <f t="shared" si="77"/>
        <v>3.3601819549121868E-11</v>
      </c>
      <c r="DC49" s="31">
        <f t="shared" si="78"/>
        <v>7320</v>
      </c>
      <c r="DD49" s="31">
        <f t="shared" si="79"/>
        <v>33.287084162035356</v>
      </c>
      <c r="DG49" s="32">
        <f t="shared" si="80"/>
        <v>-282</v>
      </c>
      <c r="DH49" s="32">
        <f t="shared" si="81"/>
        <v>29.65</v>
      </c>
      <c r="DI49" s="32">
        <v>1</v>
      </c>
      <c r="DJ49" s="23">
        <f t="shared" si="87"/>
        <v>2.625</v>
      </c>
      <c r="DK49" s="31">
        <f t="shared" si="12"/>
        <v>1</v>
      </c>
      <c r="DL49" s="31">
        <f t="shared" si="82"/>
        <v>-740.25</v>
      </c>
      <c r="DM49" s="31">
        <f t="shared" si="83"/>
        <v>4.1017846129298989E-15</v>
      </c>
      <c r="DN49" s="31">
        <f t="shared" si="84"/>
        <v>8895</v>
      </c>
      <c r="DO49" s="31">
        <f t="shared" si="85"/>
        <v>33.287084162035356</v>
      </c>
    </row>
    <row r="50" spans="1:119">
      <c r="A50" s="23">
        <f t="shared" si="13"/>
        <v>1.1486983549970353</v>
      </c>
      <c r="B50" s="23">
        <v>0</v>
      </c>
      <c r="C50" s="44">
        <f t="shared" si="91"/>
        <v>3.2499999999999996</v>
      </c>
      <c r="D50" s="48"/>
      <c r="E50" s="47">
        <f t="shared" si="88"/>
        <v>3.2499999999999996</v>
      </c>
      <c r="F50" s="84">
        <f t="shared" si="0"/>
        <v>6.4999999999999991</v>
      </c>
      <c r="G50" s="185">
        <f t="shared" si="1"/>
        <v>1.8403753012497501</v>
      </c>
      <c r="H50" s="26">
        <f t="shared" si="2"/>
        <v>445.72188840761686</v>
      </c>
      <c r="I50" s="23">
        <f t="shared" si="86"/>
        <v>8.8000000000000043</v>
      </c>
      <c r="J50" s="27">
        <v>44</v>
      </c>
      <c r="K50" s="32">
        <f t="shared" si="15"/>
        <v>44</v>
      </c>
      <c r="L50" s="32">
        <f t="shared" si="16"/>
        <v>1</v>
      </c>
      <c r="M50" s="22">
        <v>1</v>
      </c>
      <c r="N50" s="109">
        <f t="shared" si="17"/>
        <v>3.2499999999999996</v>
      </c>
      <c r="O50" s="31">
        <f t="shared" si="3"/>
        <v>16</v>
      </c>
      <c r="P50" s="31">
        <f t="shared" si="18"/>
        <v>2287.9999999999995</v>
      </c>
      <c r="Q50" s="31">
        <f t="shared" si="19"/>
        <v>173831.53647897055</v>
      </c>
      <c r="R50" s="31">
        <f t="shared" si="20"/>
        <v>300</v>
      </c>
      <c r="S50" s="31">
        <f t="shared" si="21"/>
        <v>34.460950649911062</v>
      </c>
      <c r="T50" s="56">
        <f t="shared" si="22"/>
        <v>75.975321887661963</v>
      </c>
      <c r="U50" s="163">
        <f t="shared" si="23"/>
        <v>55.211259037492503</v>
      </c>
      <c r="W50" s="32">
        <f t="shared" si="24"/>
        <v>39</v>
      </c>
      <c r="X50" s="32">
        <f t="shared" si="25"/>
        <v>2.0499999999999998</v>
      </c>
      <c r="Y50" s="32">
        <v>1</v>
      </c>
      <c r="Z50" s="23">
        <f t="shared" si="26"/>
        <v>1.0249999999999999</v>
      </c>
      <c r="AA50" s="31">
        <f t="shared" si="4"/>
        <v>12</v>
      </c>
      <c r="AB50" s="31">
        <f t="shared" si="27"/>
        <v>479.69999999999993</v>
      </c>
      <c r="AC50" s="31">
        <f t="shared" si="28"/>
        <v>86915.76823948526</v>
      </c>
      <c r="AD50" s="31">
        <f t="shared" si="29"/>
        <v>615</v>
      </c>
      <c r="AE50" s="31">
        <f t="shared" si="30"/>
        <v>34.460950649911062</v>
      </c>
      <c r="AF50" s="56">
        <f t="shared" si="90"/>
        <v>181.18775951529136</v>
      </c>
      <c r="AH50" s="32">
        <f t="shared" si="31"/>
        <v>29</v>
      </c>
      <c r="AI50" s="32">
        <f t="shared" si="32"/>
        <v>4.1999999999999993</v>
      </c>
      <c r="AJ50" s="32">
        <v>1</v>
      </c>
      <c r="AK50" s="23">
        <f t="shared" si="33"/>
        <v>1.075</v>
      </c>
      <c r="AL50" s="31">
        <f t="shared" si="5"/>
        <v>8</v>
      </c>
      <c r="AM50" s="31">
        <f t="shared" si="34"/>
        <v>249.39999999999998</v>
      </c>
      <c r="AN50" s="31">
        <f t="shared" si="35"/>
        <v>21728.942059871297</v>
      </c>
      <c r="AO50" s="31">
        <f t="shared" si="36"/>
        <v>1259.9999999999998</v>
      </c>
      <c r="AP50" s="31">
        <f t="shared" si="37"/>
        <v>34.460950649911062</v>
      </c>
      <c r="AQ50" s="56">
        <f t="shared" si="94"/>
        <v>87.124867922499192</v>
      </c>
      <c r="AS50" s="32">
        <f t="shared" si="38"/>
        <v>14</v>
      </c>
      <c r="AT50" s="32">
        <f t="shared" si="39"/>
        <v>6.4999999999999991</v>
      </c>
      <c r="AU50" s="32">
        <v>1</v>
      </c>
      <c r="AV50" s="23">
        <f t="shared" si="40"/>
        <v>1.1499999999999999</v>
      </c>
      <c r="AW50" s="31">
        <f t="shared" si="6"/>
        <v>2</v>
      </c>
      <c r="AX50" s="31">
        <f t="shared" si="41"/>
        <v>32.199999999999996</v>
      </c>
      <c r="AY50" s="31">
        <f t="shared" si="42"/>
        <v>2716.1177574839089</v>
      </c>
      <c r="AZ50" s="31">
        <f t="shared" si="43"/>
        <v>1949.9999999999998</v>
      </c>
      <c r="BA50" s="31">
        <f t="shared" si="44"/>
        <v>34.460950649911062</v>
      </c>
      <c r="BB50" s="56">
        <f t="shared" si="93"/>
        <v>84.351483151674202</v>
      </c>
      <c r="BD50" s="32">
        <f t="shared" si="45"/>
        <v>-16</v>
      </c>
      <c r="BE50" s="32">
        <f t="shared" si="46"/>
        <v>9.1</v>
      </c>
      <c r="BF50" s="32">
        <v>1</v>
      </c>
      <c r="BG50" s="23">
        <f t="shared" si="47"/>
        <v>1.3</v>
      </c>
      <c r="BH50" s="31">
        <f t="shared" si="7"/>
        <v>1</v>
      </c>
      <c r="BI50" s="31">
        <f t="shared" si="48"/>
        <v>-20.8</v>
      </c>
      <c r="BJ50" s="31">
        <f t="shared" si="49"/>
        <v>42.439339960685999</v>
      </c>
      <c r="BK50" s="31">
        <f t="shared" si="50"/>
        <v>2730</v>
      </c>
      <c r="BL50" s="31">
        <f t="shared" si="51"/>
        <v>34.460950649911062</v>
      </c>
      <c r="BO50" s="32">
        <f t="shared" si="52"/>
        <v>-61</v>
      </c>
      <c r="BP50" s="32">
        <f t="shared" si="53"/>
        <v>12.149999999999999</v>
      </c>
      <c r="BQ50" s="32">
        <v>1</v>
      </c>
      <c r="BR50" s="23">
        <f t="shared" si="54"/>
        <v>1.5249999999999999</v>
      </c>
      <c r="BS50" s="31">
        <f t="shared" si="8"/>
        <v>1</v>
      </c>
      <c r="BT50" s="31">
        <f t="shared" si="55"/>
        <v>-93.024999999999991</v>
      </c>
      <c r="BU50" s="31">
        <f t="shared" si="56"/>
        <v>8.2889335860714605E-2</v>
      </c>
      <c r="BV50" s="31">
        <f t="shared" si="57"/>
        <v>3644.9999999999995</v>
      </c>
      <c r="BW50" s="31">
        <f t="shared" si="58"/>
        <v>34.460950649911062</v>
      </c>
      <c r="BZ50" s="32">
        <f t="shared" si="59"/>
        <v>-111</v>
      </c>
      <c r="CA50" s="32">
        <f t="shared" si="60"/>
        <v>15.7</v>
      </c>
      <c r="CB50" s="32">
        <v>1</v>
      </c>
      <c r="CC50" s="23">
        <f t="shared" si="61"/>
        <v>1.7749999999999999</v>
      </c>
      <c r="CD50" s="31">
        <f t="shared" si="9"/>
        <v>1</v>
      </c>
      <c r="CE50" s="31">
        <f t="shared" si="62"/>
        <v>-197.02499999999998</v>
      </c>
      <c r="CF50" s="31">
        <f t="shared" si="63"/>
        <v>8.0946617051478836E-5</v>
      </c>
      <c r="CG50" s="31">
        <f t="shared" si="64"/>
        <v>4710</v>
      </c>
      <c r="CH50" s="31">
        <f t="shared" si="65"/>
        <v>34.460950649911062</v>
      </c>
      <c r="CK50" s="32">
        <f t="shared" si="66"/>
        <v>-166</v>
      </c>
      <c r="CL50" s="32">
        <f t="shared" si="67"/>
        <v>19.799999999999997</v>
      </c>
      <c r="CM50" s="32">
        <v>1</v>
      </c>
      <c r="CN50" s="23">
        <f t="shared" si="68"/>
        <v>2.0499999999999998</v>
      </c>
      <c r="CO50" s="31">
        <f t="shared" si="10"/>
        <v>1</v>
      </c>
      <c r="CP50" s="31">
        <f t="shared" si="69"/>
        <v>-340.29999999999995</v>
      </c>
      <c r="CQ50" s="31">
        <f t="shared" si="70"/>
        <v>3.9524715357167248E-8</v>
      </c>
      <c r="CR50" s="31">
        <f t="shared" si="71"/>
        <v>5939.9999999999991</v>
      </c>
      <c r="CS50" s="31">
        <f t="shared" si="72"/>
        <v>34.460950649911062</v>
      </c>
      <c r="CV50" s="32">
        <f t="shared" si="73"/>
        <v>-216</v>
      </c>
      <c r="CW50" s="32">
        <f t="shared" si="74"/>
        <v>24.4</v>
      </c>
      <c r="CX50" s="32">
        <v>1</v>
      </c>
      <c r="CY50" s="23">
        <f t="shared" si="75"/>
        <v>2.2999999999999998</v>
      </c>
      <c r="CZ50" s="31">
        <f t="shared" si="11"/>
        <v>1</v>
      </c>
      <c r="DA50" s="31">
        <f t="shared" si="76"/>
        <v>-496.79999999999995</v>
      </c>
      <c r="DB50" s="31">
        <f t="shared" si="77"/>
        <v>3.8598354840983511E-11</v>
      </c>
      <c r="DC50" s="31">
        <f t="shared" si="78"/>
        <v>7320</v>
      </c>
      <c r="DD50" s="31">
        <f t="shared" si="79"/>
        <v>34.460950649911062</v>
      </c>
      <c r="DG50" s="32">
        <f t="shared" si="80"/>
        <v>-281</v>
      </c>
      <c r="DH50" s="32">
        <f t="shared" si="81"/>
        <v>29.65</v>
      </c>
      <c r="DI50" s="32">
        <v>1</v>
      </c>
      <c r="DJ50" s="23">
        <f t="shared" si="87"/>
        <v>2.625</v>
      </c>
      <c r="DK50" s="31">
        <f t="shared" si="12"/>
        <v>1</v>
      </c>
      <c r="DL50" s="31">
        <f t="shared" si="82"/>
        <v>-737.625</v>
      </c>
      <c r="DM50" s="31">
        <f t="shared" si="83"/>
        <v>4.7117132374247245E-15</v>
      </c>
      <c r="DN50" s="31">
        <f t="shared" si="84"/>
        <v>8895</v>
      </c>
      <c r="DO50" s="31">
        <f t="shared" si="85"/>
        <v>34.460950649911062</v>
      </c>
    </row>
    <row r="51" spans="1:119">
      <c r="A51" s="23">
        <f t="shared" si="13"/>
        <v>1.1892071150027215</v>
      </c>
      <c r="B51" s="23">
        <v>0</v>
      </c>
      <c r="C51" s="44">
        <f t="shared" si="91"/>
        <v>3.2499999999999996</v>
      </c>
      <c r="D51" s="48"/>
      <c r="E51" s="47">
        <f t="shared" si="88"/>
        <v>3.2499999999999996</v>
      </c>
      <c r="F51" s="84">
        <f t="shared" si="0"/>
        <v>6.4999999999999991</v>
      </c>
      <c r="G51" s="185">
        <f t="shared" si="1"/>
        <v>1.8660659830736148</v>
      </c>
      <c r="H51" s="26">
        <f t="shared" si="2"/>
        <v>512.00000000000148</v>
      </c>
      <c r="I51" s="23">
        <f t="shared" si="86"/>
        <v>9.0000000000000036</v>
      </c>
      <c r="J51" s="27">
        <v>45</v>
      </c>
      <c r="K51" s="32">
        <f t="shared" si="15"/>
        <v>45</v>
      </c>
      <c r="L51" s="32">
        <f t="shared" si="16"/>
        <v>1</v>
      </c>
      <c r="M51" s="22">
        <v>1</v>
      </c>
      <c r="N51" s="109">
        <f t="shared" si="17"/>
        <v>3.2499999999999996</v>
      </c>
      <c r="O51" s="31">
        <f t="shared" si="3"/>
        <v>16</v>
      </c>
      <c r="P51" s="31">
        <f t="shared" si="18"/>
        <v>2339.9999999999995</v>
      </c>
      <c r="Q51" s="31">
        <f t="shared" si="19"/>
        <v>199680.00000000055</v>
      </c>
      <c r="R51" s="31">
        <f t="shared" si="20"/>
        <v>300</v>
      </c>
      <c r="S51" s="31">
        <f t="shared" si="21"/>
        <v>35.676213450081647</v>
      </c>
      <c r="T51" s="56">
        <f t="shared" si="22"/>
        <v>85.333333333333584</v>
      </c>
      <c r="U51" s="163">
        <f t="shared" si="23"/>
        <v>55.981979492208445</v>
      </c>
      <c r="W51" s="32">
        <f t="shared" si="24"/>
        <v>40</v>
      </c>
      <c r="X51" s="32">
        <f t="shared" si="25"/>
        <v>2.0499999999999998</v>
      </c>
      <c r="Y51" s="32">
        <v>4</v>
      </c>
      <c r="Z51" s="23">
        <f t="shared" si="26"/>
        <v>1.0249999999999999</v>
      </c>
      <c r="AA51" s="31">
        <f t="shared" si="4"/>
        <v>48</v>
      </c>
      <c r="AB51" s="31">
        <f t="shared" si="27"/>
        <v>1967.9999999999998</v>
      </c>
      <c r="AC51" s="31">
        <f t="shared" si="28"/>
        <v>99840.000000000247</v>
      </c>
      <c r="AD51" s="31">
        <f t="shared" si="29"/>
        <v>615</v>
      </c>
      <c r="AE51" s="31">
        <f t="shared" si="30"/>
        <v>35.676213450081647</v>
      </c>
      <c r="AF51" s="56">
        <f t="shared" si="90"/>
        <v>50.731707317073301</v>
      </c>
      <c r="AH51" s="32">
        <f t="shared" si="31"/>
        <v>30</v>
      </c>
      <c r="AI51" s="32">
        <f t="shared" si="32"/>
        <v>4.1999999999999993</v>
      </c>
      <c r="AJ51" s="32">
        <v>1</v>
      </c>
      <c r="AK51" s="23">
        <f t="shared" si="33"/>
        <v>1.075</v>
      </c>
      <c r="AL51" s="31">
        <f t="shared" si="5"/>
        <v>8</v>
      </c>
      <c r="AM51" s="31">
        <f t="shared" si="34"/>
        <v>258</v>
      </c>
      <c r="AN51" s="31">
        <f t="shared" si="35"/>
        <v>24960.00000000004</v>
      </c>
      <c r="AO51" s="31">
        <f t="shared" si="36"/>
        <v>1259.9999999999998</v>
      </c>
      <c r="AP51" s="31">
        <f t="shared" si="37"/>
        <v>35.676213450081647</v>
      </c>
      <c r="AQ51" s="56">
        <f t="shared" si="94"/>
        <v>96.744186046511786</v>
      </c>
      <c r="AS51" s="32">
        <f t="shared" si="38"/>
        <v>15</v>
      </c>
      <c r="AT51" s="32">
        <f t="shared" si="39"/>
        <v>6.4999999999999991</v>
      </c>
      <c r="AU51" s="32">
        <v>2</v>
      </c>
      <c r="AV51" s="23">
        <f t="shared" si="40"/>
        <v>1.1499999999999999</v>
      </c>
      <c r="AW51" s="31">
        <f t="shared" si="6"/>
        <v>4</v>
      </c>
      <c r="AX51" s="31">
        <f t="shared" si="41"/>
        <v>69</v>
      </c>
      <c r="AY51" s="31">
        <f t="shared" si="42"/>
        <v>3120.0000000000027</v>
      </c>
      <c r="AZ51" s="31">
        <f t="shared" si="43"/>
        <v>1949.9999999999998</v>
      </c>
      <c r="BA51" s="31">
        <f t="shared" si="44"/>
        <v>35.676213450081647</v>
      </c>
      <c r="BB51" s="56">
        <f t="shared" si="93"/>
        <v>45.217391304347863</v>
      </c>
      <c r="BD51" s="32">
        <f t="shared" si="45"/>
        <v>-15</v>
      </c>
      <c r="BE51" s="32">
        <f t="shared" si="46"/>
        <v>9.1</v>
      </c>
      <c r="BF51" s="32">
        <v>1</v>
      </c>
      <c r="BG51" s="23">
        <f t="shared" si="47"/>
        <v>1.3</v>
      </c>
      <c r="BH51" s="31">
        <f t="shared" si="7"/>
        <v>1</v>
      </c>
      <c r="BI51" s="31">
        <f t="shared" si="48"/>
        <v>-19.5</v>
      </c>
      <c r="BJ51" s="31">
        <f t="shared" si="49"/>
        <v>48.74999999999995</v>
      </c>
      <c r="BK51" s="31">
        <f t="shared" si="50"/>
        <v>2730</v>
      </c>
      <c r="BL51" s="31">
        <f t="shared" si="51"/>
        <v>35.676213450081647</v>
      </c>
      <c r="BO51" s="32">
        <f t="shared" si="52"/>
        <v>-60</v>
      </c>
      <c r="BP51" s="32">
        <f t="shared" si="53"/>
        <v>12.149999999999999</v>
      </c>
      <c r="BQ51" s="32">
        <v>1</v>
      </c>
      <c r="BR51" s="23">
        <f t="shared" si="54"/>
        <v>1.5249999999999999</v>
      </c>
      <c r="BS51" s="31">
        <f t="shared" si="8"/>
        <v>1</v>
      </c>
      <c r="BT51" s="31">
        <f t="shared" si="55"/>
        <v>-91.5</v>
      </c>
      <c r="BU51" s="31">
        <f t="shared" si="56"/>
        <v>9.5214843749999598E-2</v>
      </c>
      <c r="BV51" s="31">
        <f t="shared" si="57"/>
        <v>3644.9999999999995</v>
      </c>
      <c r="BW51" s="31">
        <f t="shared" si="58"/>
        <v>35.676213450081647</v>
      </c>
      <c r="BZ51" s="32">
        <f t="shared" si="59"/>
        <v>-110</v>
      </c>
      <c r="CA51" s="32">
        <f t="shared" si="60"/>
        <v>15.7</v>
      </c>
      <c r="CB51" s="32">
        <v>1</v>
      </c>
      <c r="CC51" s="23">
        <f t="shared" si="61"/>
        <v>1.7749999999999999</v>
      </c>
      <c r="CD51" s="31">
        <f t="shared" si="9"/>
        <v>1</v>
      </c>
      <c r="CE51" s="31">
        <f t="shared" si="62"/>
        <v>-195.25</v>
      </c>
      <c r="CF51" s="31">
        <f t="shared" si="63"/>
        <v>9.2983245849608684E-5</v>
      </c>
      <c r="CG51" s="31">
        <f t="shared" si="64"/>
        <v>4710</v>
      </c>
      <c r="CH51" s="31">
        <f t="shared" si="65"/>
        <v>35.676213450081647</v>
      </c>
      <c r="CK51" s="32">
        <f t="shared" si="66"/>
        <v>-165</v>
      </c>
      <c r="CL51" s="32">
        <f t="shared" si="67"/>
        <v>19.799999999999997</v>
      </c>
      <c r="CM51" s="32">
        <v>1</v>
      </c>
      <c r="CN51" s="23">
        <f t="shared" si="68"/>
        <v>2.0499999999999998</v>
      </c>
      <c r="CO51" s="31">
        <f t="shared" si="10"/>
        <v>1</v>
      </c>
      <c r="CP51" s="31">
        <f t="shared" si="69"/>
        <v>-338.24999999999994</v>
      </c>
      <c r="CQ51" s="31">
        <f t="shared" si="70"/>
        <v>4.5401975512504075E-8</v>
      </c>
      <c r="CR51" s="31">
        <f t="shared" si="71"/>
        <v>5939.9999999999991</v>
      </c>
      <c r="CS51" s="31">
        <f t="shared" si="72"/>
        <v>35.676213450081647</v>
      </c>
      <c r="CV51" s="32">
        <f t="shared" si="73"/>
        <v>-215</v>
      </c>
      <c r="CW51" s="32">
        <f t="shared" si="74"/>
        <v>24.4</v>
      </c>
      <c r="CX51" s="32">
        <v>1</v>
      </c>
      <c r="CY51" s="23">
        <f t="shared" si="75"/>
        <v>2.2999999999999998</v>
      </c>
      <c r="CZ51" s="31">
        <f t="shared" si="11"/>
        <v>1</v>
      </c>
      <c r="DA51" s="31">
        <f t="shared" si="76"/>
        <v>-494.49999999999994</v>
      </c>
      <c r="DB51" s="31">
        <f t="shared" si="77"/>
        <v>4.4337866711429605E-11</v>
      </c>
      <c r="DC51" s="31">
        <f t="shared" si="78"/>
        <v>7320</v>
      </c>
      <c r="DD51" s="31">
        <f t="shared" si="79"/>
        <v>35.676213450081647</v>
      </c>
      <c r="DG51" s="32">
        <f t="shared" si="80"/>
        <v>-280</v>
      </c>
      <c r="DH51" s="32">
        <f t="shared" si="81"/>
        <v>29.65</v>
      </c>
      <c r="DI51" s="32">
        <v>1</v>
      </c>
      <c r="DJ51" s="23">
        <f t="shared" si="87"/>
        <v>2.625</v>
      </c>
      <c r="DK51" s="31">
        <f t="shared" si="12"/>
        <v>1</v>
      </c>
      <c r="DL51" s="31">
        <f t="shared" si="82"/>
        <v>-735</v>
      </c>
      <c r="DM51" s="31">
        <f t="shared" si="83"/>
        <v>5.4123372450475364E-15</v>
      </c>
      <c r="DN51" s="31">
        <f t="shared" si="84"/>
        <v>8895</v>
      </c>
      <c r="DO51" s="31">
        <f t="shared" si="85"/>
        <v>35.676213450081647</v>
      </c>
    </row>
    <row r="52" spans="1:119">
      <c r="A52" s="23">
        <f t="shared" si="13"/>
        <v>1.2311444133449168</v>
      </c>
      <c r="B52" s="23">
        <v>0</v>
      </c>
      <c r="C52" s="44">
        <f t="shared" si="91"/>
        <v>3.2499999999999996</v>
      </c>
      <c r="D52" s="48"/>
      <c r="E52" s="47">
        <f t="shared" si="88"/>
        <v>3.2499999999999996</v>
      </c>
      <c r="F52" s="84">
        <f t="shared" si="0"/>
        <v>6.4999999999999991</v>
      </c>
      <c r="G52" s="185">
        <f t="shared" si="1"/>
        <v>1.892115293451192</v>
      </c>
      <c r="H52" s="26">
        <f t="shared" si="2"/>
        <v>588.13355775848368</v>
      </c>
      <c r="I52" s="23">
        <f t="shared" si="86"/>
        <v>9.2000000000000046</v>
      </c>
      <c r="J52" s="27">
        <v>46</v>
      </c>
      <c r="K52" s="32">
        <f t="shared" si="15"/>
        <v>46</v>
      </c>
      <c r="L52" s="32">
        <f t="shared" si="16"/>
        <v>1</v>
      </c>
      <c r="M52" s="22">
        <v>1</v>
      </c>
      <c r="N52" s="109">
        <f t="shared" si="17"/>
        <v>3.2499999999999996</v>
      </c>
      <c r="O52" s="31">
        <f t="shared" si="3"/>
        <v>16</v>
      </c>
      <c r="P52" s="31">
        <f t="shared" si="18"/>
        <v>2391.9999999999995</v>
      </c>
      <c r="Q52" s="31">
        <f t="shared" si="19"/>
        <v>229372.0875258086</v>
      </c>
      <c r="R52" s="31">
        <f t="shared" si="20"/>
        <v>300</v>
      </c>
      <c r="S52" s="31">
        <f t="shared" si="21"/>
        <v>36.9343324003475</v>
      </c>
      <c r="T52" s="56">
        <f t="shared" si="22"/>
        <v>95.891340938883218</v>
      </c>
      <c r="U52" s="163">
        <f t="shared" si="23"/>
        <v>56.763458803535762</v>
      </c>
      <c r="W52" s="32">
        <f t="shared" si="24"/>
        <v>41</v>
      </c>
      <c r="X52" s="32">
        <f t="shared" si="25"/>
        <v>2.0499999999999998</v>
      </c>
      <c r="Y52" s="32">
        <v>1</v>
      </c>
      <c r="Z52" s="23">
        <f t="shared" si="26"/>
        <v>1.0249999999999999</v>
      </c>
      <c r="AA52" s="31">
        <f t="shared" si="4"/>
        <v>48</v>
      </c>
      <c r="AB52" s="31">
        <f t="shared" si="27"/>
        <v>2017.1999999999998</v>
      </c>
      <c r="AC52" s="31">
        <f t="shared" si="28"/>
        <v>114686.04376290429</v>
      </c>
      <c r="AD52" s="31">
        <f t="shared" si="29"/>
        <v>615</v>
      </c>
      <c r="AE52" s="31">
        <f t="shared" si="30"/>
        <v>36.9343324003475</v>
      </c>
      <c r="AF52" s="56">
        <f t="shared" si="90"/>
        <v>56.854076820793324</v>
      </c>
      <c r="AH52" s="32">
        <f t="shared" si="31"/>
        <v>31</v>
      </c>
      <c r="AI52" s="32">
        <f t="shared" si="32"/>
        <v>4.1999999999999993</v>
      </c>
      <c r="AJ52" s="32">
        <v>1</v>
      </c>
      <c r="AK52" s="23">
        <f t="shared" si="33"/>
        <v>1.075</v>
      </c>
      <c r="AL52" s="31">
        <f t="shared" si="5"/>
        <v>8</v>
      </c>
      <c r="AM52" s="31">
        <f t="shared" si="34"/>
        <v>266.59999999999997</v>
      </c>
      <c r="AN52" s="31">
        <f t="shared" si="35"/>
        <v>28671.510940726046</v>
      </c>
      <c r="AO52" s="31">
        <f t="shared" si="36"/>
        <v>1259.9999999999998</v>
      </c>
      <c r="AP52" s="31">
        <f t="shared" si="37"/>
        <v>36.9343324003475</v>
      </c>
      <c r="AQ52" s="56">
        <f t="shared" si="94"/>
        <v>107.54505229079538</v>
      </c>
      <c r="AS52" s="32">
        <f t="shared" si="38"/>
        <v>16</v>
      </c>
      <c r="AT52" s="32">
        <f t="shared" si="39"/>
        <v>6.4999999999999991</v>
      </c>
      <c r="AU52" s="32">
        <v>1</v>
      </c>
      <c r="AV52" s="23">
        <f t="shared" si="40"/>
        <v>1.1499999999999999</v>
      </c>
      <c r="AW52" s="31">
        <f t="shared" si="6"/>
        <v>4</v>
      </c>
      <c r="AX52" s="31">
        <f t="shared" si="41"/>
        <v>73.599999999999994</v>
      </c>
      <c r="AY52" s="31">
        <f t="shared" si="42"/>
        <v>3583.9388675907521</v>
      </c>
      <c r="AZ52" s="31">
        <f t="shared" si="43"/>
        <v>1949.9999999999998</v>
      </c>
      <c r="BA52" s="31">
        <f t="shared" si="44"/>
        <v>36.9343324003475</v>
      </c>
      <c r="BB52" s="56">
        <f t="shared" si="93"/>
        <v>48.694821570526528</v>
      </c>
      <c r="BD52" s="32">
        <f t="shared" si="45"/>
        <v>-14</v>
      </c>
      <c r="BE52" s="32">
        <f t="shared" si="46"/>
        <v>9.1</v>
      </c>
      <c r="BF52" s="32">
        <v>1</v>
      </c>
      <c r="BG52" s="23">
        <f t="shared" si="47"/>
        <v>1.3</v>
      </c>
      <c r="BH52" s="31">
        <f t="shared" si="7"/>
        <v>1</v>
      </c>
      <c r="BI52" s="31">
        <f t="shared" si="48"/>
        <v>-18.2</v>
      </c>
      <c r="BJ52" s="31">
        <f t="shared" si="49"/>
        <v>55.99904480610541</v>
      </c>
      <c r="BK52" s="31">
        <f t="shared" si="50"/>
        <v>2730</v>
      </c>
      <c r="BL52" s="31">
        <f t="shared" si="51"/>
        <v>36.9343324003475</v>
      </c>
      <c r="BO52" s="32">
        <f t="shared" si="52"/>
        <v>-59</v>
      </c>
      <c r="BP52" s="32">
        <f t="shared" si="53"/>
        <v>12.149999999999999</v>
      </c>
      <c r="BQ52" s="32">
        <v>1</v>
      </c>
      <c r="BR52" s="23">
        <f t="shared" si="54"/>
        <v>1.5249999999999999</v>
      </c>
      <c r="BS52" s="31">
        <f t="shared" si="8"/>
        <v>1</v>
      </c>
      <c r="BT52" s="31">
        <f t="shared" si="55"/>
        <v>-89.974999999999994</v>
      </c>
      <c r="BU52" s="31">
        <f t="shared" si="56"/>
        <v>0.1093731343869243</v>
      </c>
      <c r="BV52" s="31">
        <f t="shared" si="57"/>
        <v>3644.9999999999995</v>
      </c>
      <c r="BW52" s="31">
        <f t="shared" si="58"/>
        <v>36.9343324003475</v>
      </c>
      <c r="BZ52" s="32">
        <f t="shared" si="59"/>
        <v>-109</v>
      </c>
      <c r="CA52" s="32">
        <f t="shared" si="60"/>
        <v>15.7</v>
      </c>
      <c r="CB52" s="32">
        <v>1</v>
      </c>
      <c r="CC52" s="23">
        <f t="shared" si="61"/>
        <v>1.7749999999999999</v>
      </c>
      <c r="CD52" s="31">
        <f t="shared" si="9"/>
        <v>1</v>
      </c>
      <c r="CE52" s="31">
        <f t="shared" si="62"/>
        <v>-193.47499999999999</v>
      </c>
      <c r="CF52" s="31">
        <f t="shared" si="63"/>
        <v>1.0680970154973038E-4</v>
      </c>
      <c r="CG52" s="31">
        <f t="shared" si="64"/>
        <v>4710</v>
      </c>
      <c r="CH52" s="31">
        <f t="shared" si="65"/>
        <v>36.9343324003475</v>
      </c>
      <c r="CK52" s="32">
        <f t="shared" si="66"/>
        <v>-164</v>
      </c>
      <c r="CL52" s="32">
        <f t="shared" si="67"/>
        <v>19.799999999999997</v>
      </c>
      <c r="CM52" s="32">
        <v>1</v>
      </c>
      <c r="CN52" s="23">
        <f t="shared" si="68"/>
        <v>2.0499999999999998</v>
      </c>
      <c r="CO52" s="31">
        <f t="shared" si="10"/>
        <v>1</v>
      </c>
      <c r="CP52" s="31">
        <f t="shared" si="69"/>
        <v>-336.2</v>
      </c>
      <c r="CQ52" s="31">
        <f t="shared" si="70"/>
        <v>5.2153174584829094E-8</v>
      </c>
      <c r="CR52" s="31">
        <f t="shared" si="71"/>
        <v>5939.9999999999991</v>
      </c>
      <c r="CS52" s="31">
        <f t="shared" si="72"/>
        <v>36.9343324003475</v>
      </c>
      <c r="CV52" s="32">
        <f t="shared" si="73"/>
        <v>-214</v>
      </c>
      <c r="CW52" s="32">
        <f t="shared" si="74"/>
        <v>24.4</v>
      </c>
      <c r="CX52" s="32">
        <v>1</v>
      </c>
      <c r="CY52" s="23">
        <f t="shared" si="75"/>
        <v>2.2999999999999998</v>
      </c>
      <c r="CZ52" s="31">
        <f t="shared" si="11"/>
        <v>1</v>
      </c>
      <c r="DA52" s="31">
        <f t="shared" si="76"/>
        <v>-492.2</v>
      </c>
      <c r="DB52" s="31">
        <f t="shared" si="77"/>
        <v>5.0930834555496994E-11</v>
      </c>
      <c r="DC52" s="31">
        <f t="shared" si="78"/>
        <v>7320</v>
      </c>
      <c r="DD52" s="31">
        <f t="shared" si="79"/>
        <v>36.9343324003475</v>
      </c>
      <c r="DG52" s="32">
        <f t="shared" si="80"/>
        <v>-279</v>
      </c>
      <c r="DH52" s="32">
        <f t="shared" si="81"/>
        <v>29.65</v>
      </c>
      <c r="DI52" s="32">
        <v>1</v>
      </c>
      <c r="DJ52" s="23">
        <f t="shared" si="87"/>
        <v>2.625</v>
      </c>
      <c r="DK52" s="31">
        <f t="shared" si="12"/>
        <v>1</v>
      </c>
      <c r="DL52" s="31">
        <f t="shared" si="82"/>
        <v>-732.375</v>
      </c>
      <c r="DM52" s="31">
        <f t="shared" si="83"/>
        <v>6.2171428900752898E-15</v>
      </c>
      <c r="DN52" s="31">
        <f t="shared" si="84"/>
        <v>8895</v>
      </c>
      <c r="DO52" s="31">
        <f t="shared" si="85"/>
        <v>36.9343324003475</v>
      </c>
    </row>
    <row r="53" spans="1:119">
      <c r="A53" s="23">
        <f t="shared" si="13"/>
        <v>1.2745606273192629</v>
      </c>
      <c r="B53" s="23">
        <v>0</v>
      </c>
      <c r="C53" s="44">
        <f t="shared" si="91"/>
        <v>3.2499999999999996</v>
      </c>
      <c r="D53" s="48"/>
      <c r="E53" s="47">
        <f t="shared" si="88"/>
        <v>3.2499999999999996</v>
      </c>
      <c r="F53" s="84">
        <f t="shared" si="0"/>
        <v>6.4999999999999991</v>
      </c>
      <c r="G53" s="185">
        <f t="shared" si="1"/>
        <v>1.9185282386505287</v>
      </c>
      <c r="H53" s="26">
        <f t="shared" si="2"/>
        <v>675.58805031572388</v>
      </c>
      <c r="I53" s="23">
        <f t="shared" si="86"/>
        <v>9.4000000000000039</v>
      </c>
      <c r="J53" s="27">
        <v>47</v>
      </c>
      <c r="K53" s="32">
        <f t="shared" si="15"/>
        <v>47</v>
      </c>
      <c r="L53" s="32">
        <f t="shared" si="16"/>
        <v>1</v>
      </c>
      <c r="M53" s="22">
        <v>1</v>
      </c>
      <c r="N53" s="109">
        <f t="shared" si="17"/>
        <v>3.2499999999999996</v>
      </c>
      <c r="O53" s="31">
        <f t="shared" si="3"/>
        <v>16</v>
      </c>
      <c r="P53" s="31">
        <f t="shared" si="18"/>
        <v>2443.9999999999995</v>
      </c>
      <c r="Q53" s="31">
        <f t="shared" si="19"/>
        <v>263479.33962313225</v>
      </c>
      <c r="R53" s="31">
        <f t="shared" si="20"/>
        <v>300</v>
      </c>
      <c r="S53" s="31">
        <f t="shared" si="21"/>
        <v>38.236818819577884</v>
      </c>
      <c r="T53" s="56">
        <f t="shared" si="22"/>
        <v>107.80660377378572</v>
      </c>
      <c r="U53" s="163">
        <f t="shared" si="23"/>
        <v>57.555847159515864</v>
      </c>
      <c r="W53" s="32">
        <f t="shared" si="24"/>
        <v>42</v>
      </c>
      <c r="X53" s="32">
        <f t="shared" si="25"/>
        <v>2.0499999999999998</v>
      </c>
      <c r="Y53" s="32">
        <v>1</v>
      </c>
      <c r="Z53" s="23">
        <f t="shared" si="26"/>
        <v>1.0249999999999999</v>
      </c>
      <c r="AA53" s="31">
        <f t="shared" si="4"/>
        <v>48</v>
      </c>
      <c r="AB53" s="31">
        <f t="shared" si="27"/>
        <v>2066.3999999999996</v>
      </c>
      <c r="AC53" s="31">
        <f t="shared" si="28"/>
        <v>131739.6698115661</v>
      </c>
      <c r="AD53" s="31">
        <f t="shared" si="29"/>
        <v>615</v>
      </c>
      <c r="AE53" s="31">
        <f t="shared" si="30"/>
        <v>38.236818819577884</v>
      </c>
      <c r="AF53" s="56">
        <f t="shared" si="90"/>
        <v>63.753227744660336</v>
      </c>
      <c r="AH53" s="32">
        <f t="shared" si="31"/>
        <v>32</v>
      </c>
      <c r="AI53" s="32">
        <f t="shared" si="32"/>
        <v>4.1999999999999993</v>
      </c>
      <c r="AJ53" s="32">
        <v>1</v>
      </c>
      <c r="AK53" s="23">
        <f t="shared" si="33"/>
        <v>1.075</v>
      </c>
      <c r="AL53" s="31">
        <f t="shared" si="5"/>
        <v>8</v>
      </c>
      <c r="AM53" s="31">
        <f t="shared" si="34"/>
        <v>275.2</v>
      </c>
      <c r="AN53" s="31">
        <f t="shared" si="35"/>
        <v>32934.917452891503</v>
      </c>
      <c r="AO53" s="31">
        <f t="shared" si="36"/>
        <v>1259.9999999999998</v>
      </c>
      <c r="AP53" s="31">
        <f t="shared" si="37"/>
        <v>38.236818819577884</v>
      </c>
      <c r="AQ53" s="56">
        <f t="shared" si="94"/>
        <v>119.67629888405344</v>
      </c>
      <c r="AS53" s="32">
        <f t="shared" si="38"/>
        <v>17</v>
      </c>
      <c r="AT53" s="32">
        <f t="shared" si="39"/>
        <v>6.4999999999999991</v>
      </c>
      <c r="AU53" s="32">
        <v>1</v>
      </c>
      <c r="AV53" s="23">
        <f t="shared" si="40"/>
        <v>1.1499999999999999</v>
      </c>
      <c r="AW53" s="31">
        <f t="shared" si="6"/>
        <v>4</v>
      </c>
      <c r="AX53" s="31">
        <f t="shared" si="41"/>
        <v>78.199999999999989</v>
      </c>
      <c r="AY53" s="31">
        <f t="shared" si="42"/>
        <v>4116.8646816114342</v>
      </c>
      <c r="AZ53" s="31">
        <f t="shared" si="43"/>
        <v>1949.9999999999998</v>
      </c>
      <c r="BA53" s="31">
        <f t="shared" si="44"/>
        <v>38.236818819577884</v>
      </c>
      <c r="BB53" s="56">
        <f t="shared" si="93"/>
        <v>52.64532840935339</v>
      </c>
      <c r="BD53" s="32">
        <f t="shared" si="45"/>
        <v>-13</v>
      </c>
      <c r="BE53" s="32">
        <f t="shared" si="46"/>
        <v>9.1</v>
      </c>
      <c r="BF53" s="32">
        <v>1</v>
      </c>
      <c r="BG53" s="23">
        <f t="shared" si="47"/>
        <v>1.3</v>
      </c>
      <c r="BH53" s="31">
        <f t="shared" si="7"/>
        <v>1</v>
      </c>
      <c r="BI53" s="31">
        <f t="shared" si="48"/>
        <v>-16.900000000000002</v>
      </c>
      <c r="BJ53" s="31">
        <f t="shared" si="49"/>
        <v>64.326010650178532</v>
      </c>
      <c r="BK53" s="31">
        <f t="shared" si="50"/>
        <v>2730</v>
      </c>
      <c r="BL53" s="31">
        <f t="shared" si="51"/>
        <v>38.236818819577884</v>
      </c>
      <c r="BO53" s="32">
        <f t="shared" si="52"/>
        <v>-58</v>
      </c>
      <c r="BP53" s="32">
        <f t="shared" si="53"/>
        <v>12.149999999999999</v>
      </c>
      <c r="BQ53" s="32">
        <v>1</v>
      </c>
      <c r="BR53" s="23">
        <f t="shared" si="54"/>
        <v>1.5249999999999999</v>
      </c>
      <c r="BS53" s="31">
        <f t="shared" si="8"/>
        <v>1</v>
      </c>
      <c r="BT53" s="31">
        <f t="shared" si="55"/>
        <v>-88.449999999999989</v>
      </c>
      <c r="BU53" s="31">
        <f t="shared" si="56"/>
        <v>0.12563673955112958</v>
      </c>
      <c r="BV53" s="31">
        <f t="shared" si="57"/>
        <v>3644.9999999999995</v>
      </c>
      <c r="BW53" s="31">
        <f t="shared" si="58"/>
        <v>38.236818819577884</v>
      </c>
      <c r="BZ53" s="32">
        <f t="shared" si="59"/>
        <v>-108</v>
      </c>
      <c r="CA53" s="32">
        <f t="shared" si="60"/>
        <v>15.7</v>
      </c>
      <c r="CB53" s="32">
        <v>1</v>
      </c>
      <c r="CC53" s="23">
        <f t="shared" si="61"/>
        <v>1.7749999999999999</v>
      </c>
      <c r="CD53" s="31">
        <f t="shared" si="9"/>
        <v>1</v>
      </c>
      <c r="CE53" s="31">
        <f t="shared" si="62"/>
        <v>-191.7</v>
      </c>
      <c r="CF53" s="31">
        <f t="shared" si="63"/>
        <v>1.2269212846789955E-4</v>
      </c>
      <c r="CG53" s="31">
        <f t="shared" si="64"/>
        <v>4710</v>
      </c>
      <c r="CH53" s="31">
        <f t="shared" si="65"/>
        <v>38.236818819577884</v>
      </c>
      <c r="CK53" s="32">
        <f t="shared" si="66"/>
        <v>-163</v>
      </c>
      <c r="CL53" s="32">
        <f t="shared" si="67"/>
        <v>19.799999999999997</v>
      </c>
      <c r="CM53" s="32">
        <v>1</v>
      </c>
      <c r="CN53" s="23">
        <f t="shared" si="68"/>
        <v>2.0499999999999998</v>
      </c>
      <c r="CO53" s="31">
        <f t="shared" si="10"/>
        <v>1</v>
      </c>
      <c r="CP53" s="31">
        <f t="shared" si="69"/>
        <v>-334.15</v>
      </c>
      <c r="CQ53" s="31">
        <f t="shared" si="70"/>
        <v>5.9908265853466339E-8</v>
      </c>
      <c r="CR53" s="31">
        <f t="shared" si="71"/>
        <v>5939.9999999999991</v>
      </c>
      <c r="CS53" s="31">
        <f t="shared" si="72"/>
        <v>38.236818819577884</v>
      </c>
      <c r="CV53" s="32">
        <f t="shared" si="73"/>
        <v>-213</v>
      </c>
      <c r="CW53" s="32">
        <f t="shared" si="74"/>
        <v>24.4</v>
      </c>
      <c r="CX53" s="32">
        <v>1</v>
      </c>
      <c r="CY53" s="23">
        <f t="shared" si="75"/>
        <v>2.2999999999999998</v>
      </c>
      <c r="CZ53" s="31">
        <f t="shared" si="11"/>
        <v>1</v>
      </c>
      <c r="DA53" s="31">
        <f t="shared" si="76"/>
        <v>-489.9</v>
      </c>
      <c r="DB53" s="31">
        <f t="shared" si="77"/>
        <v>5.8504165872525541E-11</v>
      </c>
      <c r="DC53" s="31">
        <f t="shared" si="78"/>
        <v>7320</v>
      </c>
      <c r="DD53" s="31">
        <f t="shared" si="79"/>
        <v>38.236818819577884</v>
      </c>
      <c r="DG53" s="32">
        <f t="shared" si="80"/>
        <v>-278</v>
      </c>
      <c r="DH53" s="32">
        <f t="shared" si="81"/>
        <v>29.65</v>
      </c>
      <c r="DI53" s="32">
        <v>1</v>
      </c>
      <c r="DJ53" s="23">
        <f t="shared" si="87"/>
        <v>2.625</v>
      </c>
      <c r="DK53" s="31">
        <f t="shared" si="12"/>
        <v>1</v>
      </c>
      <c r="DL53" s="31">
        <f t="shared" si="82"/>
        <v>-729.75</v>
      </c>
      <c r="DM53" s="31">
        <f t="shared" si="83"/>
        <v>7.1416218106109995E-15</v>
      </c>
      <c r="DN53" s="31">
        <f t="shared" si="84"/>
        <v>8895</v>
      </c>
      <c r="DO53" s="31">
        <f t="shared" si="85"/>
        <v>38.236818819577884</v>
      </c>
    </row>
    <row r="54" spans="1:119">
      <c r="A54" s="23">
        <f t="shared" si="13"/>
        <v>1.3195079107728951</v>
      </c>
      <c r="B54" s="23">
        <v>0</v>
      </c>
      <c r="C54" s="44">
        <f t="shared" si="91"/>
        <v>3.2499999999999996</v>
      </c>
      <c r="D54" s="48"/>
      <c r="E54" s="47">
        <f t="shared" si="88"/>
        <v>3.2499999999999996</v>
      </c>
      <c r="F54" s="84">
        <f t="shared" si="0"/>
        <v>6.4999999999999991</v>
      </c>
      <c r="G54" s="185">
        <f t="shared" si="1"/>
        <v>1.9453098948245708</v>
      </c>
      <c r="H54" s="26">
        <f t="shared" si="2"/>
        <v>776.04688205332627</v>
      </c>
      <c r="I54" s="23">
        <f t="shared" si="86"/>
        <v>9.600000000000005</v>
      </c>
      <c r="J54" s="27">
        <v>48</v>
      </c>
      <c r="K54" s="32">
        <f t="shared" si="15"/>
        <v>48</v>
      </c>
      <c r="L54" s="32">
        <f t="shared" si="16"/>
        <v>1</v>
      </c>
      <c r="M54" s="22">
        <v>1</v>
      </c>
      <c r="N54" s="109">
        <f t="shared" si="17"/>
        <v>3.2499999999999996</v>
      </c>
      <c r="O54" s="31">
        <f t="shared" si="3"/>
        <v>16</v>
      </c>
      <c r="P54" s="31">
        <f t="shared" si="18"/>
        <v>2495.9999999999995</v>
      </c>
      <c r="Q54" s="31">
        <f t="shared" si="19"/>
        <v>302658.2840007972</v>
      </c>
      <c r="R54" s="31">
        <f t="shared" si="20"/>
        <v>300</v>
      </c>
      <c r="S54" s="31">
        <f t="shared" si="21"/>
        <v>39.585237323186853</v>
      </c>
      <c r="T54" s="56">
        <f t="shared" si="22"/>
        <v>121.25732532083224</v>
      </c>
      <c r="U54" s="163">
        <f t="shared" si="23"/>
        <v>58.359296844737123</v>
      </c>
      <c r="W54" s="32">
        <f t="shared" si="24"/>
        <v>43</v>
      </c>
      <c r="X54" s="32">
        <f t="shared" si="25"/>
        <v>2.0499999999999998</v>
      </c>
      <c r="Y54" s="32">
        <v>1</v>
      </c>
      <c r="Z54" s="23">
        <f t="shared" si="26"/>
        <v>1.0249999999999999</v>
      </c>
      <c r="AA54" s="31">
        <f t="shared" si="4"/>
        <v>48</v>
      </c>
      <c r="AB54" s="31">
        <f t="shared" si="27"/>
        <v>2115.6</v>
      </c>
      <c r="AC54" s="31">
        <f t="shared" si="28"/>
        <v>151329.14200039857</v>
      </c>
      <c r="AD54" s="31">
        <f t="shared" si="29"/>
        <v>615</v>
      </c>
      <c r="AE54" s="31">
        <f t="shared" si="30"/>
        <v>39.585237323186853</v>
      </c>
      <c r="AF54" s="56">
        <f t="shared" si="90"/>
        <v>71.530129514274236</v>
      </c>
      <c r="AH54" s="32">
        <f t="shared" si="31"/>
        <v>33</v>
      </c>
      <c r="AI54" s="32">
        <f t="shared" si="32"/>
        <v>4.1999999999999993</v>
      </c>
      <c r="AJ54" s="32">
        <v>1</v>
      </c>
      <c r="AK54" s="23">
        <f t="shared" si="33"/>
        <v>1.075</v>
      </c>
      <c r="AL54" s="31">
        <f t="shared" si="5"/>
        <v>8</v>
      </c>
      <c r="AM54" s="31">
        <f t="shared" si="34"/>
        <v>283.8</v>
      </c>
      <c r="AN54" s="31">
        <f t="shared" si="35"/>
        <v>37832.285500099613</v>
      </c>
      <c r="AO54" s="31">
        <f t="shared" si="36"/>
        <v>1259.9999999999998</v>
      </c>
      <c r="AP54" s="31">
        <f t="shared" si="37"/>
        <v>39.585237323186853</v>
      </c>
      <c r="AQ54" s="56">
        <f t="shared" si="94"/>
        <v>133.30615045842006</v>
      </c>
      <c r="AS54" s="32">
        <f t="shared" si="38"/>
        <v>18</v>
      </c>
      <c r="AT54" s="32">
        <f t="shared" si="39"/>
        <v>6.4999999999999991</v>
      </c>
      <c r="AU54" s="32">
        <v>1</v>
      </c>
      <c r="AV54" s="23">
        <f t="shared" si="40"/>
        <v>1.1499999999999999</v>
      </c>
      <c r="AW54" s="31">
        <f t="shared" si="6"/>
        <v>4</v>
      </c>
      <c r="AX54" s="31">
        <f t="shared" si="41"/>
        <v>82.8</v>
      </c>
      <c r="AY54" s="31">
        <f t="shared" si="42"/>
        <v>4729.0356875124471</v>
      </c>
      <c r="AZ54" s="31">
        <f t="shared" si="43"/>
        <v>1949.9999999999998</v>
      </c>
      <c r="BA54" s="31">
        <f t="shared" si="44"/>
        <v>39.585237323186853</v>
      </c>
      <c r="BB54" s="56">
        <f t="shared" si="93"/>
        <v>57.113957578652744</v>
      </c>
      <c r="BD54" s="32">
        <f t="shared" si="45"/>
        <v>-12</v>
      </c>
      <c r="BE54" s="32">
        <f t="shared" si="46"/>
        <v>9.1</v>
      </c>
      <c r="BF54" s="32">
        <v>1</v>
      </c>
      <c r="BG54" s="23">
        <f t="shared" si="47"/>
        <v>1.3</v>
      </c>
      <c r="BH54" s="31">
        <f t="shared" si="7"/>
        <v>1</v>
      </c>
      <c r="BI54" s="31">
        <f t="shared" si="48"/>
        <v>-15.600000000000001</v>
      </c>
      <c r="BJ54" s="31">
        <f t="shared" si="49"/>
        <v>73.891182617381844</v>
      </c>
      <c r="BK54" s="31">
        <f t="shared" si="50"/>
        <v>2730</v>
      </c>
      <c r="BL54" s="31">
        <f t="shared" si="51"/>
        <v>39.585237323186853</v>
      </c>
      <c r="BO54" s="32">
        <f t="shared" si="52"/>
        <v>-57</v>
      </c>
      <c r="BP54" s="32">
        <f t="shared" si="53"/>
        <v>12.149999999999999</v>
      </c>
      <c r="BQ54" s="32">
        <v>1</v>
      </c>
      <c r="BR54" s="23">
        <f t="shared" si="54"/>
        <v>1.5249999999999999</v>
      </c>
      <c r="BS54" s="31">
        <f t="shared" si="8"/>
        <v>1</v>
      </c>
      <c r="BT54" s="31">
        <f t="shared" si="55"/>
        <v>-86.924999999999997</v>
      </c>
      <c r="BU54" s="31">
        <f t="shared" si="56"/>
        <v>0.14431871604957344</v>
      </c>
      <c r="BV54" s="31">
        <f t="shared" si="57"/>
        <v>3644.9999999999995</v>
      </c>
      <c r="BW54" s="31">
        <f t="shared" si="58"/>
        <v>39.585237323186853</v>
      </c>
      <c r="BZ54" s="32">
        <f t="shared" si="59"/>
        <v>-107</v>
      </c>
      <c r="CA54" s="32">
        <f t="shared" si="60"/>
        <v>15.7</v>
      </c>
      <c r="CB54" s="32">
        <v>1</v>
      </c>
      <c r="CC54" s="23">
        <f t="shared" si="61"/>
        <v>1.7749999999999999</v>
      </c>
      <c r="CD54" s="31">
        <f t="shared" si="9"/>
        <v>1</v>
      </c>
      <c r="CE54" s="31">
        <f t="shared" si="62"/>
        <v>-189.92499999999998</v>
      </c>
      <c r="CF54" s="31">
        <f t="shared" si="63"/>
        <v>1.409362461421611E-4</v>
      </c>
      <c r="CG54" s="31">
        <f t="shared" si="64"/>
        <v>4710</v>
      </c>
      <c r="CH54" s="31">
        <f t="shared" si="65"/>
        <v>39.585237323186853</v>
      </c>
      <c r="CK54" s="32">
        <f t="shared" si="66"/>
        <v>-162</v>
      </c>
      <c r="CL54" s="32">
        <f t="shared" si="67"/>
        <v>19.799999999999997</v>
      </c>
      <c r="CM54" s="32">
        <v>1</v>
      </c>
      <c r="CN54" s="23">
        <f t="shared" si="68"/>
        <v>2.0499999999999998</v>
      </c>
      <c r="CO54" s="31">
        <f t="shared" si="10"/>
        <v>1</v>
      </c>
      <c r="CP54" s="31">
        <f t="shared" si="69"/>
        <v>-332.09999999999997</v>
      </c>
      <c r="CQ54" s="31">
        <f t="shared" si="70"/>
        <v>6.881652643660185E-8</v>
      </c>
      <c r="CR54" s="31">
        <f t="shared" si="71"/>
        <v>5939.9999999999991</v>
      </c>
      <c r="CS54" s="31">
        <f t="shared" si="72"/>
        <v>39.585237323186853</v>
      </c>
      <c r="CV54" s="32">
        <f t="shared" si="73"/>
        <v>-212</v>
      </c>
      <c r="CW54" s="32">
        <f t="shared" si="74"/>
        <v>24.4</v>
      </c>
      <c r="CX54" s="32">
        <v>1</v>
      </c>
      <c r="CY54" s="23">
        <f t="shared" si="75"/>
        <v>2.2999999999999998</v>
      </c>
      <c r="CZ54" s="31">
        <f t="shared" si="11"/>
        <v>1</v>
      </c>
      <c r="DA54" s="31">
        <f t="shared" si="76"/>
        <v>-487.59999999999997</v>
      </c>
      <c r="DB54" s="31">
        <f t="shared" si="77"/>
        <v>6.7203639098243762E-11</v>
      </c>
      <c r="DC54" s="31">
        <f t="shared" si="78"/>
        <v>7320</v>
      </c>
      <c r="DD54" s="31">
        <f t="shared" si="79"/>
        <v>39.585237323186853</v>
      </c>
      <c r="DG54" s="32">
        <f t="shared" si="80"/>
        <v>-277</v>
      </c>
      <c r="DH54" s="32">
        <f t="shared" si="81"/>
        <v>29.65</v>
      </c>
      <c r="DI54" s="32">
        <v>1</v>
      </c>
      <c r="DJ54" s="23">
        <f t="shared" si="87"/>
        <v>2.625</v>
      </c>
      <c r="DK54" s="31">
        <f t="shared" si="12"/>
        <v>1</v>
      </c>
      <c r="DL54" s="31">
        <f t="shared" si="82"/>
        <v>-727.125</v>
      </c>
      <c r="DM54" s="31">
        <f t="shared" si="83"/>
        <v>8.2035692258598026E-15</v>
      </c>
      <c r="DN54" s="31">
        <f t="shared" si="84"/>
        <v>8895</v>
      </c>
      <c r="DO54" s="31">
        <f t="shared" si="85"/>
        <v>39.585237323186853</v>
      </c>
    </row>
    <row r="55" spans="1:119">
      <c r="A55" s="23">
        <f t="shared" si="13"/>
        <v>1.3660402567543966</v>
      </c>
      <c r="B55" s="23">
        <v>0</v>
      </c>
      <c r="C55" s="44">
        <f t="shared" si="91"/>
        <v>3.2499999999999996</v>
      </c>
      <c r="D55" s="48"/>
      <c r="E55" s="47">
        <f t="shared" si="88"/>
        <v>3.2499999999999996</v>
      </c>
      <c r="F55" s="84">
        <f t="shared" si="0"/>
        <v>6.4999999999999991</v>
      </c>
      <c r="G55" s="185">
        <f t="shared" si="1"/>
        <v>1.9724654089867184</v>
      </c>
      <c r="H55" s="26">
        <f t="shared" si="2"/>
        <v>891.44377681523406</v>
      </c>
      <c r="I55" s="23">
        <f t="shared" si="86"/>
        <v>9.800000000000006</v>
      </c>
      <c r="J55" s="27">
        <v>49</v>
      </c>
      <c r="K55" s="32">
        <f t="shared" si="15"/>
        <v>49</v>
      </c>
      <c r="L55" s="32">
        <f t="shared" si="16"/>
        <v>1</v>
      </c>
      <c r="M55" s="22">
        <v>1</v>
      </c>
      <c r="N55" s="109">
        <f t="shared" si="17"/>
        <v>3.2499999999999996</v>
      </c>
      <c r="O55" s="31">
        <f t="shared" si="3"/>
        <v>16</v>
      </c>
      <c r="P55" s="31">
        <f t="shared" si="18"/>
        <v>2547.9999999999995</v>
      </c>
      <c r="Q55" s="31">
        <f t="shared" si="19"/>
        <v>347663.07295794121</v>
      </c>
      <c r="R55" s="31">
        <f t="shared" si="20"/>
        <v>300</v>
      </c>
      <c r="S55" s="31">
        <f t="shared" si="21"/>
        <v>40.981207702631899</v>
      </c>
      <c r="T55" s="56">
        <f t="shared" si="22"/>
        <v>136.44547604314806</v>
      </c>
      <c r="U55" s="163">
        <f t="shared" si="23"/>
        <v>59.173962269601553</v>
      </c>
      <c r="W55" s="32">
        <f t="shared" si="24"/>
        <v>44</v>
      </c>
      <c r="X55" s="32">
        <f t="shared" si="25"/>
        <v>2.0499999999999998</v>
      </c>
      <c r="Y55" s="32">
        <v>1</v>
      </c>
      <c r="Z55" s="23">
        <f t="shared" si="26"/>
        <v>1.0249999999999999</v>
      </c>
      <c r="AA55" s="31">
        <f t="shared" si="4"/>
        <v>48</v>
      </c>
      <c r="AB55" s="31">
        <f t="shared" si="27"/>
        <v>2164.7999999999997</v>
      </c>
      <c r="AC55" s="31">
        <f t="shared" si="28"/>
        <v>173831.53647897055</v>
      </c>
      <c r="AD55" s="31">
        <f t="shared" si="29"/>
        <v>615</v>
      </c>
      <c r="AE55" s="31">
        <f t="shared" si="30"/>
        <v>40.981207702631899</v>
      </c>
      <c r="AF55" s="56">
        <f t="shared" si="90"/>
        <v>80.299120694276866</v>
      </c>
      <c r="AH55" s="32">
        <f t="shared" si="31"/>
        <v>34</v>
      </c>
      <c r="AI55" s="32">
        <f t="shared" si="32"/>
        <v>4.1999999999999993</v>
      </c>
      <c r="AJ55" s="32">
        <v>1</v>
      </c>
      <c r="AK55" s="23">
        <f t="shared" si="33"/>
        <v>1.075</v>
      </c>
      <c r="AL55" s="31">
        <f t="shared" si="5"/>
        <v>8</v>
      </c>
      <c r="AM55" s="31">
        <f t="shared" si="34"/>
        <v>292.39999999999998</v>
      </c>
      <c r="AN55" s="31">
        <f t="shared" si="35"/>
        <v>43457.884119742608</v>
      </c>
      <c r="AO55" s="31">
        <f t="shared" si="36"/>
        <v>1259.9999999999998</v>
      </c>
      <c r="AP55" s="31">
        <f t="shared" si="37"/>
        <v>40.981207702631899</v>
      </c>
      <c r="AQ55" s="56">
        <f t="shared" si="94"/>
        <v>148.62477469132219</v>
      </c>
      <c r="AS55" s="32">
        <f t="shared" si="38"/>
        <v>19</v>
      </c>
      <c r="AT55" s="32">
        <f t="shared" si="39"/>
        <v>6.4999999999999991</v>
      </c>
      <c r="AU55" s="32">
        <v>1</v>
      </c>
      <c r="AV55" s="23">
        <f t="shared" si="40"/>
        <v>1.1499999999999999</v>
      </c>
      <c r="AW55" s="31">
        <f t="shared" si="6"/>
        <v>4</v>
      </c>
      <c r="AX55" s="31">
        <f t="shared" si="41"/>
        <v>87.399999999999991</v>
      </c>
      <c r="AY55" s="31">
        <f t="shared" si="42"/>
        <v>5432.2355149678206</v>
      </c>
      <c r="AZ55" s="31">
        <f t="shared" si="43"/>
        <v>1949.9999999999998</v>
      </c>
      <c r="BA55" s="31">
        <f t="shared" si="44"/>
        <v>40.981207702631899</v>
      </c>
      <c r="BB55" s="56">
        <f t="shared" si="93"/>
        <v>62.153724427549442</v>
      </c>
      <c r="BD55" s="32">
        <f t="shared" si="45"/>
        <v>-11</v>
      </c>
      <c r="BE55" s="32">
        <f t="shared" si="46"/>
        <v>9.1</v>
      </c>
      <c r="BF55" s="32">
        <v>1</v>
      </c>
      <c r="BG55" s="23">
        <f t="shared" si="47"/>
        <v>1.3</v>
      </c>
      <c r="BH55" s="31">
        <f t="shared" si="7"/>
        <v>1</v>
      </c>
      <c r="BI55" s="31">
        <f t="shared" si="48"/>
        <v>-14.3</v>
      </c>
      <c r="BJ55" s="31">
        <f t="shared" si="49"/>
        <v>84.878679921372026</v>
      </c>
      <c r="BK55" s="31">
        <f t="shared" si="50"/>
        <v>2730</v>
      </c>
      <c r="BL55" s="31">
        <f t="shared" si="51"/>
        <v>40.981207702631899</v>
      </c>
      <c r="BO55" s="32">
        <f t="shared" si="52"/>
        <v>-56</v>
      </c>
      <c r="BP55" s="32">
        <f t="shared" si="53"/>
        <v>12.149999999999999</v>
      </c>
      <c r="BQ55" s="32">
        <v>1</v>
      </c>
      <c r="BR55" s="23">
        <f t="shared" si="54"/>
        <v>1.5249999999999999</v>
      </c>
      <c r="BS55" s="31">
        <f t="shared" si="8"/>
        <v>1</v>
      </c>
      <c r="BT55" s="31">
        <f t="shared" si="55"/>
        <v>-85.399999999999991</v>
      </c>
      <c r="BU55" s="31">
        <f t="shared" si="56"/>
        <v>0.16577867172142927</v>
      </c>
      <c r="BV55" s="31">
        <f t="shared" si="57"/>
        <v>3644.9999999999995</v>
      </c>
      <c r="BW55" s="31">
        <f t="shared" si="58"/>
        <v>40.981207702631899</v>
      </c>
      <c r="BZ55" s="32">
        <f t="shared" si="59"/>
        <v>-106</v>
      </c>
      <c r="CA55" s="32">
        <f t="shared" si="60"/>
        <v>15.7</v>
      </c>
      <c r="CB55" s="32">
        <v>1</v>
      </c>
      <c r="CC55" s="23">
        <f t="shared" si="61"/>
        <v>1.7749999999999999</v>
      </c>
      <c r="CD55" s="31">
        <f t="shared" si="9"/>
        <v>1</v>
      </c>
      <c r="CE55" s="31">
        <f t="shared" si="62"/>
        <v>-188.14999999999998</v>
      </c>
      <c r="CF55" s="31">
        <f t="shared" si="63"/>
        <v>1.618932341029577E-4</v>
      </c>
      <c r="CG55" s="31">
        <f t="shared" si="64"/>
        <v>4710</v>
      </c>
      <c r="CH55" s="31">
        <f t="shared" si="65"/>
        <v>40.981207702631899</v>
      </c>
      <c r="CK55" s="32">
        <f t="shared" si="66"/>
        <v>-161</v>
      </c>
      <c r="CL55" s="32">
        <f t="shared" si="67"/>
        <v>19.799999999999997</v>
      </c>
      <c r="CM55" s="32">
        <v>1</v>
      </c>
      <c r="CN55" s="23">
        <f t="shared" si="68"/>
        <v>2.0499999999999998</v>
      </c>
      <c r="CO55" s="31">
        <f t="shared" si="10"/>
        <v>1</v>
      </c>
      <c r="CP55" s="31">
        <f t="shared" si="69"/>
        <v>-330.04999999999995</v>
      </c>
      <c r="CQ55" s="31">
        <f t="shared" si="70"/>
        <v>7.9049430714334522E-8</v>
      </c>
      <c r="CR55" s="31">
        <f t="shared" si="71"/>
        <v>5939.9999999999991</v>
      </c>
      <c r="CS55" s="31">
        <f t="shared" si="72"/>
        <v>40.981207702631899</v>
      </c>
      <c r="CV55" s="32">
        <f t="shared" si="73"/>
        <v>-211</v>
      </c>
      <c r="CW55" s="32">
        <f t="shared" si="74"/>
        <v>24.4</v>
      </c>
      <c r="CX55" s="32">
        <v>1</v>
      </c>
      <c r="CY55" s="23">
        <f t="shared" si="75"/>
        <v>2.2999999999999998</v>
      </c>
      <c r="CZ55" s="31">
        <f t="shared" si="11"/>
        <v>1</v>
      </c>
      <c r="DA55" s="31">
        <f t="shared" si="76"/>
        <v>-485.29999999999995</v>
      </c>
      <c r="DB55" s="31">
        <f t="shared" si="77"/>
        <v>7.7196709681967062E-11</v>
      </c>
      <c r="DC55" s="31">
        <f t="shared" si="78"/>
        <v>7320</v>
      </c>
      <c r="DD55" s="31">
        <f t="shared" si="79"/>
        <v>40.981207702631899</v>
      </c>
      <c r="DG55" s="32">
        <f t="shared" si="80"/>
        <v>-276</v>
      </c>
      <c r="DH55" s="32">
        <f t="shared" si="81"/>
        <v>29.65</v>
      </c>
      <c r="DI55" s="32">
        <v>1</v>
      </c>
      <c r="DJ55" s="23">
        <f t="shared" si="87"/>
        <v>2.625</v>
      </c>
      <c r="DK55" s="31">
        <f t="shared" si="12"/>
        <v>1</v>
      </c>
      <c r="DL55" s="31">
        <f t="shared" si="82"/>
        <v>-724.5</v>
      </c>
      <c r="DM55" s="31">
        <f t="shared" si="83"/>
        <v>9.4234264748494538E-15</v>
      </c>
      <c r="DN55" s="31">
        <f t="shared" si="84"/>
        <v>8895</v>
      </c>
      <c r="DO55" s="31">
        <f t="shared" si="85"/>
        <v>40.981207702631899</v>
      </c>
    </row>
    <row r="56" spans="1:119">
      <c r="A56" s="23">
        <f t="shared" si="13"/>
        <v>1.4142135623730963</v>
      </c>
      <c r="B56" s="134">
        <v>0</v>
      </c>
      <c r="C56" s="135">
        <f t="shared" si="91"/>
        <v>3.2499999999999996</v>
      </c>
      <c r="D56" s="136"/>
      <c r="E56" s="137">
        <f t="shared" si="88"/>
        <v>3.2499999999999996</v>
      </c>
      <c r="F56" s="138">
        <f t="shared" si="0"/>
        <v>6.4999999999999991</v>
      </c>
      <c r="G56" s="185">
        <f t="shared" si="1"/>
        <v>2</v>
      </c>
      <c r="H56" s="139">
        <f t="shared" si="2"/>
        <v>1024.0000000000034</v>
      </c>
      <c r="I56" s="134">
        <f t="shared" si="86"/>
        <v>10.000000000000005</v>
      </c>
      <c r="J56" s="27">
        <v>50</v>
      </c>
      <c r="K56" s="140">
        <f t="shared" si="15"/>
        <v>50</v>
      </c>
      <c r="L56" s="140">
        <f t="shared" si="16"/>
        <v>1</v>
      </c>
      <c r="M56" s="141">
        <v>1</v>
      </c>
      <c r="N56" s="142">
        <f t="shared" si="17"/>
        <v>3.2499999999999996</v>
      </c>
      <c r="O56" s="143">
        <f t="shared" si="3"/>
        <v>16</v>
      </c>
      <c r="P56" s="143">
        <f t="shared" si="18"/>
        <v>2599.9999999999995</v>
      </c>
      <c r="Q56" s="31">
        <f t="shared" si="19"/>
        <v>399360.00000000128</v>
      </c>
      <c r="R56" s="143">
        <f t="shared" si="20"/>
        <v>300</v>
      </c>
      <c r="S56" s="143">
        <f t="shared" si="21"/>
        <v>42.426406871192889</v>
      </c>
      <c r="T56" s="144">
        <f t="shared" si="22"/>
        <v>153.60000000000051</v>
      </c>
      <c r="U56" s="163">
        <f t="shared" si="23"/>
        <v>60</v>
      </c>
      <c r="V56" s="145"/>
      <c r="W56" s="140">
        <f t="shared" si="24"/>
        <v>45</v>
      </c>
      <c r="X56" s="140">
        <f t="shared" si="25"/>
        <v>2.0499999999999998</v>
      </c>
      <c r="Y56" s="140">
        <v>1</v>
      </c>
      <c r="Z56" s="134">
        <f t="shared" si="26"/>
        <v>1.0249999999999999</v>
      </c>
      <c r="AA56" s="143">
        <f t="shared" si="4"/>
        <v>48</v>
      </c>
      <c r="AB56" s="143">
        <f t="shared" si="27"/>
        <v>2214</v>
      </c>
      <c r="AC56" s="31">
        <f t="shared" si="28"/>
        <v>199680.00000000055</v>
      </c>
      <c r="AD56" s="143">
        <f t="shared" si="29"/>
        <v>615</v>
      </c>
      <c r="AE56" s="143">
        <f t="shared" si="30"/>
        <v>42.426406871192889</v>
      </c>
      <c r="AF56" s="144">
        <f t="shared" si="90"/>
        <v>90.189701897019219</v>
      </c>
      <c r="AG56" s="146"/>
      <c r="AH56" s="140">
        <f t="shared" si="31"/>
        <v>35</v>
      </c>
      <c r="AI56" s="140">
        <f t="shared" si="32"/>
        <v>4.1999999999999993</v>
      </c>
      <c r="AJ56" s="140">
        <v>1</v>
      </c>
      <c r="AK56" s="134">
        <f t="shared" si="33"/>
        <v>1.075</v>
      </c>
      <c r="AL56" s="143">
        <f t="shared" si="5"/>
        <v>8</v>
      </c>
      <c r="AM56" s="143">
        <f t="shared" si="34"/>
        <v>301</v>
      </c>
      <c r="AN56" s="31">
        <f t="shared" si="35"/>
        <v>49920.000000000116</v>
      </c>
      <c r="AO56" s="143">
        <f t="shared" si="36"/>
        <v>1259.9999999999998</v>
      </c>
      <c r="AP56" s="143">
        <f t="shared" si="37"/>
        <v>42.426406871192889</v>
      </c>
      <c r="AQ56" s="144">
        <f t="shared" si="94"/>
        <v>165.8471760797346</v>
      </c>
      <c r="AR56" s="146"/>
      <c r="AS56" s="140">
        <f t="shared" si="38"/>
        <v>20</v>
      </c>
      <c r="AT56" s="140">
        <f t="shared" si="39"/>
        <v>6.4999999999999991</v>
      </c>
      <c r="AU56" s="140">
        <v>1</v>
      </c>
      <c r="AV56" s="134">
        <f t="shared" si="40"/>
        <v>1.1499999999999999</v>
      </c>
      <c r="AW56" s="143">
        <f t="shared" si="6"/>
        <v>4</v>
      </c>
      <c r="AX56" s="143">
        <f t="shared" si="41"/>
        <v>92</v>
      </c>
      <c r="AY56" s="31">
        <f t="shared" si="42"/>
        <v>6240.0000000000073</v>
      </c>
      <c r="AZ56" s="143">
        <f t="shared" si="43"/>
        <v>1949.9999999999998</v>
      </c>
      <c r="BA56" s="143">
        <f t="shared" si="44"/>
        <v>42.426406871192889</v>
      </c>
      <c r="BB56" s="144">
        <f t="shared" si="93"/>
        <v>67.82608695652182</v>
      </c>
      <c r="BC56" s="146"/>
      <c r="BD56" s="32">
        <f t="shared" si="45"/>
        <v>-10</v>
      </c>
      <c r="BE56" s="32">
        <f t="shared" si="46"/>
        <v>9.1</v>
      </c>
      <c r="BF56" s="32">
        <v>1</v>
      </c>
      <c r="BG56" s="23">
        <f t="shared" si="47"/>
        <v>1.3</v>
      </c>
      <c r="BH56" s="31">
        <f t="shared" si="7"/>
        <v>1</v>
      </c>
      <c r="BI56" s="31">
        <f t="shared" si="48"/>
        <v>-13</v>
      </c>
      <c r="BJ56" s="31">
        <f t="shared" si="49"/>
        <v>97.499999999999915</v>
      </c>
      <c r="BK56" s="31">
        <f t="shared" si="50"/>
        <v>2730</v>
      </c>
      <c r="BL56" s="31">
        <f t="shared" si="51"/>
        <v>42.426406871192889</v>
      </c>
      <c r="BO56" s="32">
        <f t="shared" si="52"/>
        <v>-55</v>
      </c>
      <c r="BP56" s="32">
        <f t="shared" si="53"/>
        <v>12.149999999999999</v>
      </c>
      <c r="BQ56" s="32">
        <v>1</v>
      </c>
      <c r="BR56" s="23">
        <f t="shared" si="54"/>
        <v>1.5249999999999999</v>
      </c>
      <c r="BS56" s="31">
        <f t="shared" si="8"/>
        <v>1</v>
      </c>
      <c r="BT56" s="31">
        <f t="shared" si="55"/>
        <v>-83.875</v>
      </c>
      <c r="BU56" s="31">
        <f t="shared" si="56"/>
        <v>0.19042968749999925</v>
      </c>
      <c r="BV56" s="31">
        <f t="shared" si="57"/>
        <v>3644.9999999999995</v>
      </c>
      <c r="BW56" s="31">
        <f t="shared" si="58"/>
        <v>42.426406871192889</v>
      </c>
      <c r="BZ56" s="32">
        <f t="shared" si="59"/>
        <v>-105</v>
      </c>
      <c r="CA56" s="32">
        <f t="shared" si="60"/>
        <v>15.7</v>
      </c>
      <c r="CB56" s="32">
        <v>1</v>
      </c>
      <c r="CC56" s="23">
        <f t="shared" si="61"/>
        <v>1.7749999999999999</v>
      </c>
      <c r="CD56" s="31">
        <f t="shared" si="9"/>
        <v>1</v>
      </c>
      <c r="CE56" s="31">
        <f t="shared" si="62"/>
        <v>-186.375</v>
      </c>
      <c r="CF56" s="31">
        <f t="shared" si="63"/>
        <v>1.8596649169921739E-4</v>
      </c>
      <c r="CG56" s="31">
        <f t="shared" si="64"/>
        <v>4710</v>
      </c>
      <c r="CH56" s="31">
        <f t="shared" si="65"/>
        <v>42.426406871192889</v>
      </c>
      <c r="CK56" s="32">
        <f t="shared" si="66"/>
        <v>-160</v>
      </c>
      <c r="CL56" s="32">
        <f t="shared" si="67"/>
        <v>19.799999999999997</v>
      </c>
      <c r="CM56" s="32">
        <v>1</v>
      </c>
      <c r="CN56" s="23">
        <f t="shared" si="68"/>
        <v>2.0499999999999998</v>
      </c>
      <c r="CO56" s="31">
        <f t="shared" si="10"/>
        <v>1</v>
      </c>
      <c r="CP56" s="31">
        <f t="shared" si="69"/>
        <v>-328</v>
      </c>
      <c r="CQ56" s="31">
        <f t="shared" si="70"/>
        <v>9.0803951025008176E-8</v>
      </c>
      <c r="CR56" s="31">
        <f t="shared" si="71"/>
        <v>5939.9999999999991</v>
      </c>
      <c r="CS56" s="31">
        <f t="shared" si="72"/>
        <v>42.426406871192889</v>
      </c>
      <c r="CV56" s="32">
        <f t="shared" si="73"/>
        <v>-210</v>
      </c>
      <c r="CW56" s="32">
        <f t="shared" si="74"/>
        <v>24.4</v>
      </c>
      <c r="CX56" s="32">
        <v>1</v>
      </c>
      <c r="CY56" s="23">
        <f t="shared" si="75"/>
        <v>2.2999999999999998</v>
      </c>
      <c r="CZ56" s="31">
        <f t="shared" si="11"/>
        <v>1</v>
      </c>
      <c r="DA56" s="31">
        <f t="shared" si="76"/>
        <v>-482.99999999999994</v>
      </c>
      <c r="DB56" s="31">
        <f t="shared" si="77"/>
        <v>8.867573342285925E-11</v>
      </c>
      <c r="DC56" s="31">
        <f t="shared" si="78"/>
        <v>7320</v>
      </c>
      <c r="DD56" s="31">
        <f t="shared" si="79"/>
        <v>42.426406871192889</v>
      </c>
      <c r="DG56" s="32">
        <f t="shared" si="80"/>
        <v>-275</v>
      </c>
      <c r="DH56" s="32">
        <f t="shared" si="81"/>
        <v>29.65</v>
      </c>
      <c r="DI56" s="32">
        <v>1</v>
      </c>
      <c r="DJ56" s="23">
        <f t="shared" si="87"/>
        <v>2.625</v>
      </c>
      <c r="DK56" s="31">
        <f t="shared" si="12"/>
        <v>1</v>
      </c>
      <c r="DL56" s="31">
        <f t="shared" si="82"/>
        <v>-721.875</v>
      </c>
      <c r="DM56" s="31">
        <f t="shared" si="83"/>
        <v>1.0824674490095074E-14</v>
      </c>
      <c r="DN56" s="31">
        <f t="shared" si="84"/>
        <v>8895</v>
      </c>
      <c r="DO56" s="31">
        <f t="shared" si="85"/>
        <v>42.426406871192889</v>
      </c>
    </row>
    <row r="57" spans="1:119">
      <c r="A57" s="23">
        <f t="shared" si="13"/>
        <v>1.4640856959456268</v>
      </c>
      <c r="B57" s="23">
        <v>0</v>
      </c>
      <c r="C57" s="44">
        <f t="shared" si="91"/>
        <v>3.2499999999999996</v>
      </c>
      <c r="D57" s="48"/>
      <c r="E57" s="47">
        <f t="shared" si="88"/>
        <v>3.2499999999999996</v>
      </c>
      <c r="F57" s="84">
        <f t="shared" si="0"/>
        <v>6.4999999999999991</v>
      </c>
      <c r="G57" s="185">
        <f t="shared" si="1"/>
        <v>2.0279189595800582</v>
      </c>
      <c r="H57" s="26">
        <f t="shared" si="2"/>
        <v>1176.2671155169678</v>
      </c>
      <c r="I57" s="23">
        <f t="shared" si="86"/>
        <v>10.200000000000005</v>
      </c>
      <c r="J57" s="46">
        <v>51</v>
      </c>
      <c r="K57" s="32">
        <f t="shared" si="15"/>
        <v>51</v>
      </c>
      <c r="L57" s="32">
        <f t="shared" si="16"/>
        <v>1</v>
      </c>
      <c r="M57" s="22">
        <v>1</v>
      </c>
      <c r="N57" s="109">
        <f t="shared" si="17"/>
        <v>3.2499999999999996</v>
      </c>
      <c r="O57" s="31">
        <f t="shared" si="3"/>
        <v>16</v>
      </c>
      <c r="P57" s="31">
        <f t="shared" si="18"/>
        <v>2651.9999999999995</v>
      </c>
      <c r="Q57" s="31">
        <f t="shared" si="19"/>
        <v>458744.17505161744</v>
      </c>
      <c r="R57" s="31">
        <f t="shared" si="20"/>
        <v>300</v>
      </c>
      <c r="S57" s="31">
        <f t="shared" si="21"/>
        <v>43.922570878368802</v>
      </c>
      <c r="T57" s="56">
        <f t="shared" si="22"/>
        <v>172.98045816426</v>
      </c>
      <c r="U57" s="163">
        <f t="shared" si="23"/>
        <v>60.837568787401743</v>
      </c>
      <c r="W57" s="32">
        <f t="shared" si="24"/>
        <v>46</v>
      </c>
      <c r="X57" s="32">
        <f t="shared" si="25"/>
        <v>2.0499999999999998</v>
      </c>
      <c r="Y57" s="32">
        <v>1</v>
      </c>
      <c r="Z57" s="23">
        <f t="shared" si="26"/>
        <v>1.0249999999999999</v>
      </c>
      <c r="AA57" s="31">
        <f t="shared" si="4"/>
        <v>48</v>
      </c>
      <c r="AB57" s="31">
        <f t="shared" si="27"/>
        <v>2263.1999999999998</v>
      </c>
      <c r="AC57" s="31">
        <f t="shared" si="28"/>
        <v>229372.0875258086</v>
      </c>
      <c r="AD57" s="31">
        <f t="shared" si="29"/>
        <v>615</v>
      </c>
      <c r="AE57" s="31">
        <f t="shared" si="30"/>
        <v>43.922570878368802</v>
      </c>
      <c r="AF57" s="56">
        <f t="shared" si="90"/>
        <v>101.3485717240229</v>
      </c>
      <c r="AH57" s="32">
        <f t="shared" si="31"/>
        <v>36</v>
      </c>
      <c r="AI57" s="32">
        <f t="shared" si="32"/>
        <v>4.1999999999999993</v>
      </c>
      <c r="AJ57" s="32">
        <v>1</v>
      </c>
      <c r="AK57" s="23">
        <f t="shared" si="33"/>
        <v>1.075</v>
      </c>
      <c r="AL57" s="31">
        <f t="shared" si="5"/>
        <v>8</v>
      </c>
      <c r="AM57" s="31">
        <f t="shared" si="34"/>
        <v>309.59999999999997</v>
      </c>
      <c r="AN57" s="31">
        <f t="shared" si="35"/>
        <v>57343.021881452121</v>
      </c>
      <c r="AO57" s="31">
        <f t="shared" si="36"/>
        <v>1259.9999999999998</v>
      </c>
      <c r="AP57" s="31">
        <f t="shared" si="37"/>
        <v>43.922570878368802</v>
      </c>
      <c r="AQ57" s="56">
        <f t="shared" si="94"/>
        <v>185.21647894525881</v>
      </c>
      <c r="AS57" s="32">
        <f t="shared" si="38"/>
        <v>21</v>
      </c>
      <c r="AT57" s="32">
        <f t="shared" si="39"/>
        <v>6.4999999999999991</v>
      </c>
      <c r="AU57" s="32">
        <v>1</v>
      </c>
      <c r="AV57" s="23">
        <f t="shared" si="40"/>
        <v>1.1499999999999999</v>
      </c>
      <c r="AW57" s="31">
        <f t="shared" si="6"/>
        <v>4</v>
      </c>
      <c r="AX57" s="31">
        <f t="shared" si="41"/>
        <v>96.6</v>
      </c>
      <c r="AY57" s="31">
        <f t="shared" si="42"/>
        <v>7167.8777351815061</v>
      </c>
      <c r="AZ57" s="31">
        <f t="shared" si="43"/>
        <v>1949.9999999999998</v>
      </c>
      <c r="BA57" s="31">
        <f t="shared" si="44"/>
        <v>43.922570878368802</v>
      </c>
      <c r="BB57" s="56">
        <f t="shared" si="93"/>
        <v>74.201632869373768</v>
      </c>
      <c r="BD57" s="32">
        <f t="shared" si="45"/>
        <v>-9</v>
      </c>
      <c r="BE57" s="32">
        <f t="shared" si="46"/>
        <v>9.1</v>
      </c>
      <c r="BF57" s="32">
        <v>1</v>
      </c>
      <c r="BG57" s="23">
        <f t="shared" si="47"/>
        <v>1.3</v>
      </c>
      <c r="BH57" s="31">
        <f t="shared" si="7"/>
        <v>1</v>
      </c>
      <c r="BI57" s="31">
        <f t="shared" si="48"/>
        <v>-11.700000000000001</v>
      </c>
      <c r="BJ57" s="31">
        <f t="shared" si="49"/>
        <v>111.99808961221082</v>
      </c>
      <c r="BK57" s="31">
        <f t="shared" si="50"/>
        <v>2730</v>
      </c>
      <c r="BL57" s="31">
        <f t="shared" si="51"/>
        <v>43.922570878368802</v>
      </c>
      <c r="BO57" s="32">
        <f t="shared" si="52"/>
        <v>-54</v>
      </c>
      <c r="BP57" s="32">
        <f t="shared" si="53"/>
        <v>12.149999999999999</v>
      </c>
      <c r="BQ57" s="32">
        <v>1</v>
      </c>
      <c r="BR57" s="23">
        <f t="shared" si="54"/>
        <v>1.5249999999999999</v>
      </c>
      <c r="BS57" s="31">
        <f t="shared" si="8"/>
        <v>1</v>
      </c>
      <c r="BT57" s="31">
        <f t="shared" si="55"/>
        <v>-82.35</v>
      </c>
      <c r="BU57" s="31">
        <f t="shared" si="56"/>
        <v>0.21874626877384867</v>
      </c>
      <c r="BV57" s="31">
        <f t="shared" si="57"/>
        <v>3644.9999999999995</v>
      </c>
      <c r="BW57" s="31">
        <f t="shared" si="58"/>
        <v>43.922570878368802</v>
      </c>
      <c r="BZ57" s="32">
        <f t="shared" si="59"/>
        <v>-104</v>
      </c>
      <c r="CA57" s="32">
        <f t="shared" si="60"/>
        <v>15.7</v>
      </c>
      <c r="CB57" s="32">
        <v>1</v>
      </c>
      <c r="CC57" s="23">
        <f t="shared" si="61"/>
        <v>1.7749999999999999</v>
      </c>
      <c r="CD57" s="31">
        <f t="shared" si="9"/>
        <v>1</v>
      </c>
      <c r="CE57" s="31">
        <f t="shared" si="62"/>
        <v>-184.6</v>
      </c>
      <c r="CF57" s="31">
        <f t="shared" si="63"/>
        <v>2.1361940309946081E-4</v>
      </c>
      <c r="CG57" s="31">
        <f t="shared" si="64"/>
        <v>4710</v>
      </c>
      <c r="CH57" s="31">
        <f t="shared" si="65"/>
        <v>43.922570878368802</v>
      </c>
      <c r="CK57" s="32">
        <f t="shared" si="66"/>
        <v>-159</v>
      </c>
      <c r="CL57" s="32">
        <f t="shared" si="67"/>
        <v>19.799999999999997</v>
      </c>
      <c r="CM57" s="32">
        <v>1</v>
      </c>
      <c r="CN57" s="23">
        <f t="shared" si="68"/>
        <v>2.0499999999999998</v>
      </c>
      <c r="CO57" s="31">
        <f t="shared" si="10"/>
        <v>1</v>
      </c>
      <c r="CP57" s="31">
        <f t="shared" si="69"/>
        <v>-325.95</v>
      </c>
      <c r="CQ57" s="31">
        <f t="shared" si="70"/>
        <v>1.0430634916965823E-7</v>
      </c>
      <c r="CR57" s="31">
        <f t="shared" si="71"/>
        <v>5939.9999999999991</v>
      </c>
      <c r="CS57" s="31">
        <f t="shared" si="72"/>
        <v>43.922570878368802</v>
      </c>
      <c r="CV57" s="32">
        <f t="shared" si="73"/>
        <v>-209</v>
      </c>
      <c r="CW57" s="32">
        <f t="shared" si="74"/>
        <v>24.4</v>
      </c>
      <c r="CX57" s="32">
        <v>1</v>
      </c>
      <c r="CY57" s="23">
        <f t="shared" si="75"/>
        <v>2.2999999999999998</v>
      </c>
      <c r="CZ57" s="31">
        <f t="shared" si="11"/>
        <v>1</v>
      </c>
      <c r="DA57" s="31">
        <f t="shared" si="76"/>
        <v>-480.7</v>
      </c>
      <c r="DB57" s="31">
        <f t="shared" si="77"/>
        <v>1.0186166911099401E-10</v>
      </c>
      <c r="DC57" s="31">
        <f t="shared" si="78"/>
        <v>7320</v>
      </c>
      <c r="DD57" s="31">
        <f t="shared" si="79"/>
        <v>43.922570878368802</v>
      </c>
      <c r="DG57" s="32">
        <f t="shared" si="80"/>
        <v>-274</v>
      </c>
      <c r="DH57" s="32">
        <f t="shared" si="81"/>
        <v>29.65</v>
      </c>
      <c r="DI57" s="32">
        <v>1</v>
      </c>
      <c r="DJ57" s="23">
        <f t="shared" si="87"/>
        <v>2.625</v>
      </c>
      <c r="DK57" s="31">
        <f t="shared" si="12"/>
        <v>1</v>
      </c>
      <c r="DL57" s="31">
        <f t="shared" si="82"/>
        <v>-719.25</v>
      </c>
      <c r="DM57" s="31">
        <f t="shared" si="83"/>
        <v>1.2434285780150584E-14</v>
      </c>
      <c r="DN57" s="31">
        <f t="shared" si="84"/>
        <v>8895</v>
      </c>
      <c r="DO57" s="31">
        <f t="shared" si="85"/>
        <v>43.922570878368802</v>
      </c>
    </row>
    <row r="58" spans="1:119">
      <c r="A58" s="23">
        <f t="shared" si="13"/>
        <v>1.5157165665103995</v>
      </c>
      <c r="B58" s="23">
        <v>0</v>
      </c>
      <c r="C58" s="44">
        <f t="shared" si="91"/>
        <v>3.2499999999999996</v>
      </c>
      <c r="D58" s="48"/>
      <c r="E58" s="47">
        <f t="shared" si="88"/>
        <v>3.2499999999999996</v>
      </c>
      <c r="F58" s="84">
        <f t="shared" si="0"/>
        <v>6.4999999999999991</v>
      </c>
      <c r="G58" s="185">
        <f t="shared" si="1"/>
        <v>2.0562276533121331</v>
      </c>
      <c r="H58" s="26">
        <f t="shared" si="2"/>
        <v>1351.1761006314484</v>
      </c>
      <c r="I58" s="23">
        <f t="shared" si="86"/>
        <v>10.400000000000006</v>
      </c>
      <c r="J58" s="27">
        <v>52</v>
      </c>
      <c r="K58" s="32">
        <f t="shared" si="15"/>
        <v>52</v>
      </c>
      <c r="L58" s="32">
        <f t="shared" si="16"/>
        <v>1</v>
      </c>
      <c r="M58" s="22">
        <v>1</v>
      </c>
      <c r="N58" s="109">
        <f t="shared" si="17"/>
        <v>3.2499999999999996</v>
      </c>
      <c r="O58" s="31">
        <f t="shared" si="3"/>
        <v>16</v>
      </c>
      <c r="P58" s="31">
        <f t="shared" si="18"/>
        <v>2703.9999999999995</v>
      </c>
      <c r="Q58" s="31">
        <f t="shared" si="19"/>
        <v>526958.67924626486</v>
      </c>
      <c r="R58" s="31">
        <f t="shared" si="20"/>
        <v>300</v>
      </c>
      <c r="S58" s="31">
        <f t="shared" si="21"/>
        <v>45.471496995311988</v>
      </c>
      <c r="T58" s="56">
        <f t="shared" si="22"/>
        <v>194.88116836030508</v>
      </c>
      <c r="U58" s="163">
        <f t="shared" si="23"/>
        <v>61.686829599363989</v>
      </c>
      <c r="W58" s="32">
        <f t="shared" si="24"/>
        <v>47</v>
      </c>
      <c r="X58" s="32">
        <f t="shared" si="25"/>
        <v>2.0499999999999998</v>
      </c>
      <c r="Y58" s="32">
        <v>1</v>
      </c>
      <c r="Z58" s="23">
        <f t="shared" si="26"/>
        <v>1.0249999999999999</v>
      </c>
      <c r="AA58" s="31">
        <f t="shared" si="4"/>
        <v>48</v>
      </c>
      <c r="AB58" s="31">
        <f t="shared" si="27"/>
        <v>2312.3999999999996</v>
      </c>
      <c r="AC58" s="31">
        <f t="shared" si="28"/>
        <v>263479.33962313225</v>
      </c>
      <c r="AD58" s="31">
        <f t="shared" si="29"/>
        <v>615</v>
      </c>
      <c r="AE58" s="31">
        <f t="shared" si="30"/>
        <v>45.471496995311988</v>
      </c>
      <c r="AF58" s="56">
        <f t="shared" si="90"/>
        <v>113.94193894790361</v>
      </c>
      <c r="AH58" s="32">
        <f t="shared" si="31"/>
        <v>37</v>
      </c>
      <c r="AI58" s="32">
        <f t="shared" si="32"/>
        <v>4.1999999999999993</v>
      </c>
      <c r="AJ58" s="32">
        <v>1</v>
      </c>
      <c r="AK58" s="23">
        <f t="shared" si="33"/>
        <v>1.075</v>
      </c>
      <c r="AL58" s="31">
        <f t="shared" si="5"/>
        <v>8</v>
      </c>
      <c r="AM58" s="31">
        <f t="shared" si="34"/>
        <v>318.2</v>
      </c>
      <c r="AN58" s="31">
        <f t="shared" si="35"/>
        <v>65869.83490578302</v>
      </c>
      <c r="AO58" s="31">
        <f t="shared" si="36"/>
        <v>1259.9999999999998</v>
      </c>
      <c r="AP58" s="31">
        <f t="shared" si="37"/>
        <v>45.471496995311988</v>
      </c>
      <c r="AQ58" s="56">
        <f t="shared" si="94"/>
        <v>207.00765212376814</v>
      </c>
      <c r="AS58" s="32">
        <f t="shared" si="38"/>
        <v>22</v>
      </c>
      <c r="AT58" s="32">
        <f t="shared" si="39"/>
        <v>6.4999999999999991</v>
      </c>
      <c r="AU58" s="32">
        <v>1</v>
      </c>
      <c r="AV58" s="23">
        <f t="shared" si="40"/>
        <v>1.1499999999999999</v>
      </c>
      <c r="AW58" s="31">
        <f t="shared" si="6"/>
        <v>4</v>
      </c>
      <c r="AX58" s="31">
        <f t="shared" si="41"/>
        <v>101.19999999999999</v>
      </c>
      <c r="AY58" s="31">
        <f t="shared" si="42"/>
        <v>8233.7293632228702</v>
      </c>
      <c r="AZ58" s="31">
        <f t="shared" si="43"/>
        <v>1949.9999999999998</v>
      </c>
      <c r="BA58" s="31">
        <f t="shared" si="44"/>
        <v>45.471496995311988</v>
      </c>
      <c r="BB58" s="56">
        <f t="shared" si="93"/>
        <v>81.360962087182514</v>
      </c>
      <c r="BD58" s="32">
        <f t="shared" si="45"/>
        <v>-8</v>
      </c>
      <c r="BE58" s="32">
        <f t="shared" si="46"/>
        <v>9.1</v>
      </c>
      <c r="BF58" s="32">
        <v>1</v>
      </c>
      <c r="BG58" s="23">
        <f t="shared" si="47"/>
        <v>1.3</v>
      </c>
      <c r="BH58" s="31">
        <f t="shared" si="7"/>
        <v>1</v>
      </c>
      <c r="BI58" s="31">
        <f t="shared" si="48"/>
        <v>-10.4</v>
      </c>
      <c r="BJ58" s="31">
        <f t="shared" si="49"/>
        <v>128.65202130035709</v>
      </c>
      <c r="BK58" s="31">
        <f t="shared" si="50"/>
        <v>2730</v>
      </c>
      <c r="BL58" s="31">
        <f t="shared" si="51"/>
        <v>45.471496995311988</v>
      </c>
      <c r="BO58" s="32">
        <f t="shared" si="52"/>
        <v>-53</v>
      </c>
      <c r="BP58" s="32">
        <f t="shared" si="53"/>
        <v>12.149999999999999</v>
      </c>
      <c r="BQ58" s="32">
        <v>1</v>
      </c>
      <c r="BR58" s="23">
        <f t="shared" si="54"/>
        <v>1.5249999999999999</v>
      </c>
      <c r="BS58" s="31">
        <f t="shared" si="8"/>
        <v>1</v>
      </c>
      <c r="BT58" s="31">
        <f t="shared" si="55"/>
        <v>-80.824999999999989</v>
      </c>
      <c r="BU58" s="31">
        <f t="shared" si="56"/>
        <v>0.25127347910225922</v>
      </c>
      <c r="BV58" s="31">
        <f t="shared" si="57"/>
        <v>3644.9999999999995</v>
      </c>
      <c r="BW58" s="31">
        <f t="shared" si="58"/>
        <v>45.471496995311988</v>
      </c>
      <c r="BZ58" s="32">
        <f t="shared" si="59"/>
        <v>-103</v>
      </c>
      <c r="CA58" s="32">
        <f t="shared" si="60"/>
        <v>15.7</v>
      </c>
      <c r="CB58" s="32">
        <v>1</v>
      </c>
      <c r="CC58" s="23">
        <f t="shared" si="61"/>
        <v>1.7749999999999999</v>
      </c>
      <c r="CD58" s="31">
        <f t="shared" si="9"/>
        <v>1</v>
      </c>
      <c r="CE58" s="31">
        <f t="shared" si="62"/>
        <v>-182.82499999999999</v>
      </c>
      <c r="CF58" s="31">
        <f t="shared" si="63"/>
        <v>2.4538425693579921E-4</v>
      </c>
      <c r="CG58" s="31">
        <f t="shared" si="64"/>
        <v>4710</v>
      </c>
      <c r="CH58" s="31">
        <f t="shared" si="65"/>
        <v>45.471496995311988</v>
      </c>
      <c r="CK58" s="32">
        <f t="shared" si="66"/>
        <v>-158</v>
      </c>
      <c r="CL58" s="32">
        <f t="shared" si="67"/>
        <v>19.799999999999997</v>
      </c>
      <c r="CM58" s="32">
        <v>1</v>
      </c>
      <c r="CN58" s="23">
        <f t="shared" si="68"/>
        <v>2.0499999999999998</v>
      </c>
      <c r="CO58" s="31">
        <f t="shared" si="10"/>
        <v>1</v>
      </c>
      <c r="CP58" s="31">
        <f t="shared" si="69"/>
        <v>-323.89999999999998</v>
      </c>
      <c r="CQ58" s="31">
        <f t="shared" si="70"/>
        <v>1.1981653170693278E-7</v>
      </c>
      <c r="CR58" s="31">
        <f t="shared" si="71"/>
        <v>5939.9999999999991</v>
      </c>
      <c r="CS58" s="31">
        <f t="shared" si="72"/>
        <v>45.471496995311988</v>
      </c>
      <c r="CV58" s="32">
        <f t="shared" si="73"/>
        <v>-208</v>
      </c>
      <c r="CW58" s="32">
        <f t="shared" si="74"/>
        <v>24.4</v>
      </c>
      <c r="CX58" s="32">
        <v>1</v>
      </c>
      <c r="CY58" s="23">
        <f t="shared" si="75"/>
        <v>2.2999999999999998</v>
      </c>
      <c r="CZ58" s="31">
        <f t="shared" si="11"/>
        <v>1</v>
      </c>
      <c r="DA58" s="31">
        <f t="shared" si="76"/>
        <v>-478.4</v>
      </c>
      <c r="DB58" s="31">
        <f t="shared" si="77"/>
        <v>1.1700833174505113E-10</v>
      </c>
      <c r="DC58" s="31">
        <f t="shared" si="78"/>
        <v>7320</v>
      </c>
      <c r="DD58" s="31">
        <f t="shared" si="79"/>
        <v>45.471496995311988</v>
      </c>
      <c r="DG58" s="32">
        <f t="shared" si="80"/>
        <v>-273</v>
      </c>
      <c r="DH58" s="32">
        <f t="shared" si="81"/>
        <v>29.65</v>
      </c>
      <c r="DI58" s="32">
        <v>1</v>
      </c>
      <c r="DJ58" s="23">
        <f t="shared" si="87"/>
        <v>2.625</v>
      </c>
      <c r="DK58" s="31">
        <f t="shared" si="12"/>
        <v>1</v>
      </c>
      <c r="DL58" s="31">
        <f t="shared" si="82"/>
        <v>-716.625</v>
      </c>
      <c r="DM58" s="31">
        <f t="shared" si="83"/>
        <v>1.4283243621221999E-14</v>
      </c>
      <c r="DN58" s="31">
        <f t="shared" si="84"/>
        <v>8895</v>
      </c>
      <c r="DO58" s="31">
        <f t="shared" si="85"/>
        <v>45.471496995311988</v>
      </c>
    </row>
    <row r="59" spans="1:119">
      <c r="A59" s="23">
        <f t="shared" si="13"/>
        <v>1.5691681957935031</v>
      </c>
      <c r="B59" s="23">
        <v>0</v>
      </c>
      <c r="C59" s="44">
        <f t="shared" si="91"/>
        <v>3.2499999999999996</v>
      </c>
      <c r="D59" s="48"/>
      <c r="E59" s="47">
        <f t="shared" si="88"/>
        <v>3.2499999999999996</v>
      </c>
      <c r="F59" s="84">
        <f t="shared" si="0"/>
        <v>6.4999999999999991</v>
      </c>
      <c r="G59" s="185">
        <f t="shared" si="1"/>
        <v>2.0849315216822428</v>
      </c>
      <c r="H59" s="26">
        <f t="shared" si="2"/>
        <v>1552.093764106653</v>
      </c>
      <c r="I59" s="23">
        <f t="shared" si="86"/>
        <v>10.600000000000005</v>
      </c>
      <c r="J59" s="27">
        <v>53</v>
      </c>
      <c r="K59" s="32">
        <f t="shared" si="15"/>
        <v>53</v>
      </c>
      <c r="L59" s="32">
        <f t="shared" si="16"/>
        <v>1</v>
      </c>
      <c r="M59" s="22">
        <v>1</v>
      </c>
      <c r="N59" s="109">
        <f t="shared" si="17"/>
        <v>3.2499999999999996</v>
      </c>
      <c r="O59" s="31">
        <f t="shared" si="3"/>
        <v>16</v>
      </c>
      <c r="P59" s="31">
        <f t="shared" si="18"/>
        <v>2755.9999999999995</v>
      </c>
      <c r="Q59" s="31">
        <f t="shared" si="19"/>
        <v>605316.56800159463</v>
      </c>
      <c r="R59" s="31">
        <f t="shared" si="20"/>
        <v>300</v>
      </c>
      <c r="S59" s="31">
        <f t="shared" si="21"/>
        <v>47.075045873805095</v>
      </c>
      <c r="T59" s="56">
        <f t="shared" si="22"/>
        <v>219.63591001509243</v>
      </c>
      <c r="U59" s="163">
        <f t="shared" si="23"/>
        <v>62.547945650467284</v>
      </c>
      <c r="W59" s="32">
        <f t="shared" si="24"/>
        <v>48</v>
      </c>
      <c r="X59" s="32">
        <f t="shared" si="25"/>
        <v>2.0499999999999998</v>
      </c>
      <c r="Y59" s="32">
        <v>1</v>
      </c>
      <c r="Z59" s="23">
        <f t="shared" si="26"/>
        <v>1.0249999999999999</v>
      </c>
      <c r="AA59" s="31">
        <f t="shared" si="4"/>
        <v>48</v>
      </c>
      <c r="AB59" s="31">
        <f t="shared" si="27"/>
        <v>2361.6</v>
      </c>
      <c r="AC59" s="31">
        <f t="shared" si="28"/>
        <v>302658.2840007972</v>
      </c>
      <c r="AD59" s="31">
        <f t="shared" si="29"/>
        <v>615</v>
      </c>
      <c r="AE59" s="31">
        <f t="shared" si="30"/>
        <v>47.075045873805095</v>
      </c>
      <c r="AF59" s="56">
        <f t="shared" si="90"/>
        <v>128.1581487130747</v>
      </c>
      <c r="AH59" s="32">
        <f t="shared" si="31"/>
        <v>38</v>
      </c>
      <c r="AI59" s="32">
        <f t="shared" si="32"/>
        <v>4.1999999999999993</v>
      </c>
      <c r="AJ59" s="32">
        <v>1</v>
      </c>
      <c r="AK59" s="23">
        <f t="shared" si="33"/>
        <v>1.075</v>
      </c>
      <c r="AL59" s="31">
        <f t="shared" si="5"/>
        <v>8</v>
      </c>
      <c r="AM59" s="31">
        <f t="shared" si="34"/>
        <v>326.8</v>
      </c>
      <c r="AN59" s="31">
        <f t="shared" si="35"/>
        <v>75664.571000199241</v>
      </c>
      <c r="AO59" s="31">
        <f t="shared" si="36"/>
        <v>1259.9999999999998</v>
      </c>
      <c r="AP59" s="31">
        <f t="shared" si="37"/>
        <v>47.075045873805095</v>
      </c>
      <c r="AQ59" s="56">
        <f t="shared" si="94"/>
        <v>231.5317350067296</v>
      </c>
      <c r="AS59" s="32">
        <f t="shared" si="38"/>
        <v>23</v>
      </c>
      <c r="AT59" s="32">
        <f t="shared" si="39"/>
        <v>6.4999999999999991</v>
      </c>
      <c r="AU59" s="32">
        <v>1</v>
      </c>
      <c r="AV59" s="23">
        <f t="shared" si="40"/>
        <v>1.1499999999999999</v>
      </c>
      <c r="AW59" s="31">
        <f t="shared" si="6"/>
        <v>4</v>
      </c>
      <c r="AX59" s="31">
        <f t="shared" si="41"/>
        <v>105.8</v>
      </c>
      <c r="AY59" s="31">
        <f t="shared" si="42"/>
        <v>9458.0713750248979</v>
      </c>
      <c r="AZ59" s="31">
        <f t="shared" si="43"/>
        <v>1949.9999999999998</v>
      </c>
      <c r="BA59" s="31">
        <f t="shared" si="44"/>
        <v>47.075045873805095</v>
      </c>
      <c r="BB59" s="56">
        <f t="shared" si="93"/>
        <v>89.395759688326066</v>
      </c>
      <c r="BD59" s="32">
        <f t="shared" si="45"/>
        <v>-7</v>
      </c>
      <c r="BE59" s="32">
        <f t="shared" si="46"/>
        <v>9.1</v>
      </c>
      <c r="BF59" s="32">
        <v>1</v>
      </c>
      <c r="BG59" s="23">
        <f t="shared" si="47"/>
        <v>1.3</v>
      </c>
      <c r="BH59" s="31">
        <f t="shared" si="7"/>
        <v>1</v>
      </c>
      <c r="BI59" s="31">
        <f t="shared" si="48"/>
        <v>-9.1</v>
      </c>
      <c r="BJ59" s="31">
        <f t="shared" si="49"/>
        <v>147.78236523476372</v>
      </c>
      <c r="BK59" s="31">
        <f t="shared" si="50"/>
        <v>2730</v>
      </c>
      <c r="BL59" s="31">
        <f t="shared" si="51"/>
        <v>47.075045873805095</v>
      </c>
      <c r="BO59" s="32">
        <f t="shared" si="52"/>
        <v>-52</v>
      </c>
      <c r="BP59" s="32">
        <f t="shared" si="53"/>
        <v>12.149999999999999</v>
      </c>
      <c r="BQ59" s="32">
        <v>1</v>
      </c>
      <c r="BR59" s="23">
        <f t="shared" si="54"/>
        <v>1.5249999999999999</v>
      </c>
      <c r="BS59" s="31">
        <f t="shared" si="8"/>
        <v>1</v>
      </c>
      <c r="BT59" s="31">
        <f t="shared" si="55"/>
        <v>-79.3</v>
      </c>
      <c r="BU59" s="31">
        <f t="shared" si="56"/>
        <v>0.28863743209914705</v>
      </c>
      <c r="BV59" s="31">
        <f t="shared" si="57"/>
        <v>3644.9999999999995</v>
      </c>
      <c r="BW59" s="31">
        <f t="shared" si="58"/>
        <v>47.075045873805095</v>
      </c>
      <c r="BZ59" s="32">
        <f t="shared" si="59"/>
        <v>-102</v>
      </c>
      <c r="CA59" s="32">
        <f t="shared" si="60"/>
        <v>15.7</v>
      </c>
      <c r="CB59" s="32">
        <v>1</v>
      </c>
      <c r="CC59" s="23">
        <f t="shared" si="61"/>
        <v>1.7749999999999999</v>
      </c>
      <c r="CD59" s="31">
        <f t="shared" si="9"/>
        <v>1</v>
      </c>
      <c r="CE59" s="31">
        <f t="shared" si="62"/>
        <v>-181.04999999999998</v>
      </c>
      <c r="CF59" s="31">
        <f t="shared" si="63"/>
        <v>2.8187249228432237E-4</v>
      </c>
      <c r="CG59" s="31">
        <f t="shared" si="64"/>
        <v>4710</v>
      </c>
      <c r="CH59" s="31">
        <f t="shared" si="65"/>
        <v>47.075045873805095</v>
      </c>
      <c r="CK59" s="32">
        <f t="shared" si="66"/>
        <v>-157</v>
      </c>
      <c r="CL59" s="32">
        <f t="shared" si="67"/>
        <v>19.799999999999997</v>
      </c>
      <c r="CM59" s="32">
        <v>1</v>
      </c>
      <c r="CN59" s="23">
        <f t="shared" si="68"/>
        <v>2.0499999999999998</v>
      </c>
      <c r="CO59" s="31">
        <f t="shared" si="10"/>
        <v>1</v>
      </c>
      <c r="CP59" s="31">
        <f t="shared" si="69"/>
        <v>-321.84999999999997</v>
      </c>
      <c r="CQ59" s="31">
        <f t="shared" si="70"/>
        <v>1.3763305287320375E-7</v>
      </c>
      <c r="CR59" s="31">
        <f t="shared" si="71"/>
        <v>5939.9999999999991</v>
      </c>
      <c r="CS59" s="31">
        <f t="shared" si="72"/>
        <v>47.075045873805095</v>
      </c>
      <c r="CV59" s="32">
        <f t="shared" si="73"/>
        <v>-207</v>
      </c>
      <c r="CW59" s="32">
        <f t="shared" si="74"/>
        <v>24.4</v>
      </c>
      <c r="CX59" s="32">
        <v>1</v>
      </c>
      <c r="CY59" s="23">
        <f t="shared" si="75"/>
        <v>2.2999999999999998</v>
      </c>
      <c r="CZ59" s="31">
        <f t="shared" si="11"/>
        <v>1</v>
      </c>
      <c r="DA59" s="31">
        <f t="shared" si="76"/>
        <v>-476.09999999999997</v>
      </c>
      <c r="DB59" s="31">
        <f t="shared" si="77"/>
        <v>1.344072781964876E-10</v>
      </c>
      <c r="DC59" s="31">
        <f t="shared" si="78"/>
        <v>7320</v>
      </c>
      <c r="DD59" s="31">
        <f t="shared" si="79"/>
        <v>47.075045873805095</v>
      </c>
      <c r="DG59" s="32">
        <f t="shared" si="80"/>
        <v>-272</v>
      </c>
      <c r="DH59" s="32">
        <f t="shared" si="81"/>
        <v>29.65</v>
      </c>
      <c r="DI59" s="32">
        <v>1</v>
      </c>
      <c r="DJ59" s="23">
        <f t="shared" si="87"/>
        <v>2.625</v>
      </c>
      <c r="DK59" s="31">
        <f t="shared" si="12"/>
        <v>1</v>
      </c>
      <c r="DL59" s="31">
        <f t="shared" si="82"/>
        <v>-714</v>
      </c>
      <c r="DM59" s="31">
        <f t="shared" si="83"/>
        <v>1.6407138451719608E-14</v>
      </c>
      <c r="DN59" s="31">
        <f t="shared" si="84"/>
        <v>8895</v>
      </c>
      <c r="DO59" s="31">
        <f t="shared" si="85"/>
        <v>47.075045873805095</v>
      </c>
    </row>
    <row r="60" spans="1:119">
      <c r="A60" s="23">
        <f t="shared" si="13"/>
        <v>1.6245047927124727</v>
      </c>
      <c r="B60" s="23">
        <v>0</v>
      </c>
      <c r="C60" s="44">
        <f t="shared" si="91"/>
        <v>3.2499999999999996</v>
      </c>
      <c r="D60" s="48"/>
      <c r="E60" s="47">
        <f t="shared" si="88"/>
        <v>3.2499999999999996</v>
      </c>
      <c r="F60" s="84">
        <f t="shared" si="0"/>
        <v>6.4999999999999991</v>
      </c>
      <c r="G60" s="185">
        <f t="shared" si="1"/>
        <v>2.114036081122761</v>
      </c>
      <c r="H60" s="26">
        <f t="shared" si="2"/>
        <v>1782.8875536304683</v>
      </c>
      <c r="I60" s="23">
        <f t="shared" si="86"/>
        <v>10.800000000000006</v>
      </c>
      <c r="J60" s="27">
        <v>54</v>
      </c>
      <c r="K60" s="32">
        <f t="shared" si="15"/>
        <v>54</v>
      </c>
      <c r="L60" s="32">
        <f t="shared" si="16"/>
        <v>1</v>
      </c>
      <c r="M60" s="22">
        <v>1</v>
      </c>
      <c r="N60" s="109">
        <f t="shared" si="17"/>
        <v>3.2499999999999996</v>
      </c>
      <c r="O60" s="31">
        <f t="shared" si="3"/>
        <v>16</v>
      </c>
      <c r="P60" s="31">
        <f t="shared" si="18"/>
        <v>2807.9999999999995</v>
      </c>
      <c r="Q60" s="31">
        <f t="shared" si="19"/>
        <v>695326.14591588255</v>
      </c>
      <c r="R60" s="31">
        <f t="shared" si="20"/>
        <v>300</v>
      </c>
      <c r="S60" s="31">
        <f t="shared" si="21"/>
        <v>48.735143781374184</v>
      </c>
      <c r="T60" s="56">
        <f t="shared" si="22"/>
        <v>247.62327133756506</v>
      </c>
      <c r="U60" s="163">
        <f t="shared" si="23"/>
        <v>63.421082433682827</v>
      </c>
      <c r="W60" s="32">
        <f t="shared" si="24"/>
        <v>49</v>
      </c>
      <c r="X60" s="32">
        <f t="shared" si="25"/>
        <v>2.0499999999999998</v>
      </c>
      <c r="Y60" s="32">
        <v>1</v>
      </c>
      <c r="Z60" s="23">
        <f t="shared" si="26"/>
        <v>1.0249999999999999</v>
      </c>
      <c r="AA60" s="31">
        <f t="shared" si="4"/>
        <v>48</v>
      </c>
      <c r="AB60" s="31">
        <f t="shared" si="27"/>
        <v>2410.7999999999997</v>
      </c>
      <c r="AC60" s="31">
        <f t="shared" si="28"/>
        <v>347663.07295794121</v>
      </c>
      <c r="AD60" s="31">
        <f t="shared" si="29"/>
        <v>615</v>
      </c>
      <c r="AE60" s="31">
        <f t="shared" si="30"/>
        <v>48.735143781374184</v>
      </c>
      <c r="AF60" s="56">
        <f t="shared" si="90"/>
        <v>144.21066573666056</v>
      </c>
      <c r="AH60" s="32">
        <f t="shared" si="31"/>
        <v>39</v>
      </c>
      <c r="AI60" s="32">
        <f t="shared" si="32"/>
        <v>4.1999999999999993</v>
      </c>
      <c r="AJ60" s="32">
        <v>1</v>
      </c>
      <c r="AK60" s="23">
        <f t="shared" si="33"/>
        <v>1.075</v>
      </c>
      <c r="AL60" s="31">
        <f t="shared" si="5"/>
        <v>8</v>
      </c>
      <c r="AM60" s="31">
        <f t="shared" si="34"/>
        <v>335.4</v>
      </c>
      <c r="AN60" s="31">
        <f t="shared" si="35"/>
        <v>86915.76823948526</v>
      </c>
      <c r="AO60" s="31">
        <f t="shared" si="36"/>
        <v>1259.9999999999998</v>
      </c>
      <c r="AP60" s="31">
        <f t="shared" si="37"/>
        <v>48.735143781374184</v>
      </c>
      <c r="AQ60" s="56">
        <f t="shared" si="94"/>
        <v>259.14063279512601</v>
      </c>
      <c r="AS60" s="32">
        <f t="shared" si="38"/>
        <v>24</v>
      </c>
      <c r="AT60" s="32">
        <f t="shared" si="39"/>
        <v>6.4999999999999991</v>
      </c>
      <c r="AU60" s="32">
        <v>1</v>
      </c>
      <c r="AV60" s="23">
        <f t="shared" si="40"/>
        <v>1.1499999999999999</v>
      </c>
      <c r="AW60" s="31">
        <f t="shared" si="6"/>
        <v>4</v>
      </c>
      <c r="AX60" s="31">
        <f t="shared" si="41"/>
        <v>110.39999999999999</v>
      </c>
      <c r="AY60" s="31">
        <f t="shared" si="42"/>
        <v>10864.471029935643</v>
      </c>
      <c r="AZ60" s="31">
        <f t="shared" si="43"/>
        <v>1949.9999999999998</v>
      </c>
      <c r="BA60" s="31">
        <f t="shared" si="44"/>
        <v>48.735143781374184</v>
      </c>
      <c r="BB60" s="56">
        <f t="shared" si="93"/>
        <v>98.4100636769533</v>
      </c>
      <c r="BD60" s="32">
        <f t="shared" si="45"/>
        <v>-6</v>
      </c>
      <c r="BE60" s="32">
        <f t="shared" si="46"/>
        <v>9.1</v>
      </c>
      <c r="BF60" s="32">
        <v>1</v>
      </c>
      <c r="BG60" s="23">
        <f t="shared" si="47"/>
        <v>1.3</v>
      </c>
      <c r="BH60" s="31">
        <f t="shared" si="7"/>
        <v>1</v>
      </c>
      <c r="BI60" s="31">
        <f t="shared" si="48"/>
        <v>-7.8000000000000007</v>
      </c>
      <c r="BJ60" s="31">
        <f t="shared" si="49"/>
        <v>169.75735984274414</v>
      </c>
      <c r="BK60" s="31">
        <f t="shared" si="50"/>
        <v>2730</v>
      </c>
      <c r="BL60" s="31">
        <f t="shared" si="51"/>
        <v>48.735143781374184</v>
      </c>
      <c r="BO60" s="32">
        <f t="shared" si="52"/>
        <v>-51</v>
      </c>
      <c r="BP60" s="32">
        <f t="shared" si="53"/>
        <v>12.149999999999999</v>
      </c>
      <c r="BQ60" s="32">
        <v>1</v>
      </c>
      <c r="BR60" s="23">
        <f t="shared" si="54"/>
        <v>1.5249999999999999</v>
      </c>
      <c r="BS60" s="31">
        <f t="shared" si="8"/>
        <v>1</v>
      </c>
      <c r="BT60" s="31">
        <f t="shared" si="55"/>
        <v>-77.774999999999991</v>
      </c>
      <c r="BU60" s="31">
        <f t="shared" si="56"/>
        <v>0.33155734344285864</v>
      </c>
      <c r="BV60" s="31">
        <f t="shared" si="57"/>
        <v>3644.9999999999995</v>
      </c>
      <c r="BW60" s="31">
        <f t="shared" si="58"/>
        <v>48.735143781374184</v>
      </c>
      <c r="BZ60" s="32">
        <f t="shared" si="59"/>
        <v>-101</v>
      </c>
      <c r="CA60" s="32">
        <f t="shared" si="60"/>
        <v>15.7</v>
      </c>
      <c r="CB60" s="32">
        <v>1</v>
      </c>
      <c r="CC60" s="23">
        <f t="shared" si="61"/>
        <v>1.7749999999999999</v>
      </c>
      <c r="CD60" s="31">
        <f t="shared" si="9"/>
        <v>1</v>
      </c>
      <c r="CE60" s="31">
        <f t="shared" si="62"/>
        <v>-179.27499999999998</v>
      </c>
      <c r="CF60" s="31">
        <f t="shared" si="63"/>
        <v>3.2378646820591556E-4</v>
      </c>
      <c r="CG60" s="31">
        <f t="shared" si="64"/>
        <v>4710</v>
      </c>
      <c r="CH60" s="31">
        <f t="shared" si="65"/>
        <v>48.735143781374184</v>
      </c>
      <c r="CK60" s="32">
        <f t="shared" si="66"/>
        <v>-156</v>
      </c>
      <c r="CL60" s="32">
        <f t="shared" si="67"/>
        <v>19.799999999999997</v>
      </c>
      <c r="CM60" s="32">
        <v>1</v>
      </c>
      <c r="CN60" s="23">
        <f t="shared" si="68"/>
        <v>2.0499999999999998</v>
      </c>
      <c r="CO60" s="31">
        <f t="shared" si="10"/>
        <v>1</v>
      </c>
      <c r="CP60" s="31">
        <f t="shared" si="69"/>
        <v>-319.79999999999995</v>
      </c>
      <c r="CQ60" s="31">
        <f t="shared" si="70"/>
        <v>1.580988614286691E-7</v>
      </c>
      <c r="CR60" s="31">
        <f t="shared" si="71"/>
        <v>5939.9999999999991</v>
      </c>
      <c r="CS60" s="31">
        <f t="shared" si="72"/>
        <v>48.735143781374184</v>
      </c>
      <c r="CV60" s="32">
        <f t="shared" si="73"/>
        <v>-206</v>
      </c>
      <c r="CW60" s="32">
        <f t="shared" si="74"/>
        <v>24.4</v>
      </c>
      <c r="CX60" s="32">
        <v>1</v>
      </c>
      <c r="CY60" s="23">
        <f t="shared" si="75"/>
        <v>2.2999999999999998</v>
      </c>
      <c r="CZ60" s="31">
        <f t="shared" si="11"/>
        <v>1</v>
      </c>
      <c r="DA60" s="31">
        <f t="shared" si="76"/>
        <v>-473.79999999999995</v>
      </c>
      <c r="DB60" s="31">
        <f t="shared" si="77"/>
        <v>1.5439341936393417E-10</v>
      </c>
      <c r="DC60" s="31">
        <f t="shared" si="78"/>
        <v>7320</v>
      </c>
      <c r="DD60" s="31">
        <f t="shared" si="79"/>
        <v>48.735143781374184</v>
      </c>
      <c r="DG60" s="32">
        <f t="shared" si="80"/>
        <v>-271</v>
      </c>
      <c r="DH60" s="32">
        <f t="shared" si="81"/>
        <v>29.65</v>
      </c>
      <c r="DI60" s="32">
        <v>1</v>
      </c>
      <c r="DJ60" s="23">
        <f t="shared" si="87"/>
        <v>2.625</v>
      </c>
      <c r="DK60" s="31">
        <f t="shared" si="12"/>
        <v>1</v>
      </c>
      <c r="DL60" s="31">
        <f t="shared" si="82"/>
        <v>-711.375</v>
      </c>
      <c r="DM60" s="31">
        <f t="shared" si="83"/>
        <v>1.8846852949698914E-14</v>
      </c>
      <c r="DN60" s="31">
        <f t="shared" si="84"/>
        <v>8895</v>
      </c>
      <c r="DO60" s="31">
        <f t="shared" si="85"/>
        <v>48.735143781374184</v>
      </c>
    </row>
    <row r="61" spans="1:119">
      <c r="A61" s="23">
        <f t="shared" si="13"/>
        <v>1.6817928305074312</v>
      </c>
      <c r="B61" s="23">
        <v>0</v>
      </c>
      <c r="C61" s="44">
        <f t="shared" si="91"/>
        <v>3.2499999999999996</v>
      </c>
      <c r="D61" s="48"/>
      <c r="E61" s="47">
        <f t="shared" si="88"/>
        <v>3.2499999999999996</v>
      </c>
      <c r="F61" s="84">
        <f t="shared" si="0"/>
        <v>6.4999999999999991</v>
      </c>
      <c r="G61" s="185">
        <f t="shared" si="1"/>
        <v>2.1435469250725863</v>
      </c>
      <c r="H61" s="26">
        <f t="shared" si="2"/>
        <v>2048.0000000000077</v>
      </c>
      <c r="I61" s="23">
        <f t="shared" si="86"/>
        <v>11.000000000000005</v>
      </c>
      <c r="J61" s="27">
        <v>55</v>
      </c>
      <c r="K61" s="32">
        <f t="shared" si="15"/>
        <v>55</v>
      </c>
      <c r="L61" s="32">
        <f t="shared" si="16"/>
        <v>1</v>
      </c>
      <c r="M61" s="22">
        <v>1</v>
      </c>
      <c r="N61" s="109">
        <f t="shared" si="17"/>
        <v>3.2499999999999996</v>
      </c>
      <c r="O61" s="31">
        <f t="shared" si="3"/>
        <v>16</v>
      </c>
      <c r="P61" s="31">
        <f t="shared" si="18"/>
        <v>2859.9999999999995</v>
      </c>
      <c r="Q61" s="31">
        <f t="shared" si="19"/>
        <v>798720.00000000291</v>
      </c>
      <c r="R61" s="31">
        <f t="shared" si="20"/>
        <v>300</v>
      </c>
      <c r="S61" s="31">
        <f t="shared" si="21"/>
        <v>50.45378491522294</v>
      </c>
      <c r="T61" s="56">
        <f t="shared" si="22"/>
        <v>279.27272727272833</v>
      </c>
      <c r="U61" s="163">
        <f t="shared" si="23"/>
        <v>64.306407752177591</v>
      </c>
      <c r="W61" s="32">
        <f t="shared" si="24"/>
        <v>50</v>
      </c>
      <c r="X61" s="32">
        <f t="shared" si="25"/>
        <v>2.0499999999999998</v>
      </c>
      <c r="Y61" s="32">
        <v>1</v>
      </c>
      <c r="Z61" s="23">
        <f t="shared" si="26"/>
        <v>1.0249999999999999</v>
      </c>
      <c r="AA61" s="31">
        <f t="shared" si="4"/>
        <v>48</v>
      </c>
      <c r="AB61" s="31">
        <f t="shared" si="27"/>
        <v>2460</v>
      </c>
      <c r="AC61" s="31">
        <f t="shared" si="28"/>
        <v>399360.00000000128</v>
      </c>
      <c r="AD61" s="31">
        <f t="shared" si="29"/>
        <v>615</v>
      </c>
      <c r="AE61" s="31">
        <f t="shared" si="30"/>
        <v>50.45378491522294</v>
      </c>
      <c r="AF61" s="56">
        <f t="shared" si="90"/>
        <v>162.34146341463466</v>
      </c>
      <c r="AH61" s="32">
        <f t="shared" si="31"/>
        <v>40</v>
      </c>
      <c r="AI61" s="32">
        <f t="shared" si="32"/>
        <v>4.1999999999999993</v>
      </c>
      <c r="AJ61" s="32">
        <v>5</v>
      </c>
      <c r="AK61" s="23">
        <f t="shared" si="33"/>
        <v>1.075</v>
      </c>
      <c r="AL61" s="31">
        <f t="shared" si="5"/>
        <v>40</v>
      </c>
      <c r="AM61" s="31">
        <f t="shared" si="34"/>
        <v>1720</v>
      </c>
      <c r="AN61" s="31">
        <f t="shared" si="35"/>
        <v>99840.000000000247</v>
      </c>
      <c r="AO61" s="31">
        <f t="shared" si="36"/>
        <v>1259.9999999999998</v>
      </c>
      <c r="AP61" s="31">
        <f t="shared" si="37"/>
        <v>50.45378491522294</v>
      </c>
      <c r="AQ61" s="56">
        <f t="shared" si="94"/>
        <v>58.046511627907122</v>
      </c>
      <c r="AS61" s="32">
        <f t="shared" si="38"/>
        <v>25</v>
      </c>
      <c r="AT61" s="32">
        <f t="shared" si="39"/>
        <v>6.4999999999999991</v>
      </c>
      <c r="AU61" s="32">
        <v>2</v>
      </c>
      <c r="AV61" s="23">
        <f t="shared" si="40"/>
        <v>1.1499999999999999</v>
      </c>
      <c r="AW61" s="31">
        <f t="shared" si="6"/>
        <v>8</v>
      </c>
      <c r="AX61" s="31">
        <f t="shared" si="41"/>
        <v>229.99999999999997</v>
      </c>
      <c r="AY61" s="31">
        <f t="shared" si="42"/>
        <v>12480.00000000002</v>
      </c>
      <c r="AZ61" s="31">
        <f t="shared" si="43"/>
        <v>1949.9999999999998</v>
      </c>
      <c r="BA61" s="31">
        <f t="shared" si="44"/>
        <v>50.45378491522294</v>
      </c>
      <c r="BB61" s="56">
        <f t="shared" si="93"/>
        <v>54.260869565217483</v>
      </c>
      <c r="BD61" s="32">
        <f t="shared" si="45"/>
        <v>-5</v>
      </c>
      <c r="BE61" s="32">
        <f t="shared" si="46"/>
        <v>9.1</v>
      </c>
      <c r="BF61" s="32">
        <v>1</v>
      </c>
      <c r="BG61" s="23">
        <f t="shared" si="47"/>
        <v>1.3</v>
      </c>
      <c r="BH61" s="31">
        <f t="shared" si="7"/>
        <v>1</v>
      </c>
      <c r="BI61" s="31">
        <f t="shared" si="48"/>
        <v>-6.5</v>
      </c>
      <c r="BJ61" s="31">
        <f t="shared" si="49"/>
        <v>194.99999999999991</v>
      </c>
      <c r="BK61" s="31">
        <f t="shared" si="50"/>
        <v>2730</v>
      </c>
      <c r="BL61" s="31">
        <f t="shared" si="51"/>
        <v>50.45378491522294</v>
      </c>
      <c r="BO61" s="32">
        <f t="shared" si="52"/>
        <v>-50</v>
      </c>
      <c r="BP61" s="32">
        <f t="shared" si="53"/>
        <v>12.149999999999999</v>
      </c>
      <c r="BQ61" s="32">
        <v>1</v>
      </c>
      <c r="BR61" s="23">
        <f t="shared" si="54"/>
        <v>1.5249999999999999</v>
      </c>
      <c r="BS61" s="31">
        <f t="shared" si="8"/>
        <v>1</v>
      </c>
      <c r="BT61" s="31">
        <f t="shared" si="55"/>
        <v>-76.25</v>
      </c>
      <c r="BU61" s="31">
        <f t="shared" si="56"/>
        <v>0.38085937499999867</v>
      </c>
      <c r="BV61" s="31">
        <f t="shared" si="57"/>
        <v>3644.9999999999995</v>
      </c>
      <c r="BW61" s="31">
        <f t="shared" si="58"/>
        <v>50.45378491522294</v>
      </c>
      <c r="BZ61" s="32">
        <f t="shared" si="59"/>
        <v>-100</v>
      </c>
      <c r="CA61" s="32">
        <f t="shared" si="60"/>
        <v>15.7</v>
      </c>
      <c r="CB61" s="32">
        <v>1</v>
      </c>
      <c r="CC61" s="23">
        <f t="shared" si="61"/>
        <v>1.7749999999999999</v>
      </c>
      <c r="CD61" s="31">
        <f t="shared" si="9"/>
        <v>1</v>
      </c>
      <c r="CE61" s="31">
        <f t="shared" si="62"/>
        <v>-177.5</v>
      </c>
      <c r="CF61" s="31">
        <f t="shared" si="63"/>
        <v>3.7193298339843501E-4</v>
      </c>
      <c r="CG61" s="31">
        <f t="shared" si="64"/>
        <v>4710</v>
      </c>
      <c r="CH61" s="31">
        <f t="shared" si="65"/>
        <v>50.45378491522294</v>
      </c>
      <c r="CK61" s="32">
        <f t="shared" si="66"/>
        <v>-155</v>
      </c>
      <c r="CL61" s="32">
        <f t="shared" si="67"/>
        <v>19.799999999999997</v>
      </c>
      <c r="CM61" s="32">
        <v>1</v>
      </c>
      <c r="CN61" s="23">
        <f t="shared" si="68"/>
        <v>2.0499999999999998</v>
      </c>
      <c r="CO61" s="31">
        <f t="shared" si="10"/>
        <v>1</v>
      </c>
      <c r="CP61" s="31">
        <f t="shared" si="69"/>
        <v>-317.75</v>
      </c>
      <c r="CQ61" s="31">
        <f t="shared" si="70"/>
        <v>1.8160790205001643E-7</v>
      </c>
      <c r="CR61" s="31">
        <f t="shared" si="71"/>
        <v>5939.9999999999991</v>
      </c>
      <c r="CS61" s="31">
        <f t="shared" si="72"/>
        <v>50.45378491522294</v>
      </c>
      <c r="CV61" s="32">
        <f t="shared" si="73"/>
        <v>-205</v>
      </c>
      <c r="CW61" s="32">
        <f t="shared" si="74"/>
        <v>24.4</v>
      </c>
      <c r="CX61" s="32">
        <v>1</v>
      </c>
      <c r="CY61" s="23">
        <f t="shared" si="75"/>
        <v>2.2999999999999998</v>
      </c>
      <c r="CZ61" s="31">
        <f t="shared" si="11"/>
        <v>1</v>
      </c>
      <c r="DA61" s="31">
        <f t="shared" si="76"/>
        <v>-471.49999999999994</v>
      </c>
      <c r="DB61" s="31">
        <f t="shared" si="77"/>
        <v>1.7735146684571855E-10</v>
      </c>
      <c r="DC61" s="31">
        <f t="shared" si="78"/>
        <v>7320</v>
      </c>
      <c r="DD61" s="31">
        <f t="shared" si="79"/>
        <v>50.45378491522294</v>
      </c>
      <c r="DG61" s="32">
        <f t="shared" si="80"/>
        <v>-270</v>
      </c>
      <c r="DH61" s="32">
        <f t="shared" si="81"/>
        <v>29.65</v>
      </c>
      <c r="DI61" s="32">
        <v>1</v>
      </c>
      <c r="DJ61" s="23">
        <f t="shared" si="87"/>
        <v>2.625</v>
      </c>
      <c r="DK61" s="31">
        <f t="shared" si="12"/>
        <v>1</v>
      </c>
      <c r="DL61" s="31">
        <f t="shared" si="82"/>
        <v>-708.75</v>
      </c>
      <c r="DM61" s="31">
        <f t="shared" si="83"/>
        <v>2.1649348980190164E-14</v>
      </c>
      <c r="DN61" s="31">
        <f t="shared" si="84"/>
        <v>8895</v>
      </c>
      <c r="DO61" s="31">
        <f t="shared" si="85"/>
        <v>50.45378491522294</v>
      </c>
    </row>
    <row r="62" spans="1:119">
      <c r="A62" s="23">
        <f t="shared" si="13"/>
        <v>1.7411011265922505</v>
      </c>
      <c r="B62" s="23">
        <v>0</v>
      </c>
      <c r="C62" s="44">
        <f t="shared" si="91"/>
        <v>3.2499999999999996</v>
      </c>
      <c r="D62" s="48"/>
      <c r="E62" s="47">
        <f t="shared" si="88"/>
        <v>3.2499999999999996</v>
      </c>
      <c r="F62" s="84">
        <f t="shared" si="0"/>
        <v>6.4999999999999991</v>
      </c>
      <c r="G62" s="185">
        <f t="shared" si="1"/>
        <v>2.1734697250521164</v>
      </c>
      <c r="H62" s="26">
        <f t="shared" si="2"/>
        <v>2352.5342310339365</v>
      </c>
      <c r="I62" s="23">
        <f t="shared" si="86"/>
        <v>11.200000000000006</v>
      </c>
      <c r="J62" s="27">
        <v>56</v>
      </c>
      <c r="K62" s="32">
        <f t="shared" si="15"/>
        <v>56</v>
      </c>
      <c r="L62" s="32">
        <f t="shared" si="16"/>
        <v>1</v>
      </c>
      <c r="M62" s="22">
        <v>1</v>
      </c>
      <c r="N62" s="109">
        <f t="shared" si="17"/>
        <v>3.2499999999999996</v>
      </c>
      <c r="O62" s="31">
        <f t="shared" si="3"/>
        <v>16</v>
      </c>
      <c r="P62" s="31">
        <f t="shared" si="18"/>
        <v>2911.9999999999995</v>
      </c>
      <c r="Q62" s="31">
        <f t="shared" si="19"/>
        <v>917488.35010323522</v>
      </c>
      <c r="R62" s="31">
        <f t="shared" si="20"/>
        <v>300</v>
      </c>
      <c r="S62" s="31">
        <f t="shared" si="21"/>
        <v>52.233033797767511</v>
      </c>
      <c r="T62" s="56">
        <f t="shared" si="22"/>
        <v>315.07154879918795</v>
      </c>
      <c r="U62" s="163">
        <f t="shared" si="23"/>
        <v>65.204091751563496</v>
      </c>
      <c r="W62" s="32">
        <f t="shared" si="24"/>
        <v>51</v>
      </c>
      <c r="X62" s="32">
        <f t="shared" si="25"/>
        <v>2.0499999999999998</v>
      </c>
      <c r="Y62" s="32">
        <v>1</v>
      </c>
      <c r="Z62" s="23">
        <f t="shared" si="26"/>
        <v>1.0249999999999999</v>
      </c>
      <c r="AA62" s="31">
        <f t="shared" si="4"/>
        <v>48</v>
      </c>
      <c r="AB62" s="31">
        <f t="shared" si="27"/>
        <v>2509.1999999999998</v>
      </c>
      <c r="AC62" s="31">
        <f t="shared" si="28"/>
        <v>458744.17505161744</v>
      </c>
      <c r="AD62" s="31">
        <f t="shared" si="29"/>
        <v>615</v>
      </c>
      <c r="AE62" s="31">
        <f t="shared" si="30"/>
        <v>52.233033797767511</v>
      </c>
      <c r="AF62" s="56">
        <f t="shared" si="90"/>
        <v>182.82487448255119</v>
      </c>
      <c r="AH62" s="32">
        <f t="shared" si="31"/>
        <v>41</v>
      </c>
      <c r="AI62" s="32">
        <f t="shared" si="32"/>
        <v>4.1999999999999993</v>
      </c>
      <c r="AJ62" s="32">
        <v>1</v>
      </c>
      <c r="AK62" s="23">
        <f t="shared" si="33"/>
        <v>1.075</v>
      </c>
      <c r="AL62" s="31">
        <f t="shared" si="5"/>
        <v>40</v>
      </c>
      <c r="AM62" s="31">
        <f t="shared" si="34"/>
        <v>1763</v>
      </c>
      <c r="AN62" s="31">
        <f t="shared" si="35"/>
        <v>114686.04376290429</v>
      </c>
      <c r="AO62" s="31">
        <f t="shared" si="36"/>
        <v>1259.9999999999998</v>
      </c>
      <c r="AP62" s="31">
        <f t="shared" si="37"/>
        <v>52.233033797767511</v>
      </c>
      <c r="AQ62" s="56">
        <f t="shared" si="94"/>
        <v>65.051641385651891</v>
      </c>
      <c r="AS62" s="32">
        <f t="shared" si="38"/>
        <v>26</v>
      </c>
      <c r="AT62" s="32">
        <f t="shared" si="39"/>
        <v>6.4999999999999991</v>
      </c>
      <c r="AU62" s="32">
        <v>1</v>
      </c>
      <c r="AV62" s="23">
        <f t="shared" si="40"/>
        <v>1.1499999999999999</v>
      </c>
      <c r="AW62" s="31">
        <f t="shared" si="6"/>
        <v>8</v>
      </c>
      <c r="AX62" s="31">
        <f t="shared" si="41"/>
        <v>239.2</v>
      </c>
      <c r="AY62" s="31">
        <f t="shared" si="42"/>
        <v>14335.755470363018</v>
      </c>
      <c r="AZ62" s="31">
        <f t="shared" si="43"/>
        <v>1949.9999999999998</v>
      </c>
      <c r="BA62" s="31">
        <f t="shared" si="44"/>
        <v>52.233033797767511</v>
      </c>
      <c r="BB62" s="56">
        <f t="shared" si="93"/>
        <v>59.932088086801919</v>
      </c>
      <c r="BD62" s="32">
        <f t="shared" si="45"/>
        <v>-4</v>
      </c>
      <c r="BE62" s="32">
        <f t="shared" si="46"/>
        <v>9.1</v>
      </c>
      <c r="BF62" s="32">
        <v>1</v>
      </c>
      <c r="BG62" s="23">
        <f t="shared" si="47"/>
        <v>1.3</v>
      </c>
      <c r="BH62" s="31">
        <f t="shared" si="7"/>
        <v>1</v>
      </c>
      <c r="BI62" s="31">
        <f t="shared" si="48"/>
        <v>-5.2</v>
      </c>
      <c r="BJ62" s="31">
        <f t="shared" si="49"/>
        <v>223.99617922442172</v>
      </c>
      <c r="BK62" s="31">
        <f t="shared" si="50"/>
        <v>2730</v>
      </c>
      <c r="BL62" s="31">
        <f t="shared" si="51"/>
        <v>52.233033797767511</v>
      </c>
      <c r="BO62" s="32">
        <f t="shared" si="52"/>
        <v>-49</v>
      </c>
      <c r="BP62" s="32">
        <f t="shared" si="53"/>
        <v>12.149999999999999</v>
      </c>
      <c r="BQ62" s="32">
        <v>1</v>
      </c>
      <c r="BR62" s="23">
        <f t="shared" si="54"/>
        <v>1.5249999999999999</v>
      </c>
      <c r="BS62" s="31">
        <f t="shared" si="8"/>
        <v>1</v>
      </c>
      <c r="BT62" s="31">
        <f t="shared" si="55"/>
        <v>-74.724999999999994</v>
      </c>
      <c r="BU62" s="31">
        <f t="shared" si="56"/>
        <v>0.43749253754769746</v>
      </c>
      <c r="BV62" s="31">
        <f t="shared" si="57"/>
        <v>3644.9999999999995</v>
      </c>
      <c r="BW62" s="31">
        <f t="shared" si="58"/>
        <v>52.233033797767511</v>
      </c>
      <c r="BZ62" s="32">
        <f t="shared" si="59"/>
        <v>-99</v>
      </c>
      <c r="CA62" s="32">
        <f t="shared" si="60"/>
        <v>15.7</v>
      </c>
      <c r="CB62" s="32">
        <v>1</v>
      </c>
      <c r="CC62" s="23">
        <f t="shared" si="61"/>
        <v>1.7749999999999999</v>
      </c>
      <c r="CD62" s="31">
        <f t="shared" si="9"/>
        <v>1</v>
      </c>
      <c r="CE62" s="31">
        <f t="shared" si="62"/>
        <v>-175.72499999999999</v>
      </c>
      <c r="CF62" s="31">
        <f t="shared" si="63"/>
        <v>4.2723880619892178E-4</v>
      </c>
      <c r="CG62" s="31">
        <f t="shared" si="64"/>
        <v>4710</v>
      </c>
      <c r="CH62" s="31">
        <f t="shared" si="65"/>
        <v>52.233033797767511</v>
      </c>
      <c r="CK62" s="32">
        <f t="shared" si="66"/>
        <v>-154</v>
      </c>
      <c r="CL62" s="32">
        <f t="shared" si="67"/>
        <v>19.799999999999997</v>
      </c>
      <c r="CM62" s="32">
        <v>1</v>
      </c>
      <c r="CN62" s="23">
        <f t="shared" si="68"/>
        <v>2.0499999999999998</v>
      </c>
      <c r="CO62" s="31">
        <f t="shared" si="10"/>
        <v>1</v>
      </c>
      <c r="CP62" s="31">
        <f t="shared" si="69"/>
        <v>-315.7</v>
      </c>
      <c r="CQ62" s="31">
        <f t="shared" si="70"/>
        <v>2.0861269833931653E-7</v>
      </c>
      <c r="CR62" s="31">
        <f t="shared" si="71"/>
        <v>5939.9999999999991</v>
      </c>
      <c r="CS62" s="31">
        <f t="shared" si="72"/>
        <v>52.233033797767511</v>
      </c>
      <c r="CV62" s="32">
        <f t="shared" si="73"/>
        <v>-204</v>
      </c>
      <c r="CW62" s="32">
        <f t="shared" si="74"/>
        <v>24.4</v>
      </c>
      <c r="CX62" s="32">
        <v>1</v>
      </c>
      <c r="CY62" s="23">
        <f t="shared" si="75"/>
        <v>2.2999999999999998</v>
      </c>
      <c r="CZ62" s="31">
        <f t="shared" si="11"/>
        <v>1</v>
      </c>
      <c r="DA62" s="31">
        <f t="shared" si="76"/>
        <v>-469.2</v>
      </c>
      <c r="DB62" s="31">
        <f t="shared" si="77"/>
        <v>2.0372333822198811E-10</v>
      </c>
      <c r="DC62" s="31">
        <f t="shared" si="78"/>
        <v>7320</v>
      </c>
      <c r="DD62" s="31">
        <f t="shared" si="79"/>
        <v>52.233033797767511</v>
      </c>
      <c r="DG62" s="32">
        <f t="shared" si="80"/>
        <v>-269</v>
      </c>
      <c r="DH62" s="32">
        <f t="shared" si="81"/>
        <v>29.65</v>
      </c>
      <c r="DI62" s="32">
        <v>1</v>
      </c>
      <c r="DJ62" s="23">
        <f t="shared" si="87"/>
        <v>2.625</v>
      </c>
      <c r="DK62" s="31">
        <f t="shared" si="12"/>
        <v>1</v>
      </c>
      <c r="DL62" s="31">
        <f t="shared" si="82"/>
        <v>-706.125</v>
      </c>
      <c r="DM62" s="31">
        <f t="shared" si="83"/>
        <v>2.4868571560301175E-14</v>
      </c>
      <c r="DN62" s="31">
        <f t="shared" si="84"/>
        <v>8895</v>
      </c>
      <c r="DO62" s="31">
        <f t="shared" si="85"/>
        <v>52.233033797767511</v>
      </c>
    </row>
    <row r="63" spans="1:119">
      <c r="A63" s="23">
        <f t="shared" si="13"/>
        <v>1.8025009252216628</v>
      </c>
      <c r="B63" s="23">
        <v>0</v>
      </c>
      <c r="C63" s="44">
        <f t="shared" si="91"/>
        <v>3.2499999999999996</v>
      </c>
      <c r="D63" s="48"/>
      <c r="E63" s="47">
        <f t="shared" si="88"/>
        <v>3.2499999999999996</v>
      </c>
      <c r="F63" s="84">
        <f t="shared" si="0"/>
        <v>6.4999999999999991</v>
      </c>
      <c r="G63" s="185">
        <f t="shared" si="1"/>
        <v>2.2038102317532213</v>
      </c>
      <c r="H63" s="26">
        <f t="shared" si="2"/>
        <v>2702.3522012628982</v>
      </c>
      <c r="I63" s="23">
        <f t="shared" si="86"/>
        <v>11.400000000000006</v>
      </c>
      <c r="J63" s="27">
        <v>57</v>
      </c>
      <c r="K63" s="32">
        <f t="shared" si="15"/>
        <v>57</v>
      </c>
      <c r="L63" s="32">
        <f t="shared" si="16"/>
        <v>1</v>
      </c>
      <c r="M63" s="22">
        <v>1</v>
      </c>
      <c r="N63" s="109">
        <f t="shared" si="17"/>
        <v>3.2499999999999996</v>
      </c>
      <c r="O63" s="31">
        <f t="shared" si="3"/>
        <v>16</v>
      </c>
      <c r="P63" s="31">
        <f t="shared" si="18"/>
        <v>2963.9999999999995</v>
      </c>
      <c r="Q63" s="31">
        <f t="shared" si="19"/>
        <v>1053917.3584925302</v>
      </c>
      <c r="R63" s="31">
        <f t="shared" si="20"/>
        <v>300</v>
      </c>
      <c r="S63" s="31">
        <f t="shared" si="21"/>
        <v>54.075027756649888</v>
      </c>
      <c r="T63" s="56">
        <f t="shared" si="22"/>
        <v>355.57265806090766</v>
      </c>
      <c r="U63" s="163">
        <f t="shared" si="23"/>
        <v>66.114306952596635</v>
      </c>
      <c r="W63" s="32">
        <f t="shared" si="24"/>
        <v>52</v>
      </c>
      <c r="X63" s="32">
        <f t="shared" si="25"/>
        <v>2.0499999999999998</v>
      </c>
      <c r="Y63" s="32">
        <v>1</v>
      </c>
      <c r="Z63" s="23">
        <f t="shared" si="26"/>
        <v>1.0249999999999999</v>
      </c>
      <c r="AA63" s="31">
        <f t="shared" si="4"/>
        <v>48</v>
      </c>
      <c r="AB63" s="31">
        <f t="shared" si="27"/>
        <v>2558.3999999999996</v>
      </c>
      <c r="AC63" s="31">
        <f t="shared" si="28"/>
        <v>526958.67924626486</v>
      </c>
      <c r="AD63" s="31">
        <f t="shared" si="29"/>
        <v>615</v>
      </c>
      <c r="AE63" s="31">
        <f t="shared" si="30"/>
        <v>54.075027756649888</v>
      </c>
      <c r="AF63" s="56">
        <f t="shared" si="90"/>
        <v>205.97196655967204</v>
      </c>
      <c r="AH63" s="32">
        <f t="shared" si="31"/>
        <v>42</v>
      </c>
      <c r="AI63" s="32">
        <f t="shared" si="32"/>
        <v>4.1999999999999993</v>
      </c>
      <c r="AJ63" s="32">
        <v>1</v>
      </c>
      <c r="AK63" s="23">
        <f t="shared" si="33"/>
        <v>1.075</v>
      </c>
      <c r="AL63" s="31">
        <f t="shared" si="5"/>
        <v>40</v>
      </c>
      <c r="AM63" s="31">
        <f t="shared" si="34"/>
        <v>1806</v>
      </c>
      <c r="AN63" s="31">
        <f t="shared" si="35"/>
        <v>131739.6698115661</v>
      </c>
      <c r="AO63" s="31">
        <f t="shared" si="36"/>
        <v>1259.9999999999998</v>
      </c>
      <c r="AP63" s="31">
        <f t="shared" si="37"/>
        <v>54.075027756649888</v>
      </c>
      <c r="AQ63" s="56">
        <f t="shared" si="94"/>
        <v>72.945553605518327</v>
      </c>
      <c r="AS63" s="32">
        <f t="shared" si="38"/>
        <v>27</v>
      </c>
      <c r="AT63" s="32">
        <f t="shared" si="39"/>
        <v>6.4999999999999991</v>
      </c>
      <c r="AU63" s="32">
        <v>1</v>
      </c>
      <c r="AV63" s="23">
        <f t="shared" si="40"/>
        <v>1.1499999999999999</v>
      </c>
      <c r="AW63" s="31">
        <f t="shared" si="6"/>
        <v>8</v>
      </c>
      <c r="AX63" s="31">
        <f t="shared" si="41"/>
        <v>248.39999999999998</v>
      </c>
      <c r="AY63" s="31">
        <f t="shared" si="42"/>
        <v>16467.458726445748</v>
      </c>
      <c r="AZ63" s="31">
        <f t="shared" si="43"/>
        <v>1949.9999999999998</v>
      </c>
      <c r="BA63" s="31">
        <f t="shared" si="44"/>
        <v>54.075027756649888</v>
      </c>
      <c r="BB63" s="56">
        <f t="shared" si="93"/>
        <v>66.294117256222819</v>
      </c>
      <c r="BD63" s="32">
        <f t="shared" si="45"/>
        <v>-3</v>
      </c>
      <c r="BE63" s="32">
        <f t="shared" si="46"/>
        <v>9.1</v>
      </c>
      <c r="BF63" s="32">
        <v>1</v>
      </c>
      <c r="BG63" s="23">
        <f t="shared" si="47"/>
        <v>1.3</v>
      </c>
      <c r="BH63" s="31">
        <f t="shared" si="7"/>
        <v>1</v>
      </c>
      <c r="BI63" s="31">
        <f t="shared" si="48"/>
        <v>-3.9000000000000004</v>
      </c>
      <c r="BJ63" s="31">
        <f t="shared" si="49"/>
        <v>257.3040426007143</v>
      </c>
      <c r="BK63" s="31">
        <f t="shared" si="50"/>
        <v>2730</v>
      </c>
      <c r="BL63" s="31">
        <f t="shared" si="51"/>
        <v>54.075027756649888</v>
      </c>
      <c r="BO63" s="32">
        <f t="shared" si="52"/>
        <v>-48</v>
      </c>
      <c r="BP63" s="32">
        <f t="shared" si="53"/>
        <v>12.149999999999999</v>
      </c>
      <c r="BQ63" s="32">
        <v>1</v>
      </c>
      <c r="BR63" s="23">
        <f t="shared" si="54"/>
        <v>1.5249999999999999</v>
      </c>
      <c r="BS63" s="31">
        <f t="shared" si="8"/>
        <v>1</v>
      </c>
      <c r="BT63" s="31">
        <f t="shared" si="55"/>
        <v>-73.199999999999989</v>
      </c>
      <c r="BU63" s="31">
        <f t="shared" si="56"/>
        <v>0.50254695820451856</v>
      </c>
      <c r="BV63" s="31">
        <f t="shared" si="57"/>
        <v>3644.9999999999995</v>
      </c>
      <c r="BW63" s="31">
        <f t="shared" si="58"/>
        <v>54.075027756649888</v>
      </c>
      <c r="BZ63" s="32">
        <f t="shared" si="59"/>
        <v>-98</v>
      </c>
      <c r="CA63" s="32">
        <f t="shared" si="60"/>
        <v>15.7</v>
      </c>
      <c r="CB63" s="32">
        <v>1</v>
      </c>
      <c r="CC63" s="23">
        <f t="shared" si="61"/>
        <v>1.7749999999999999</v>
      </c>
      <c r="CD63" s="31">
        <f t="shared" si="9"/>
        <v>1</v>
      </c>
      <c r="CE63" s="31">
        <f t="shared" si="62"/>
        <v>-173.95</v>
      </c>
      <c r="CF63" s="31">
        <f t="shared" si="63"/>
        <v>4.9076851387159853E-4</v>
      </c>
      <c r="CG63" s="31">
        <f t="shared" si="64"/>
        <v>4710</v>
      </c>
      <c r="CH63" s="31">
        <f t="shared" si="65"/>
        <v>54.075027756649888</v>
      </c>
      <c r="CK63" s="32">
        <f t="shared" si="66"/>
        <v>-153</v>
      </c>
      <c r="CL63" s="32">
        <f t="shared" si="67"/>
        <v>19.799999999999997</v>
      </c>
      <c r="CM63" s="32">
        <v>1</v>
      </c>
      <c r="CN63" s="23">
        <f t="shared" si="68"/>
        <v>2.0499999999999998</v>
      </c>
      <c r="CO63" s="31">
        <f t="shared" si="10"/>
        <v>1</v>
      </c>
      <c r="CP63" s="31">
        <f t="shared" si="69"/>
        <v>-313.64999999999998</v>
      </c>
      <c r="CQ63" s="31">
        <f t="shared" si="70"/>
        <v>2.3963306341386557E-7</v>
      </c>
      <c r="CR63" s="31">
        <f t="shared" si="71"/>
        <v>5939.9999999999991</v>
      </c>
      <c r="CS63" s="31">
        <f t="shared" si="72"/>
        <v>54.075027756649888</v>
      </c>
      <c r="CV63" s="32">
        <f t="shared" si="73"/>
        <v>-203</v>
      </c>
      <c r="CW63" s="32">
        <f t="shared" si="74"/>
        <v>24.4</v>
      </c>
      <c r="CX63" s="32">
        <v>1</v>
      </c>
      <c r="CY63" s="23">
        <f t="shared" si="75"/>
        <v>2.2999999999999998</v>
      </c>
      <c r="CZ63" s="31">
        <f t="shared" si="11"/>
        <v>1</v>
      </c>
      <c r="DA63" s="31">
        <f t="shared" si="76"/>
        <v>-466.9</v>
      </c>
      <c r="DB63" s="31">
        <f t="shared" si="77"/>
        <v>2.3401666349010237E-10</v>
      </c>
      <c r="DC63" s="31">
        <f t="shared" si="78"/>
        <v>7320</v>
      </c>
      <c r="DD63" s="31">
        <f t="shared" si="79"/>
        <v>54.075027756649888</v>
      </c>
      <c r="DG63" s="32">
        <f t="shared" si="80"/>
        <v>-268</v>
      </c>
      <c r="DH63" s="32">
        <f t="shared" si="81"/>
        <v>29.65</v>
      </c>
      <c r="DI63" s="32">
        <v>1</v>
      </c>
      <c r="DJ63" s="23">
        <f t="shared" si="87"/>
        <v>2.625</v>
      </c>
      <c r="DK63" s="31">
        <f t="shared" si="12"/>
        <v>1</v>
      </c>
      <c r="DL63" s="31">
        <f t="shared" si="82"/>
        <v>-703.5</v>
      </c>
      <c r="DM63" s="31">
        <f t="shared" si="83"/>
        <v>2.8566487242444011E-14</v>
      </c>
      <c r="DN63" s="31">
        <f t="shared" si="84"/>
        <v>8895</v>
      </c>
      <c r="DO63" s="31">
        <f t="shared" si="85"/>
        <v>54.075027756649888</v>
      </c>
    </row>
    <row r="64" spans="1:119">
      <c r="A64" s="23">
        <f t="shared" si="13"/>
        <v>1.8660659830736175</v>
      </c>
      <c r="B64" s="23">
        <v>0</v>
      </c>
      <c r="C64" s="44">
        <f t="shared" si="91"/>
        <v>3.2499999999999996</v>
      </c>
      <c r="D64" s="48"/>
      <c r="E64" s="47">
        <f t="shared" si="88"/>
        <v>3.2499999999999996</v>
      </c>
      <c r="F64" s="84">
        <f t="shared" si="0"/>
        <v>6.4999999999999991</v>
      </c>
      <c r="G64" s="185">
        <f t="shared" si="1"/>
        <v>2.2345742761444396</v>
      </c>
      <c r="H64" s="26">
        <f t="shared" si="2"/>
        <v>3104.1875282133069</v>
      </c>
      <c r="I64" s="23">
        <f t="shared" si="86"/>
        <v>11.600000000000007</v>
      </c>
      <c r="J64" s="27">
        <v>58</v>
      </c>
      <c r="K64" s="32">
        <f t="shared" si="15"/>
        <v>58</v>
      </c>
      <c r="L64" s="32">
        <f t="shared" si="16"/>
        <v>1</v>
      </c>
      <c r="M64" s="22">
        <v>1</v>
      </c>
      <c r="N64" s="109">
        <f t="shared" si="17"/>
        <v>3.2499999999999996</v>
      </c>
      <c r="O64" s="31">
        <f t="shared" si="3"/>
        <v>16</v>
      </c>
      <c r="P64" s="31">
        <f t="shared" si="18"/>
        <v>3015.9999999999995</v>
      </c>
      <c r="Q64" s="31">
        <f t="shared" si="19"/>
        <v>1210633.1360031895</v>
      </c>
      <c r="R64" s="31">
        <f t="shared" si="20"/>
        <v>300</v>
      </c>
      <c r="S64" s="31">
        <f t="shared" si="21"/>
        <v>55.981979492208524</v>
      </c>
      <c r="T64" s="56">
        <f t="shared" si="22"/>
        <v>401.4035596827552</v>
      </c>
      <c r="U64" s="163">
        <f t="shared" si="23"/>
        <v>67.037228284333182</v>
      </c>
      <c r="W64" s="32">
        <f t="shared" si="24"/>
        <v>53</v>
      </c>
      <c r="X64" s="32">
        <f t="shared" si="25"/>
        <v>2.0499999999999998</v>
      </c>
      <c r="Y64" s="32">
        <v>1</v>
      </c>
      <c r="Z64" s="23">
        <f t="shared" si="26"/>
        <v>1.0249999999999999</v>
      </c>
      <c r="AA64" s="31">
        <f t="shared" si="4"/>
        <v>48</v>
      </c>
      <c r="AB64" s="31">
        <f t="shared" si="27"/>
        <v>2607.6</v>
      </c>
      <c r="AC64" s="31">
        <f t="shared" si="28"/>
        <v>605316.56800159463</v>
      </c>
      <c r="AD64" s="31">
        <f t="shared" si="29"/>
        <v>615</v>
      </c>
      <c r="AE64" s="31">
        <f t="shared" si="30"/>
        <v>55.981979492208524</v>
      </c>
      <c r="AF64" s="56">
        <f t="shared" si="90"/>
        <v>232.13551465009766</v>
      </c>
      <c r="AH64" s="32">
        <f t="shared" si="31"/>
        <v>43</v>
      </c>
      <c r="AI64" s="32">
        <f t="shared" si="32"/>
        <v>4.1999999999999993</v>
      </c>
      <c r="AJ64" s="32">
        <v>1</v>
      </c>
      <c r="AK64" s="23">
        <f t="shared" si="33"/>
        <v>1.075</v>
      </c>
      <c r="AL64" s="31">
        <f t="shared" si="5"/>
        <v>40</v>
      </c>
      <c r="AM64" s="31">
        <f t="shared" si="34"/>
        <v>1849</v>
      </c>
      <c r="AN64" s="31">
        <f t="shared" si="35"/>
        <v>151329.14200039857</v>
      </c>
      <c r="AO64" s="31">
        <f t="shared" si="36"/>
        <v>1259.9999999999998</v>
      </c>
      <c r="AP64" s="31">
        <f t="shared" si="37"/>
        <v>55.981979492208524</v>
      </c>
      <c r="AQ64" s="56">
        <f t="shared" si="94"/>
        <v>81.843776095402148</v>
      </c>
      <c r="AS64" s="32">
        <f t="shared" si="38"/>
        <v>28</v>
      </c>
      <c r="AT64" s="32">
        <f t="shared" si="39"/>
        <v>6.4999999999999991</v>
      </c>
      <c r="AU64" s="32">
        <v>1</v>
      </c>
      <c r="AV64" s="23">
        <f t="shared" si="40"/>
        <v>1.1499999999999999</v>
      </c>
      <c r="AW64" s="31">
        <f t="shared" si="6"/>
        <v>8</v>
      </c>
      <c r="AX64" s="31">
        <f t="shared" si="41"/>
        <v>257.59999999999997</v>
      </c>
      <c r="AY64" s="31">
        <f t="shared" si="42"/>
        <v>18916.142750049799</v>
      </c>
      <c r="AZ64" s="31">
        <f t="shared" si="43"/>
        <v>1949.9999999999998</v>
      </c>
      <c r="BA64" s="31">
        <f t="shared" si="44"/>
        <v>55.981979492208524</v>
      </c>
      <c r="BB64" s="56">
        <f t="shared" si="93"/>
        <v>73.432231172553585</v>
      </c>
      <c r="BD64" s="32">
        <f t="shared" si="45"/>
        <v>-2</v>
      </c>
      <c r="BE64" s="32">
        <f t="shared" si="46"/>
        <v>9.1</v>
      </c>
      <c r="BF64" s="32">
        <v>1</v>
      </c>
      <c r="BG64" s="23">
        <f t="shared" si="47"/>
        <v>1.3</v>
      </c>
      <c r="BH64" s="31">
        <f t="shared" si="7"/>
        <v>1</v>
      </c>
      <c r="BI64" s="31">
        <f t="shared" si="48"/>
        <v>-2.6</v>
      </c>
      <c r="BJ64" s="31">
        <f t="shared" si="49"/>
        <v>295.56473046952755</v>
      </c>
      <c r="BK64" s="31">
        <f t="shared" si="50"/>
        <v>2730</v>
      </c>
      <c r="BL64" s="31">
        <f t="shared" si="51"/>
        <v>55.981979492208524</v>
      </c>
      <c r="BO64" s="32">
        <f t="shared" si="52"/>
        <v>-47</v>
      </c>
      <c r="BP64" s="32">
        <f t="shared" si="53"/>
        <v>12.149999999999999</v>
      </c>
      <c r="BQ64" s="32">
        <v>1</v>
      </c>
      <c r="BR64" s="23">
        <f t="shared" si="54"/>
        <v>1.5249999999999999</v>
      </c>
      <c r="BS64" s="31">
        <f t="shared" si="8"/>
        <v>1</v>
      </c>
      <c r="BT64" s="31">
        <f t="shared" si="55"/>
        <v>-71.674999999999997</v>
      </c>
      <c r="BU64" s="31">
        <f t="shared" si="56"/>
        <v>0.57727486419829444</v>
      </c>
      <c r="BV64" s="31">
        <f t="shared" si="57"/>
        <v>3644.9999999999995</v>
      </c>
      <c r="BW64" s="31">
        <f t="shared" si="58"/>
        <v>55.981979492208524</v>
      </c>
      <c r="BZ64" s="32">
        <f t="shared" si="59"/>
        <v>-97</v>
      </c>
      <c r="CA64" s="32">
        <f t="shared" si="60"/>
        <v>15.7</v>
      </c>
      <c r="CB64" s="32">
        <v>1</v>
      </c>
      <c r="CC64" s="23">
        <f t="shared" si="61"/>
        <v>1.7749999999999999</v>
      </c>
      <c r="CD64" s="31">
        <f t="shared" si="9"/>
        <v>1</v>
      </c>
      <c r="CE64" s="31">
        <f t="shared" si="62"/>
        <v>-172.17499999999998</v>
      </c>
      <c r="CF64" s="31">
        <f t="shared" si="63"/>
        <v>5.6374498456864474E-4</v>
      </c>
      <c r="CG64" s="31">
        <f t="shared" si="64"/>
        <v>4710</v>
      </c>
      <c r="CH64" s="31">
        <f t="shared" si="65"/>
        <v>55.981979492208524</v>
      </c>
      <c r="CK64" s="32">
        <f t="shared" si="66"/>
        <v>-152</v>
      </c>
      <c r="CL64" s="32">
        <f t="shared" si="67"/>
        <v>19.799999999999997</v>
      </c>
      <c r="CM64" s="32">
        <v>1</v>
      </c>
      <c r="CN64" s="23">
        <f t="shared" si="68"/>
        <v>2.0499999999999998</v>
      </c>
      <c r="CO64" s="31">
        <f t="shared" si="10"/>
        <v>1</v>
      </c>
      <c r="CP64" s="31">
        <f t="shared" si="69"/>
        <v>-311.59999999999997</v>
      </c>
      <c r="CQ64" s="31">
        <f t="shared" si="70"/>
        <v>2.7526610574640761E-7</v>
      </c>
      <c r="CR64" s="31">
        <f t="shared" si="71"/>
        <v>5939.9999999999991</v>
      </c>
      <c r="CS64" s="31">
        <f t="shared" si="72"/>
        <v>55.981979492208524</v>
      </c>
      <c r="CV64" s="32">
        <f t="shared" si="73"/>
        <v>-202</v>
      </c>
      <c r="CW64" s="32">
        <f t="shared" si="74"/>
        <v>24.4</v>
      </c>
      <c r="CX64" s="32">
        <v>1</v>
      </c>
      <c r="CY64" s="23">
        <f t="shared" si="75"/>
        <v>2.2999999999999998</v>
      </c>
      <c r="CZ64" s="31">
        <f t="shared" si="11"/>
        <v>1</v>
      </c>
      <c r="DA64" s="31">
        <f t="shared" si="76"/>
        <v>-464.59999999999997</v>
      </c>
      <c r="DB64" s="31">
        <f t="shared" si="77"/>
        <v>2.6881455639297525E-10</v>
      </c>
      <c r="DC64" s="31">
        <f t="shared" si="78"/>
        <v>7320</v>
      </c>
      <c r="DD64" s="31">
        <f t="shared" si="79"/>
        <v>55.981979492208524</v>
      </c>
      <c r="DG64" s="32">
        <f t="shared" si="80"/>
        <v>-267</v>
      </c>
      <c r="DH64" s="32">
        <f t="shared" si="81"/>
        <v>29.65</v>
      </c>
      <c r="DI64" s="32">
        <v>1</v>
      </c>
      <c r="DJ64" s="23">
        <f t="shared" si="87"/>
        <v>2.625</v>
      </c>
      <c r="DK64" s="31">
        <f t="shared" si="12"/>
        <v>1</v>
      </c>
      <c r="DL64" s="31">
        <f t="shared" si="82"/>
        <v>-700.875</v>
      </c>
      <c r="DM64" s="31">
        <f t="shared" si="83"/>
        <v>3.2814276903439223E-14</v>
      </c>
      <c r="DN64" s="31">
        <f t="shared" si="84"/>
        <v>8895</v>
      </c>
      <c r="DO64" s="31">
        <f t="shared" si="85"/>
        <v>55.981979492208524</v>
      </c>
    </row>
    <row r="65" spans="1:119">
      <c r="A65" s="23">
        <f t="shared" si="13"/>
        <v>1.9318726578496941</v>
      </c>
      <c r="B65" s="23">
        <v>0</v>
      </c>
      <c r="C65" s="44">
        <f t="shared" si="91"/>
        <v>3.2499999999999996</v>
      </c>
      <c r="D65" s="48"/>
      <c r="E65" s="47">
        <f t="shared" si="88"/>
        <v>3.2499999999999996</v>
      </c>
      <c r="F65" s="84">
        <f t="shared" si="0"/>
        <v>6.4999999999999991</v>
      </c>
      <c r="G65" s="185">
        <f t="shared" si="1"/>
        <v>2.2657677705915971</v>
      </c>
      <c r="H65" s="26">
        <f t="shared" si="2"/>
        <v>3565.7751072609381</v>
      </c>
      <c r="I65" s="23">
        <f t="shared" si="86"/>
        <v>11.800000000000008</v>
      </c>
      <c r="J65" s="27">
        <v>59</v>
      </c>
      <c r="K65" s="32">
        <f t="shared" si="15"/>
        <v>59</v>
      </c>
      <c r="L65" s="32">
        <f t="shared" si="16"/>
        <v>1</v>
      </c>
      <c r="M65" s="22">
        <v>1</v>
      </c>
      <c r="N65" s="109">
        <f t="shared" si="17"/>
        <v>3.2499999999999996</v>
      </c>
      <c r="O65" s="31">
        <f t="shared" si="3"/>
        <v>16</v>
      </c>
      <c r="P65" s="31">
        <f t="shared" si="18"/>
        <v>3067.9999999999995</v>
      </c>
      <c r="Q65" s="31">
        <f t="shared" si="19"/>
        <v>1390652.2918317656</v>
      </c>
      <c r="R65" s="31">
        <f t="shared" si="20"/>
        <v>300</v>
      </c>
      <c r="S65" s="31">
        <f t="shared" si="21"/>
        <v>57.956179735490821</v>
      </c>
      <c r="T65" s="56">
        <f t="shared" si="22"/>
        <v>453.27649668571246</v>
      </c>
      <c r="U65" s="163">
        <f t="shared" si="23"/>
        <v>67.973033117747917</v>
      </c>
      <c r="W65" s="32">
        <f t="shared" si="24"/>
        <v>54</v>
      </c>
      <c r="X65" s="32">
        <f t="shared" si="25"/>
        <v>2.0499999999999998</v>
      </c>
      <c r="Y65" s="32">
        <v>1</v>
      </c>
      <c r="Z65" s="23">
        <f t="shared" si="26"/>
        <v>1.0249999999999999</v>
      </c>
      <c r="AA65" s="31">
        <f t="shared" si="4"/>
        <v>48</v>
      </c>
      <c r="AB65" s="31">
        <f t="shared" si="27"/>
        <v>2656.7999999999997</v>
      </c>
      <c r="AC65" s="31">
        <f t="shared" si="28"/>
        <v>695326.14591588255</v>
      </c>
      <c r="AD65" s="31">
        <f t="shared" si="29"/>
        <v>615</v>
      </c>
      <c r="AE65" s="31">
        <f t="shared" si="30"/>
        <v>57.956179735490821</v>
      </c>
      <c r="AF65" s="56">
        <f t="shared" si="90"/>
        <v>261.71565263319883</v>
      </c>
      <c r="AH65" s="32">
        <f t="shared" si="31"/>
        <v>44</v>
      </c>
      <c r="AI65" s="32">
        <f t="shared" si="32"/>
        <v>4.1999999999999993</v>
      </c>
      <c r="AJ65" s="32">
        <v>1</v>
      </c>
      <c r="AK65" s="23">
        <f t="shared" si="33"/>
        <v>1.075</v>
      </c>
      <c r="AL65" s="31">
        <f t="shared" si="5"/>
        <v>40</v>
      </c>
      <c r="AM65" s="31">
        <f t="shared" si="34"/>
        <v>1892</v>
      </c>
      <c r="AN65" s="31">
        <f t="shared" si="35"/>
        <v>173831.53647897055</v>
      </c>
      <c r="AO65" s="31">
        <f t="shared" si="36"/>
        <v>1259.9999999999998</v>
      </c>
      <c r="AP65" s="31">
        <f t="shared" si="37"/>
        <v>57.956179735490821</v>
      </c>
      <c r="AQ65" s="56">
        <f t="shared" si="94"/>
        <v>91.877133445544686</v>
      </c>
      <c r="AS65" s="32">
        <f t="shared" si="38"/>
        <v>29</v>
      </c>
      <c r="AT65" s="32">
        <f t="shared" si="39"/>
        <v>6.4999999999999991</v>
      </c>
      <c r="AU65" s="32">
        <v>1</v>
      </c>
      <c r="AV65" s="23">
        <f t="shared" si="40"/>
        <v>1.1499999999999999</v>
      </c>
      <c r="AW65" s="31">
        <f t="shared" si="6"/>
        <v>8</v>
      </c>
      <c r="AX65" s="31">
        <f t="shared" si="41"/>
        <v>266.79999999999995</v>
      </c>
      <c r="AY65" s="31">
        <f t="shared" si="42"/>
        <v>21728.942059871297</v>
      </c>
      <c r="AZ65" s="31">
        <f t="shared" si="43"/>
        <v>1949.9999999999998</v>
      </c>
      <c r="BA65" s="31">
        <f t="shared" si="44"/>
        <v>57.956179735490821</v>
      </c>
      <c r="BB65" s="56">
        <f t="shared" si="93"/>
        <v>81.442811318857949</v>
      </c>
      <c r="BD65" s="32">
        <f t="shared" si="45"/>
        <v>-1</v>
      </c>
      <c r="BE65" s="32">
        <f t="shared" si="46"/>
        <v>9.1</v>
      </c>
      <c r="BF65" s="32">
        <v>1</v>
      </c>
      <c r="BG65" s="23">
        <f t="shared" si="47"/>
        <v>1.3</v>
      </c>
      <c r="BH65" s="31">
        <f t="shared" si="7"/>
        <v>1</v>
      </c>
      <c r="BI65" s="31">
        <f t="shared" si="48"/>
        <v>-1.3</v>
      </c>
      <c r="BJ65" s="31">
        <f t="shared" si="49"/>
        <v>339.51471968548839</v>
      </c>
      <c r="BK65" s="31">
        <f t="shared" si="50"/>
        <v>2730</v>
      </c>
      <c r="BL65" s="31">
        <f t="shared" si="51"/>
        <v>57.956179735490821</v>
      </c>
      <c r="BO65" s="32">
        <f t="shared" si="52"/>
        <v>-46</v>
      </c>
      <c r="BP65" s="32">
        <f t="shared" si="53"/>
        <v>12.149999999999999</v>
      </c>
      <c r="BQ65" s="32">
        <v>1</v>
      </c>
      <c r="BR65" s="23">
        <f t="shared" si="54"/>
        <v>1.5249999999999999</v>
      </c>
      <c r="BS65" s="31">
        <f t="shared" si="8"/>
        <v>1</v>
      </c>
      <c r="BT65" s="31">
        <f t="shared" si="55"/>
        <v>-70.149999999999991</v>
      </c>
      <c r="BU65" s="31">
        <f t="shared" si="56"/>
        <v>0.66311468688571751</v>
      </c>
      <c r="BV65" s="31">
        <f t="shared" si="57"/>
        <v>3644.9999999999995</v>
      </c>
      <c r="BW65" s="31">
        <f t="shared" si="58"/>
        <v>57.956179735490821</v>
      </c>
      <c r="BZ65" s="32">
        <f t="shared" si="59"/>
        <v>-96</v>
      </c>
      <c r="CA65" s="32">
        <f t="shared" si="60"/>
        <v>15.7</v>
      </c>
      <c r="CB65" s="32">
        <v>1</v>
      </c>
      <c r="CC65" s="23">
        <f t="shared" si="61"/>
        <v>1.7749999999999999</v>
      </c>
      <c r="CD65" s="31">
        <f t="shared" si="9"/>
        <v>1</v>
      </c>
      <c r="CE65" s="31">
        <f t="shared" si="62"/>
        <v>-170.39999999999998</v>
      </c>
      <c r="CF65" s="31">
        <f t="shared" si="63"/>
        <v>6.4757293641183123E-4</v>
      </c>
      <c r="CG65" s="31">
        <f t="shared" si="64"/>
        <v>4710</v>
      </c>
      <c r="CH65" s="31">
        <f t="shared" si="65"/>
        <v>57.956179735490821</v>
      </c>
      <c r="CK65" s="32">
        <f t="shared" si="66"/>
        <v>-151</v>
      </c>
      <c r="CL65" s="32">
        <f t="shared" si="67"/>
        <v>19.799999999999997</v>
      </c>
      <c r="CM65" s="32">
        <v>1</v>
      </c>
      <c r="CN65" s="23">
        <f t="shared" si="68"/>
        <v>2.0499999999999998</v>
      </c>
      <c r="CO65" s="31">
        <f t="shared" si="10"/>
        <v>1</v>
      </c>
      <c r="CP65" s="31">
        <f t="shared" si="69"/>
        <v>-309.54999999999995</v>
      </c>
      <c r="CQ65" s="31">
        <f t="shared" si="70"/>
        <v>3.161977228573383E-7</v>
      </c>
      <c r="CR65" s="31">
        <f t="shared" si="71"/>
        <v>5939.9999999999991</v>
      </c>
      <c r="CS65" s="31">
        <f t="shared" si="72"/>
        <v>57.956179735490821</v>
      </c>
      <c r="CV65" s="32">
        <f t="shared" si="73"/>
        <v>-201</v>
      </c>
      <c r="CW65" s="32">
        <f t="shared" si="74"/>
        <v>24.4</v>
      </c>
      <c r="CX65" s="32">
        <v>1</v>
      </c>
      <c r="CY65" s="23">
        <f t="shared" si="75"/>
        <v>2.2999999999999998</v>
      </c>
      <c r="CZ65" s="31">
        <f t="shared" si="11"/>
        <v>1</v>
      </c>
      <c r="DA65" s="31">
        <f t="shared" si="76"/>
        <v>-462.29999999999995</v>
      </c>
      <c r="DB65" s="31">
        <f t="shared" si="77"/>
        <v>3.0878683872786845E-10</v>
      </c>
      <c r="DC65" s="31">
        <f t="shared" si="78"/>
        <v>7320</v>
      </c>
      <c r="DD65" s="31">
        <f t="shared" si="79"/>
        <v>57.956179735490821</v>
      </c>
      <c r="DG65" s="32">
        <f t="shared" si="80"/>
        <v>-266</v>
      </c>
      <c r="DH65" s="32">
        <f t="shared" si="81"/>
        <v>29.65</v>
      </c>
      <c r="DI65" s="32">
        <v>1</v>
      </c>
      <c r="DJ65" s="23">
        <f t="shared" si="87"/>
        <v>2.625</v>
      </c>
      <c r="DK65" s="31">
        <f t="shared" si="12"/>
        <v>1</v>
      </c>
      <c r="DL65" s="31">
        <f t="shared" si="82"/>
        <v>-698.25</v>
      </c>
      <c r="DM65" s="31">
        <f t="shared" si="83"/>
        <v>3.7693705899397847E-14</v>
      </c>
      <c r="DN65" s="31">
        <f t="shared" si="84"/>
        <v>8895</v>
      </c>
      <c r="DO65" s="31">
        <f t="shared" si="85"/>
        <v>57.956179735490821</v>
      </c>
    </row>
    <row r="66" spans="1:119">
      <c r="A66" s="119">
        <f t="shared" si="13"/>
        <v>2.0000000000000031</v>
      </c>
      <c r="B66" s="23">
        <v>0</v>
      </c>
      <c r="C66" s="44">
        <f t="shared" si="91"/>
        <v>4.55</v>
      </c>
      <c r="D66" s="47">
        <f>1+J66/200</f>
        <v>1.3</v>
      </c>
      <c r="E66" s="47">
        <f t="shared" si="88"/>
        <v>4.55</v>
      </c>
      <c r="F66" s="84">
        <f t="shared" si="0"/>
        <v>9.1</v>
      </c>
      <c r="G66" s="185">
        <f t="shared" si="1"/>
        <v>2.2973967099940702</v>
      </c>
      <c r="H66" s="26">
        <f t="shared" si="2"/>
        <v>4096.0000000000164</v>
      </c>
      <c r="I66" s="23">
        <f t="shared" si="86"/>
        <v>12.000000000000007</v>
      </c>
      <c r="J66" s="27">
        <v>60</v>
      </c>
      <c r="K66" s="32">
        <f t="shared" si="15"/>
        <v>60</v>
      </c>
      <c r="L66" s="32">
        <f t="shared" si="16"/>
        <v>1</v>
      </c>
      <c r="M66" s="22">
        <v>7</v>
      </c>
      <c r="N66" s="109">
        <f t="shared" si="17"/>
        <v>4.55</v>
      </c>
      <c r="O66" s="31">
        <f t="shared" si="3"/>
        <v>112</v>
      </c>
      <c r="P66" s="31">
        <f t="shared" si="18"/>
        <v>30576</v>
      </c>
      <c r="Q66" s="31">
        <f t="shared" si="19"/>
        <v>2236416.0000000088</v>
      </c>
      <c r="R66" s="31">
        <f t="shared" si="20"/>
        <v>300</v>
      </c>
      <c r="S66" s="31">
        <f t="shared" si="21"/>
        <v>60.000000000000092</v>
      </c>
      <c r="T66" s="56">
        <f t="shared" si="22"/>
        <v>73.142857142857437</v>
      </c>
      <c r="U66" s="163">
        <f t="shared" si="23"/>
        <v>68.92190129982211</v>
      </c>
      <c r="W66" s="32">
        <f t="shared" si="24"/>
        <v>55</v>
      </c>
      <c r="X66" s="32">
        <f t="shared" si="25"/>
        <v>2.0499999999999998</v>
      </c>
      <c r="Y66" s="32">
        <v>1</v>
      </c>
      <c r="Z66" s="23">
        <f t="shared" si="26"/>
        <v>1.0249999999999999</v>
      </c>
      <c r="AA66" s="31">
        <f t="shared" si="4"/>
        <v>48</v>
      </c>
      <c r="AB66" s="31">
        <f t="shared" si="27"/>
        <v>2705.9999999999995</v>
      </c>
      <c r="AC66" s="31">
        <f t="shared" si="28"/>
        <v>1118208.0000000042</v>
      </c>
      <c r="AD66" s="31">
        <f t="shared" si="29"/>
        <v>615</v>
      </c>
      <c r="AE66" s="31">
        <f t="shared" si="30"/>
        <v>60.000000000000092</v>
      </c>
      <c r="AF66" s="56">
        <f t="shared" si="90"/>
        <v>413.23281596452489</v>
      </c>
      <c r="AH66" s="32">
        <f t="shared" si="31"/>
        <v>45</v>
      </c>
      <c r="AI66" s="32">
        <f t="shared" si="32"/>
        <v>4.1999999999999993</v>
      </c>
      <c r="AJ66" s="32">
        <v>1</v>
      </c>
      <c r="AK66" s="23">
        <f t="shared" si="33"/>
        <v>1.075</v>
      </c>
      <c r="AL66" s="31">
        <f t="shared" si="5"/>
        <v>40</v>
      </c>
      <c r="AM66" s="31">
        <f t="shared" si="34"/>
        <v>1935</v>
      </c>
      <c r="AN66" s="31">
        <f t="shared" si="35"/>
        <v>279552.00000000076</v>
      </c>
      <c r="AO66" s="31">
        <f t="shared" si="36"/>
        <v>1259.9999999999998</v>
      </c>
      <c r="AP66" s="31">
        <f t="shared" si="37"/>
        <v>60.000000000000092</v>
      </c>
      <c r="AQ66" s="56">
        <f t="shared" si="94"/>
        <v>144.47131782945775</v>
      </c>
      <c r="AS66" s="32">
        <f t="shared" si="38"/>
        <v>30</v>
      </c>
      <c r="AT66" s="32">
        <f t="shared" si="39"/>
        <v>6.4999999999999991</v>
      </c>
      <c r="AU66" s="32">
        <v>1</v>
      </c>
      <c r="AV66" s="23">
        <f t="shared" si="40"/>
        <v>1.1499999999999999</v>
      </c>
      <c r="AW66" s="31">
        <f t="shared" si="6"/>
        <v>8</v>
      </c>
      <c r="AX66" s="31">
        <f t="shared" si="41"/>
        <v>276</v>
      </c>
      <c r="AY66" s="31">
        <f t="shared" si="42"/>
        <v>34944.000000000058</v>
      </c>
      <c r="AZ66" s="31">
        <f t="shared" si="43"/>
        <v>1949.9999999999998</v>
      </c>
      <c r="BA66" s="31">
        <f t="shared" si="44"/>
        <v>60.000000000000092</v>
      </c>
      <c r="BB66" s="56">
        <f t="shared" si="93"/>
        <v>126.60869565217412</v>
      </c>
      <c r="BD66" s="32">
        <f t="shared" si="45"/>
        <v>0</v>
      </c>
      <c r="BE66" s="32">
        <f t="shared" si="46"/>
        <v>9.1</v>
      </c>
      <c r="BF66" s="32">
        <v>1</v>
      </c>
      <c r="BG66" s="23">
        <f t="shared" si="47"/>
        <v>1.3</v>
      </c>
      <c r="BH66" s="31">
        <f t="shared" si="7"/>
        <v>1</v>
      </c>
      <c r="BI66" s="31">
        <f t="shared" si="48"/>
        <v>0</v>
      </c>
      <c r="BJ66" s="31">
        <f t="shared" si="49"/>
        <v>546</v>
      </c>
      <c r="BK66" s="31">
        <f t="shared" si="50"/>
        <v>2730</v>
      </c>
      <c r="BL66" s="31">
        <f t="shared" si="51"/>
        <v>60.000000000000092</v>
      </c>
      <c r="BO66" s="32">
        <f t="shared" si="52"/>
        <v>-45</v>
      </c>
      <c r="BP66" s="32">
        <f t="shared" si="53"/>
        <v>12.149999999999999</v>
      </c>
      <c r="BQ66" s="32">
        <v>1</v>
      </c>
      <c r="BR66" s="23">
        <f t="shared" si="54"/>
        <v>1.5249999999999999</v>
      </c>
      <c r="BS66" s="31">
        <f t="shared" si="8"/>
        <v>1</v>
      </c>
      <c r="BT66" s="31">
        <f t="shared" si="55"/>
        <v>-68.625</v>
      </c>
      <c r="BU66" s="31">
        <f t="shared" si="56"/>
        <v>1.0664062499999969</v>
      </c>
      <c r="BV66" s="31">
        <f t="shared" si="57"/>
        <v>3644.9999999999995</v>
      </c>
      <c r="BW66" s="31">
        <f t="shared" si="58"/>
        <v>60.000000000000092</v>
      </c>
      <c r="BZ66" s="32">
        <f t="shared" si="59"/>
        <v>-95</v>
      </c>
      <c r="CA66" s="32">
        <f t="shared" si="60"/>
        <v>15.7</v>
      </c>
      <c r="CB66" s="32">
        <v>1</v>
      </c>
      <c r="CC66" s="23">
        <f t="shared" si="61"/>
        <v>1.7749999999999999</v>
      </c>
      <c r="CD66" s="31">
        <f t="shared" si="9"/>
        <v>1</v>
      </c>
      <c r="CE66" s="31">
        <f t="shared" si="62"/>
        <v>-168.625</v>
      </c>
      <c r="CF66" s="31">
        <f t="shared" si="63"/>
        <v>1.0414123535156183E-3</v>
      </c>
      <c r="CG66" s="31">
        <f t="shared" si="64"/>
        <v>4710</v>
      </c>
      <c r="CH66" s="31">
        <f t="shared" si="65"/>
        <v>60.000000000000092</v>
      </c>
      <c r="CK66" s="32">
        <f t="shared" si="66"/>
        <v>-150</v>
      </c>
      <c r="CL66" s="32">
        <f t="shared" si="67"/>
        <v>19.799999999999997</v>
      </c>
      <c r="CM66" s="32">
        <v>1</v>
      </c>
      <c r="CN66" s="23">
        <f t="shared" si="68"/>
        <v>2.0499999999999998</v>
      </c>
      <c r="CO66" s="31">
        <f t="shared" si="10"/>
        <v>1</v>
      </c>
      <c r="CP66" s="31">
        <f t="shared" si="69"/>
        <v>-307.5</v>
      </c>
      <c r="CQ66" s="31">
        <f t="shared" si="70"/>
        <v>5.0850212574004619E-7</v>
      </c>
      <c r="CR66" s="31">
        <f t="shared" si="71"/>
        <v>5939.9999999999991</v>
      </c>
      <c r="CS66" s="31">
        <f t="shared" si="72"/>
        <v>60.000000000000092</v>
      </c>
      <c r="CV66" s="32">
        <f t="shared" si="73"/>
        <v>-200</v>
      </c>
      <c r="CW66" s="32">
        <f t="shared" si="74"/>
        <v>24.4</v>
      </c>
      <c r="CX66" s="32">
        <v>1</v>
      </c>
      <c r="CY66" s="23">
        <f t="shared" si="75"/>
        <v>2.2999999999999998</v>
      </c>
      <c r="CZ66" s="31">
        <f t="shared" si="11"/>
        <v>1</v>
      </c>
      <c r="DA66" s="31">
        <f t="shared" si="76"/>
        <v>-459.99999999999994</v>
      </c>
      <c r="DB66" s="31">
        <f t="shared" si="77"/>
        <v>4.965841071680122E-10</v>
      </c>
      <c r="DC66" s="31">
        <f t="shared" si="78"/>
        <v>7320</v>
      </c>
      <c r="DD66" s="31">
        <f t="shared" si="79"/>
        <v>60.000000000000092</v>
      </c>
      <c r="DG66" s="32">
        <f t="shared" si="80"/>
        <v>-265</v>
      </c>
      <c r="DH66" s="32">
        <f t="shared" si="81"/>
        <v>29.65</v>
      </c>
      <c r="DI66" s="32">
        <v>1</v>
      </c>
      <c r="DJ66" s="23">
        <f t="shared" si="87"/>
        <v>2.625</v>
      </c>
      <c r="DK66" s="31">
        <f t="shared" si="12"/>
        <v>1</v>
      </c>
      <c r="DL66" s="31">
        <f t="shared" si="82"/>
        <v>-695.625</v>
      </c>
      <c r="DM66" s="31">
        <f t="shared" si="83"/>
        <v>6.0618177144532462E-14</v>
      </c>
      <c r="DN66" s="31">
        <f t="shared" si="84"/>
        <v>8895</v>
      </c>
      <c r="DO66" s="31">
        <f t="shared" si="85"/>
        <v>60.000000000000092</v>
      </c>
    </row>
    <row r="67" spans="1:119">
      <c r="A67" s="23">
        <f t="shared" si="13"/>
        <v>2.0705298476827583</v>
      </c>
      <c r="B67" s="23">
        <v>0</v>
      </c>
      <c r="C67" s="44">
        <f t="shared" si="91"/>
        <v>4.55</v>
      </c>
      <c r="D67" s="48"/>
      <c r="E67" s="47">
        <f t="shared" si="88"/>
        <v>4.55</v>
      </c>
      <c r="F67" s="84">
        <f t="shared" si="0"/>
        <v>9.1</v>
      </c>
      <c r="G67" s="185">
        <f t="shared" si="1"/>
        <v>2.3294671729369116</v>
      </c>
      <c r="H67" s="26">
        <f t="shared" si="2"/>
        <v>4705.068462067874</v>
      </c>
      <c r="I67" s="23">
        <f t="shared" si="86"/>
        <v>12.200000000000006</v>
      </c>
      <c r="J67" s="27">
        <v>61</v>
      </c>
      <c r="K67" s="32">
        <f t="shared" si="15"/>
        <v>61</v>
      </c>
      <c r="L67" s="32">
        <f t="shared" si="16"/>
        <v>1</v>
      </c>
      <c r="M67" s="22">
        <v>1</v>
      </c>
      <c r="N67" s="109">
        <f t="shared" si="17"/>
        <v>4.55</v>
      </c>
      <c r="O67" s="31">
        <f t="shared" si="3"/>
        <v>112</v>
      </c>
      <c r="P67" s="31">
        <f t="shared" si="18"/>
        <v>31085.599999999999</v>
      </c>
      <c r="Q67" s="31">
        <f t="shared" si="19"/>
        <v>2568967.3802890587</v>
      </c>
      <c r="R67" s="31">
        <f t="shared" si="20"/>
        <v>300</v>
      </c>
      <c r="S67" s="31">
        <f t="shared" si="21"/>
        <v>62.115895430482752</v>
      </c>
      <c r="T67" s="56">
        <f t="shared" si="22"/>
        <v>82.641717717819787</v>
      </c>
      <c r="U67" s="163">
        <f t="shared" si="23"/>
        <v>69.884015188107355</v>
      </c>
      <c r="W67" s="32">
        <f t="shared" si="24"/>
        <v>56</v>
      </c>
      <c r="X67" s="32">
        <f t="shared" si="25"/>
        <v>2.0499999999999998</v>
      </c>
      <c r="Y67" s="32">
        <v>1</v>
      </c>
      <c r="Z67" s="23">
        <f t="shared" si="26"/>
        <v>1.0249999999999999</v>
      </c>
      <c r="AA67" s="31">
        <f t="shared" si="4"/>
        <v>48</v>
      </c>
      <c r="AB67" s="31">
        <f t="shared" si="27"/>
        <v>2755.2</v>
      </c>
      <c r="AC67" s="31">
        <f t="shared" si="28"/>
        <v>1284483.6901445293</v>
      </c>
      <c r="AD67" s="31">
        <f t="shared" si="29"/>
        <v>615</v>
      </c>
      <c r="AE67" s="31">
        <f t="shared" si="30"/>
        <v>62.115895430482752</v>
      </c>
      <c r="AF67" s="56">
        <f t="shared" si="90"/>
        <v>466.20342993050576</v>
      </c>
      <c r="AH67" s="32">
        <f t="shared" si="31"/>
        <v>46</v>
      </c>
      <c r="AI67" s="32">
        <f t="shared" si="32"/>
        <v>4.1999999999999993</v>
      </c>
      <c r="AJ67" s="32">
        <v>1</v>
      </c>
      <c r="AK67" s="23">
        <f t="shared" si="33"/>
        <v>1.075</v>
      </c>
      <c r="AL67" s="31">
        <f t="shared" si="5"/>
        <v>40</v>
      </c>
      <c r="AM67" s="31">
        <f t="shared" si="34"/>
        <v>1978</v>
      </c>
      <c r="AN67" s="31">
        <f t="shared" si="35"/>
        <v>321120.9225361321</v>
      </c>
      <c r="AO67" s="31">
        <f t="shared" si="36"/>
        <v>1259.9999999999998</v>
      </c>
      <c r="AP67" s="31">
        <f t="shared" si="37"/>
        <v>62.115895430482752</v>
      </c>
      <c r="AQ67" s="56">
        <f t="shared" si="94"/>
        <v>162.34627024071389</v>
      </c>
      <c r="AS67" s="32">
        <f t="shared" si="38"/>
        <v>31</v>
      </c>
      <c r="AT67" s="32">
        <f t="shared" si="39"/>
        <v>6.4999999999999991</v>
      </c>
      <c r="AU67" s="32">
        <v>1</v>
      </c>
      <c r="AV67" s="23">
        <f t="shared" si="40"/>
        <v>1.1499999999999999</v>
      </c>
      <c r="AW67" s="31">
        <f t="shared" si="6"/>
        <v>8</v>
      </c>
      <c r="AX67" s="31">
        <f t="shared" si="41"/>
        <v>285.2</v>
      </c>
      <c r="AY67" s="31">
        <f t="shared" si="42"/>
        <v>40140.115317016469</v>
      </c>
      <c r="AZ67" s="31">
        <f t="shared" si="43"/>
        <v>1949.9999999999998</v>
      </c>
      <c r="BA67" s="31">
        <f t="shared" si="44"/>
        <v>62.115895430482752</v>
      </c>
      <c r="BB67" s="56">
        <f t="shared" si="93"/>
        <v>140.74374234578005</v>
      </c>
      <c r="BD67" s="32">
        <f t="shared" si="45"/>
        <v>1</v>
      </c>
      <c r="BE67" s="32">
        <f t="shared" si="46"/>
        <v>9.1</v>
      </c>
      <c r="BF67" s="32">
        <v>1</v>
      </c>
      <c r="BG67" s="23">
        <f t="shared" si="47"/>
        <v>1.3</v>
      </c>
      <c r="BH67" s="31">
        <f t="shared" si="7"/>
        <v>1</v>
      </c>
      <c r="BI67" s="31">
        <f t="shared" si="48"/>
        <v>1.3</v>
      </c>
      <c r="BJ67" s="31">
        <f t="shared" si="49"/>
        <v>627.18930182838119</v>
      </c>
      <c r="BK67" s="31">
        <f t="shared" si="50"/>
        <v>2730</v>
      </c>
      <c r="BL67" s="31">
        <f t="shared" si="51"/>
        <v>62.115895430482752</v>
      </c>
      <c r="BM67" s="56">
        <f t="shared" ref="BM67:BM71" si="95">BJ67/BI67</f>
        <v>482.45330909875474</v>
      </c>
      <c r="BO67" s="32">
        <f t="shared" si="52"/>
        <v>-44</v>
      </c>
      <c r="BP67" s="32">
        <f t="shared" si="53"/>
        <v>12.149999999999999</v>
      </c>
      <c r="BQ67" s="32">
        <v>1</v>
      </c>
      <c r="BR67" s="23">
        <f t="shared" si="54"/>
        <v>1.5249999999999999</v>
      </c>
      <c r="BS67" s="31">
        <f t="shared" si="8"/>
        <v>1</v>
      </c>
      <c r="BT67" s="31">
        <f t="shared" si="55"/>
        <v>-67.099999999999994</v>
      </c>
      <c r="BU67" s="31">
        <f t="shared" si="56"/>
        <v>1.2249791051335535</v>
      </c>
      <c r="BV67" s="31">
        <f t="shared" si="57"/>
        <v>3644.9999999999995</v>
      </c>
      <c r="BW67" s="31">
        <f t="shared" si="58"/>
        <v>62.115895430482752</v>
      </c>
      <c r="BZ67" s="32">
        <f t="shared" si="59"/>
        <v>-94</v>
      </c>
      <c r="CA67" s="32">
        <f t="shared" si="60"/>
        <v>15.7</v>
      </c>
      <c r="CB67" s="32">
        <v>1</v>
      </c>
      <c r="CC67" s="23">
        <f t="shared" si="61"/>
        <v>1.7749999999999999</v>
      </c>
      <c r="CD67" s="31">
        <f t="shared" si="9"/>
        <v>1</v>
      </c>
      <c r="CE67" s="31">
        <f t="shared" si="62"/>
        <v>-166.85</v>
      </c>
      <c r="CF67" s="31">
        <f t="shared" si="63"/>
        <v>1.1962686573569819E-3</v>
      </c>
      <c r="CG67" s="31">
        <f t="shared" si="64"/>
        <v>4710</v>
      </c>
      <c r="CH67" s="31">
        <f t="shared" si="65"/>
        <v>62.115895430482752</v>
      </c>
      <c r="CK67" s="32">
        <f t="shared" si="66"/>
        <v>-149</v>
      </c>
      <c r="CL67" s="32">
        <f t="shared" si="67"/>
        <v>19.799999999999997</v>
      </c>
      <c r="CM67" s="32">
        <v>1</v>
      </c>
      <c r="CN67" s="23">
        <f t="shared" si="68"/>
        <v>2.0499999999999998</v>
      </c>
      <c r="CO67" s="31">
        <f t="shared" si="10"/>
        <v>1</v>
      </c>
      <c r="CP67" s="31">
        <f t="shared" si="69"/>
        <v>-305.45</v>
      </c>
      <c r="CQ67" s="31">
        <f t="shared" si="70"/>
        <v>5.8411555535008659E-7</v>
      </c>
      <c r="CR67" s="31">
        <f t="shared" si="71"/>
        <v>5939.9999999999991</v>
      </c>
      <c r="CS67" s="31">
        <f t="shared" si="72"/>
        <v>62.115895430482752</v>
      </c>
      <c r="CV67" s="32">
        <f t="shared" si="73"/>
        <v>-199</v>
      </c>
      <c r="CW67" s="32">
        <f t="shared" si="74"/>
        <v>24.4</v>
      </c>
      <c r="CX67" s="32">
        <v>1</v>
      </c>
      <c r="CY67" s="23">
        <f t="shared" si="75"/>
        <v>2.2999999999999998</v>
      </c>
      <c r="CZ67" s="31">
        <f t="shared" si="11"/>
        <v>1</v>
      </c>
      <c r="DA67" s="31">
        <f t="shared" si="76"/>
        <v>-457.7</v>
      </c>
      <c r="DB67" s="31">
        <f t="shared" si="77"/>
        <v>5.7042534702156697E-10</v>
      </c>
      <c r="DC67" s="31">
        <f t="shared" si="78"/>
        <v>7320</v>
      </c>
      <c r="DD67" s="31">
        <f t="shared" si="79"/>
        <v>62.115895430482752</v>
      </c>
      <c r="DG67" s="32">
        <f t="shared" si="80"/>
        <v>-264</v>
      </c>
      <c r="DH67" s="32">
        <f t="shared" si="81"/>
        <v>29.65</v>
      </c>
      <c r="DI67" s="32">
        <v>1</v>
      </c>
      <c r="DJ67" s="23">
        <f t="shared" si="87"/>
        <v>2.625</v>
      </c>
      <c r="DK67" s="31">
        <f t="shared" si="12"/>
        <v>1</v>
      </c>
      <c r="DL67" s="31">
        <f t="shared" si="82"/>
        <v>-693</v>
      </c>
      <c r="DM67" s="31">
        <f t="shared" si="83"/>
        <v>6.9632000368843322E-14</v>
      </c>
      <c r="DN67" s="31">
        <f t="shared" si="84"/>
        <v>8895</v>
      </c>
      <c r="DO67" s="31">
        <f t="shared" si="85"/>
        <v>62.115895430482752</v>
      </c>
    </row>
    <row r="68" spans="1:119">
      <c r="A68" s="23">
        <f t="shared" si="13"/>
        <v>2.1435469250725898</v>
      </c>
      <c r="B68" s="23">
        <v>0</v>
      </c>
      <c r="C68" s="44">
        <f t="shared" si="91"/>
        <v>4.55</v>
      </c>
      <c r="D68" s="48"/>
      <c r="E68" s="47">
        <f t="shared" si="88"/>
        <v>4.55</v>
      </c>
      <c r="F68" s="84">
        <f t="shared" si="0"/>
        <v>9.1</v>
      </c>
      <c r="G68" s="185">
        <f t="shared" si="1"/>
        <v>2.3619853228590606</v>
      </c>
      <c r="H68" s="26">
        <f t="shared" si="2"/>
        <v>5404.7044025257965</v>
      </c>
      <c r="I68" s="23">
        <f t="shared" si="86"/>
        <v>12.400000000000007</v>
      </c>
      <c r="J68" s="27">
        <v>62</v>
      </c>
      <c r="K68" s="32">
        <f t="shared" si="15"/>
        <v>62</v>
      </c>
      <c r="L68" s="32">
        <f t="shared" si="16"/>
        <v>1</v>
      </c>
      <c r="M68" s="22">
        <v>1</v>
      </c>
      <c r="N68" s="109">
        <f t="shared" si="17"/>
        <v>4.55</v>
      </c>
      <c r="O68" s="31">
        <f t="shared" si="3"/>
        <v>112</v>
      </c>
      <c r="P68" s="31">
        <f t="shared" si="18"/>
        <v>31595.199999999997</v>
      </c>
      <c r="Q68" s="31">
        <f t="shared" si="19"/>
        <v>2950968.603779085</v>
      </c>
      <c r="R68" s="31">
        <f t="shared" si="20"/>
        <v>300</v>
      </c>
      <c r="S68" s="31">
        <f t="shared" si="21"/>
        <v>64.306407752177691</v>
      </c>
      <c r="T68" s="56">
        <f t="shared" si="22"/>
        <v>93.399269628902019</v>
      </c>
      <c r="U68" s="163">
        <f t="shared" si="23"/>
        <v>70.859559685771814</v>
      </c>
      <c r="W68" s="32">
        <f t="shared" si="24"/>
        <v>57</v>
      </c>
      <c r="X68" s="32">
        <f t="shared" si="25"/>
        <v>2.0499999999999998</v>
      </c>
      <c r="Y68" s="32">
        <v>1</v>
      </c>
      <c r="Z68" s="23">
        <f t="shared" si="26"/>
        <v>1.0249999999999999</v>
      </c>
      <c r="AA68" s="31">
        <f t="shared" si="4"/>
        <v>48</v>
      </c>
      <c r="AB68" s="31">
        <f t="shared" si="27"/>
        <v>2804.3999999999996</v>
      </c>
      <c r="AC68" s="31">
        <f t="shared" si="28"/>
        <v>1475484.3018895425</v>
      </c>
      <c r="AD68" s="31">
        <f t="shared" si="29"/>
        <v>615</v>
      </c>
      <c r="AE68" s="31">
        <f t="shared" si="30"/>
        <v>64.306407752177691</v>
      </c>
      <c r="AF68" s="56">
        <f t="shared" si="90"/>
        <v>526.13190054540814</v>
      </c>
      <c r="AH68" s="32">
        <f t="shared" si="31"/>
        <v>47</v>
      </c>
      <c r="AI68" s="32">
        <f t="shared" si="32"/>
        <v>4.1999999999999993</v>
      </c>
      <c r="AJ68" s="32">
        <v>1</v>
      </c>
      <c r="AK68" s="23">
        <f t="shared" si="33"/>
        <v>1.075</v>
      </c>
      <c r="AL68" s="31">
        <f t="shared" si="5"/>
        <v>40</v>
      </c>
      <c r="AM68" s="31">
        <f t="shared" si="34"/>
        <v>2021</v>
      </c>
      <c r="AN68" s="31">
        <f t="shared" si="35"/>
        <v>368871.07547238522</v>
      </c>
      <c r="AO68" s="31">
        <f t="shared" si="36"/>
        <v>1259.9999999999998</v>
      </c>
      <c r="AP68" s="31">
        <f t="shared" si="37"/>
        <v>64.306407752177691</v>
      </c>
      <c r="AQ68" s="56">
        <f t="shared" si="94"/>
        <v>182.51908731933955</v>
      </c>
      <c r="AS68" s="32">
        <f t="shared" si="38"/>
        <v>32</v>
      </c>
      <c r="AT68" s="32">
        <f t="shared" si="39"/>
        <v>6.4999999999999991</v>
      </c>
      <c r="AU68" s="32">
        <v>1</v>
      </c>
      <c r="AV68" s="23">
        <f t="shared" si="40"/>
        <v>1.1499999999999999</v>
      </c>
      <c r="AW68" s="31">
        <f t="shared" si="6"/>
        <v>8</v>
      </c>
      <c r="AX68" s="31">
        <f t="shared" si="41"/>
        <v>294.39999999999998</v>
      </c>
      <c r="AY68" s="31">
        <f t="shared" si="42"/>
        <v>46108.884434048108</v>
      </c>
      <c r="AZ68" s="31">
        <f t="shared" si="43"/>
        <v>1949.9999999999998</v>
      </c>
      <c r="BA68" s="31">
        <f t="shared" si="44"/>
        <v>64.306407752177691</v>
      </c>
      <c r="BB68" s="56">
        <f t="shared" si="93"/>
        <v>156.61985201782647</v>
      </c>
      <c r="BD68" s="32">
        <f t="shared" si="45"/>
        <v>2</v>
      </c>
      <c r="BE68" s="32">
        <f t="shared" si="46"/>
        <v>9.1</v>
      </c>
      <c r="BF68" s="32">
        <v>1</v>
      </c>
      <c r="BG68" s="23">
        <f t="shared" si="47"/>
        <v>1.3</v>
      </c>
      <c r="BH68" s="31">
        <f t="shared" si="7"/>
        <v>1</v>
      </c>
      <c r="BI68" s="31">
        <f t="shared" si="48"/>
        <v>2.6</v>
      </c>
      <c r="BJ68" s="31">
        <f t="shared" si="49"/>
        <v>720.45131928200033</v>
      </c>
      <c r="BK68" s="31">
        <f t="shared" si="50"/>
        <v>2730</v>
      </c>
      <c r="BL68" s="31">
        <f t="shared" si="51"/>
        <v>64.306407752177691</v>
      </c>
      <c r="BM68" s="56">
        <f t="shared" si="95"/>
        <v>277.0966612623078</v>
      </c>
      <c r="BO68" s="32">
        <f t="shared" si="52"/>
        <v>-43</v>
      </c>
      <c r="BP68" s="32">
        <f t="shared" si="53"/>
        <v>12.149999999999999</v>
      </c>
      <c r="BQ68" s="32">
        <v>1</v>
      </c>
      <c r="BR68" s="23">
        <f t="shared" si="54"/>
        <v>1.5249999999999999</v>
      </c>
      <c r="BS68" s="31">
        <f t="shared" si="8"/>
        <v>1</v>
      </c>
      <c r="BT68" s="31">
        <f t="shared" si="55"/>
        <v>-65.575000000000003</v>
      </c>
      <c r="BU68" s="31">
        <f t="shared" si="56"/>
        <v>1.4071314829726524</v>
      </c>
      <c r="BV68" s="31">
        <f t="shared" si="57"/>
        <v>3644.9999999999995</v>
      </c>
      <c r="BW68" s="31">
        <f t="shared" si="58"/>
        <v>64.306407752177691</v>
      </c>
      <c r="BZ68" s="32">
        <f t="shared" si="59"/>
        <v>-93</v>
      </c>
      <c r="CA68" s="32">
        <f t="shared" si="60"/>
        <v>15.7</v>
      </c>
      <c r="CB68" s="32">
        <v>1</v>
      </c>
      <c r="CC68" s="23">
        <f t="shared" si="61"/>
        <v>1.7749999999999999</v>
      </c>
      <c r="CD68" s="31">
        <f t="shared" si="9"/>
        <v>1</v>
      </c>
      <c r="CE68" s="31">
        <f t="shared" si="62"/>
        <v>-165.07499999999999</v>
      </c>
      <c r="CF68" s="31">
        <f t="shared" si="63"/>
        <v>1.3741518388404766E-3</v>
      </c>
      <c r="CG68" s="31">
        <f t="shared" si="64"/>
        <v>4710</v>
      </c>
      <c r="CH68" s="31">
        <f t="shared" si="65"/>
        <v>64.306407752177691</v>
      </c>
      <c r="CK68" s="32">
        <f t="shared" si="66"/>
        <v>-148</v>
      </c>
      <c r="CL68" s="32">
        <f t="shared" si="67"/>
        <v>19.799999999999997</v>
      </c>
      <c r="CM68" s="32">
        <v>1</v>
      </c>
      <c r="CN68" s="23">
        <f t="shared" si="68"/>
        <v>2.0499999999999998</v>
      </c>
      <c r="CO68" s="31">
        <f t="shared" si="10"/>
        <v>1</v>
      </c>
      <c r="CP68" s="31">
        <f t="shared" si="69"/>
        <v>-303.39999999999998</v>
      </c>
      <c r="CQ68" s="31">
        <f t="shared" si="70"/>
        <v>6.7097257755882391E-7</v>
      </c>
      <c r="CR68" s="31">
        <f t="shared" si="71"/>
        <v>5939.9999999999991</v>
      </c>
      <c r="CS68" s="31">
        <f t="shared" si="72"/>
        <v>64.306407752177691</v>
      </c>
      <c r="CV68" s="32">
        <f t="shared" si="73"/>
        <v>-198</v>
      </c>
      <c r="CW68" s="32">
        <f t="shared" si="74"/>
        <v>24.4</v>
      </c>
      <c r="CX68" s="32">
        <v>1</v>
      </c>
      <c r="CY68" s="23">
        <f t="shared" si="75"/>
        <v>2.2999999999999998</v>
      </c>
      <c r="CZ68" s="31">
        <f t="shared" si="11"/>
        <v>1</v>
      </c>
      <c r="DA68" s="31">
        <f t="shared" si="76"/>
        <v>-455.4</v>
      </c>
      <c r="DB68" s="31">
        <f t="shared" si="77"/>
        <v>6.552466577722867E-10</v>
      </c>
      <c r="DC68" s="31">
        <f t="shared" si="78"/>
        <v>7320</v>
      </c>
      <c r="DD68" s="31">
        <f t="shared" si="79"/>
        <v>64.306407752177691</v>
      </c>
      <c r="DG68" s="32">
        <f t="shared" si="80"/>
        <v>-263</v>
      </c>
      <c r="DH68" s="32">
        <f t="shared" si="81"/>
        <v>29.65</v>
      </c>
      <c r="DI68" s="32">
        <v>1</v>
      </c>
      <c r="DJ68" s="23">
        <f t="shared" si="87"/>
        <v>2.625</v>
      </c>
      <c r="DK68" s="31">
        <f t="shared" si="12"/>
        <v>1</v>
      </c>
      <c r="DL68" s="31">
        <f t="shared" si="82"/>
        <v>-690.375</v>
      </c>
      <c r="DM68" s="31">
        <f t="shared" si="83"/>
        <v>7.9986164278843263E-14</v>
      </c>
      <c r="DN68" s="31">
        <f t="shared" si="84"/>
        <v>8895</v>
      </c>
      <c r="DO68" s="31">
        <f t="shared" si="85"/>
        <v>64.306407752177691</v>
      </c>
    </row>
    <row r="69" spans="1:119">
      <c r="A69" s="23">
        <f t="shared" si="13"/>
        <v>2.2191389441356941</v>
      </c>
      <c r="B69" s="23">
        <v>0</v>
      </c>
      <c r="C69" s="44">
        <f t="shared" si="91"/>
        <v>4.55</v>
      </c>
      <c r="D69" s="48"/>
      <c r="E69" s="47">
        <f t="shared" si="88"/>
        <v>4.55</v>
      </c>
      <c r="F69" s="84">
        <f t="shared" si="0"/>
        <v>9.1</v>
      </c>
      <c r="G69" s="185">
        <f t="shared" si="1"/>
        <v>2.3949574092378572</v>
      </c>
      <c r="H69" s="26">
        <f t="shared" si="2"/>
        <v>6208.3750564266165</v>
      </c>
      <c r="I69" s="23">
        <f t="shared" si="86"/>
        <v>12.600000000000007</v>
      </c>
      <c r="J69" s="27">
        <v>63</v>
      </c>
      <c r="K69" s="32">
        <f t="shared" si="15"/>
        <v>63</v>
      </c>
      <c r="L69" s="32">
        <f t="shared" si="16"/>
        <v>1</v>
      </c>
      <c r="M69" s="22">
        <v>1</v>
      </c>
      <c r="N69" s="109">
        <f t="shared" si="17"/>
        <v>4.55</v>
      </c>
      <c r="O69" s="31">
        <f t="shared" si="3"/>
        <v>112</v>
      </c>
      <c r="P69" s="31">
        <f t="shared" si="18"/>
        <v>32104.799999999999</v>
      </c>
      <c r="Q69" s="31">
        <f t="shared" si="19"/>
        <v>3389772.7808089321</v>
      </c>
      <c r="R69" s="31">
        <f t="shared" si="20"/>
        <v>300</v>
      </c>
      <c r="S69" s="31">
        <f t="shared" si="21"/>
        <v>66.574168324070826</v>
      </c>
      <c r="T69" s="56">
        <f t="shared" si="22"/>
        <v>105.58460980317373</v>
      </c>
      <c r="U69" s="163">
        <f t="shared" si="23"/>
        <v>71.848722277135721</v>
      </c>
      <c r="W69" s="32">
        <f t="shared" si="24"/>
        <v>58</v>
      </c>
      <c r="X69" s="32">
        <f t="shared" si="25"/>
        <v>2.0499999999999998</v>
      </c>
      <c r="Y69" s="32">
        <v>1</v>
      </c>
      <c r="Z69" s="23">
        <f t="shared" si="26"/>
        <v>1.0249999999999999</v>
      </c>
      <c r="AA69" s="31">
        <f t="shared" si="4"/>
        <v>48</v>
      </c>
      <c r="AB69" s="31">
        <f t="shared" si="27"/>
        <v>2853.6</v>
      </c>
      <c r="AC69" s="31">
        <f t="shared" si="28"/>
        <v>1694886.3904044656</v>
      </c>
      <c r="AD69" s="31">
        <f t="shared" si="29"/>
        <v>615</v>
      </c>
      <c r="AE69" s="31">
        <f t="shared" si="30"/>
        <v>66.574168324070826</v>
      </c>
      <c r="AF69" s="56">
        <f t="shared" si="90"/>
        <v>593.94673058749152</v>
      </c>
      <c r="AH69" s="32">
        <f t="shared" si="31"/>
        <v>48</v>
      </c>
      <c r="AI69" s="32">
        <f t="shared" si="32"/>
        <v>4.1999999999999993</v>
      </c>
      <c r="AJ69" s="32">
        <v>1</v>
      </c>
      <c r="AK69" s="23">
        <f t="shared" si="33"/>
        <v>1.075</v>
      </c>
      <c r="AL69" s="31">
        <f t="shared" si="5"/>
        <v>40</v>
      </c>
      <c r="AM69" s="31">
        <f t="shared" si="34"/>
        <v>2064</v>
      </c>
      <c r="AN69" s="31">
        <f t="shared" si="35"/>
        <v>423721.59760111611</v>
      </c>
      <c r="AO69" s="31">
        <f t="shared" si="36"/>
        <v>1259.9999999999998</v>
      </c>
      <c r="AP69" s="31">
        <f t="shared" si="37"/>
        <v>66.574168324070826</v>
      </c>
      <c r="AQ69" s="56">
        <f t="shared" si="94"/>
        <v>205.2914717059671</v>
      </c>
      <c r="AS69" s="32">
        <f t="shared" si="38"/>
        <v>33</v>
      </c>
      <c r="AT69" s="32">
        <f t="shared" si="39"/>
        <v>6.4999999999999991</v>
      </c>
      <c r="AU69" s="32">
        <v>1</v>
      </c>
      <c r="AV69" s="23">
        <f t="shared" si="40"/>
        <v>1.1499999999999999</v>
      </c>
      <c r="AW69" s="31">
        <f t="shared" si="6"/>
        <v>8</v>
      </c>
      <c r="AX69" s="31">
        <f t="shared" si="41"/>
        <v>303.59999999999997</v>
      </c>
      <c r="AY69" s="31">
        <f t="shared" si="42"/>
        <v>52965.19970013947</v>
      </c>
      <c r="AZ69" s="31">
        <f t="shared" si="43"/>
        <v>1949.9999999999998</v>
      </c>
      <c r="BA69" s="31">
        <f t="shared" si="44"/>
        <v>66.574168324070826</v>
      </c>
      <c r="BB69" s="56">
        <f t="shared" si="93"/>
        <v>174.45717951297587</v>
      </c>
      <c r="BD69" s="32">
        <f t="shared" si="45"/>
        <v>3</v>
      </c>
      <c r="BE69" s="32">
        <f t="shared" si="46"/>
        <v>9.1</v>
      </c>
      <c r="BF69" s="32">
        <v>1</v>
      </c>
      <c r="BG69" s="23">
        <f t="shared" si="47"/>
        <v>1.3</v>
      </c>
      <c r="BH69" s="31">
        <f t="shared" si="7"/>
        <v>1</v>
      </c>
      <c r="BI69" s="31">
        <f t="shared" si="48"/>
        <v>3.9000000000000004</v>
      </c>
      <c r="BJ69" s="31">
        <f t="shared" si="49"/>
        <v>827.58124531467752</v>
      </c>
      <c r="BK69" s="31">
        <f t="shared" si="50"/>
        <v>2730</v>
      </c>
      <c r="BL69" s="31">
        <f t="shared" si="51"/>
        <v>66.574168324070826</v>
      </c>
      <c r="BM69" s="56">
        <f t="shared" si="95"/>
        <v>212.20031931145576</v>
      </c>
      <c r="BO69" s="32">
        <f t="shared" si="52"/>
        <v>-42</v>
      </c>
      <c r="BP69" s="32">
        <f t="shared" si="53"/>
        <v>12.149999999999999</v>
      </c>
      <c r="BQ69" s="32">
        <v>1</v>
      </c>
      <c r="BR69" s="23">
        <f t="shared" si="54"/>
        <v>1.5249999999999999</v>
      </c>
      <c r="BS69" s="31">
        <f t="shared" si="8"/>
        <v>1</v>
      </c>
      <c r="BT69" s="31">
        <f t="shared" si="55"/>
        <v>-64.05</v>
      </c>
      <c r="BU69" s="31">
        <f t="shared" si="56"/>
        <v>1.6163696197552244</v>
      </c>
      <c r="BV69" s="31">
        <f t="shared" si="57"/>
        <v>3644.9999999999995</v>
      </c>
      <c r="BW69" s="31">
        <f t="shared" si="58"/>
        <v>66.574168324070826</v>
      </c>
      <c r="BZ69" s="32">
        <f t="shared" si="59"/>
        <v>-92</v>
      </c>
      <c r="CA69" s="32">
        <f t="shared" si="60"/>
        <v>15.7</v>
      </c>
      <c r="CB69" s="32">
        <v>1</v>
      </c>
      <c r="CC69" s="23">
        <f t="shared" si="61"/>
        <v>1.7749999999999999</v>
      </c>
      <c r="CD69" s="31">
        <f t="shared" si="9"/>
        <v>1</v>
      </c>
      <c r="CE69" s="31">
        <f t="shared" si="62"/>
        <v>-163.29999999999998</v>
      </c>
      <c r="CF69" s="31">
        <f t="shared" si="63"/>
        <v>1.5784859567922061E-3</v>
      </c>
      <c r="CG69" s="31">
        <f t="shared" si="64"/>
        <v>4710</v>
      </c>
      <c r="CH69" s="31">
        <f t="shared" si="65"/>
        <v>66.574168324070826</v>
      </c>
      <c r="CK69" s="32">
        <f t="shared" si="66"/>
        <v>-147</v>
      </c>
      <c r="CL69" s="32">
        <f t="shared" si="67"/>
        <v>19.799999999999997</v>
      </c>
      <c r="CM69" s="32">
        <v>1</v>
      </c>
      <c r="CN69" s="23">
        <f t="shared" si="68"/>
        <v>2.0499999999999998</v>
      </c>
      <c r="CO69" s="31">
        <f t="shared" si="10"/>
        <v>1</v>
      </c>
      <c r="CP69" s="31">
        <f t="shared" si="69"/>
        <v>-301.34999999999997</v>
      </c>
      <c r="CQ69" s="31">
        <f t="shared" si="70"/>
        <v>7.7074509608994155E-7</v>
      </c>
      <c r="CR69" s="31">
        <f t="shared" si="71"/>
        <v>5939.9999999999991</v>
      </c>
      <c r="CS69" s="31">
        <f t="shared" si="72"/>
        <v>66.574168324070826</v>
      </c>
      <c r="CV69" s="32">
        <f t="shared" si="73"/>
        <v>-197</v>
      </c>
      <c r="CW69" s="32">
        <f t="shared" si="74"/>
        <v>24.4</v>
      </c>
      <c r="CX69" s="32">
        <v>1</v>
      </c>
      <c r="CY69" s="23">
        <f t="shared" si="75"/>
        <v>2.2999999999999998</v>
      </c>
      <c r="CZ69" s="31">
        <f t="shared" si="11"/>
        <v>1</v>
      </c>
      <c r="DA69" s="31">
        <f t="shared" si="76"/>
        <v>-453.09999999999997</v>
      </c>
      <c r="DB69" s="31">
        <f t="shared" si="77"/>
        <v>7.5268075790033116E-10</v>
      </c>
      <c r="DC69" s="31">
        <f t="shared" si="78"/>
        <v>7320</v>
      </c>
      <c r="DD69" s="31">
        <f t="shared" si="79"/>
        <v>66.574168324070826</v>
      </c>
      <c r="DG69" s="32">
        <f t="shared" si="80"/>
        <v>-262</v>
      </c>
      <c r="DH69" s="32">
        <f t="shared" si="81"/>
        <v>29.65</v>
      </c>
      <c r="DI69" s="32">
        <v>1</v>
      </c>
      <c r="DJ69" s="23">
        <f t="shared" si="87"/>
        <v>2.625</v>
      </c>
      <c r="DK69" s="31">
        <f t="shared" si="12"/>
        <v>1</v>
      </c>
      <c r="DL69" s="31">
        <f t="shared" si="82"/>
        <v>-687.75</v>
      </c>
      <c r="DM69" s="31">
        <f t="shared" si="83"/>
        <v>9.1879975329629878E-14</v>
      </c>
      <c r="DN69" s="31">
        <f t="shared" si="84"/>
        <v>8895</v>
      </c>
      <c r="DO69" s="31">
        <f t="shared" si="85"/>
        <v>66.574168324070826</v>
      </c>
    </row>
    <row r="70" spans="1:119">
      <c r="A70" s="23">
        <f t="shared" si="13"/>
        <v>2.2973967099940742</v>
      </c>
      <c r="B70" s="23">
        <v>0</v>
      </c>
      <c r="C70" s="44">
        <f t="shared" si="91"/>
        <v>4.55</v>
      </c>
      <c r="D70" s="48"/>
      <c r="E70" s="47">
        <f t="shared" si="88"/>
        <v>4.55</v>
      </c>
      <c r="F70" s="84">
        <f t="shared" ref="F70:F133" si="96">C70+E70</f>
        <v>9.1</v>
      </c>
      <c r="G70" s="185">
        <f t="shared" ref="G70:G133" si="97">POWER(2,J70/50)</f>
        <v>2.4283897687900939</v>
      </c>
      <c r="H70" s="26">
        <f t="shared" si="2"/>
        <v>7131.5502145218798</v>
      </c>
      <c r="I70" s="23">
        <f t="shared" si="86"/>
        <v>12.800000000000008</v>
      </c>
      <c r="J70" s="27">
        <v>64</v>
      </c>
      <c r="K70" s="32">
        <f t="shared" si="15"/>
        <v>64</v>
      </c>
      <c r="L70" s="32">
        <f t="shared" si="16"/>
        <v>1</v>
      </c>
      <c r="M70" s="22">
        <v>1</v>
      </c>
      <c r="N70" s="109">
        <f t="shared" si="17"/>
        <v>4.55</v>
      </c>
      <c r="O70" s="31">
        <f t="shared" ref="O70:O133" si="98">O69*M70</f>
        <v>112</v>
      </c>
      <c r="P70" s="31">
        <f t="shared" si="18"/>
        <v>32614.399999999998</v>
      </c>
      <c r="Q70" s="31">
        <f t="shared" si="19"/>
        <v>3893826.4171289462</v>
      </c>
      <c r="R70" s="31">
        <f t="shared" si="20"/>
        <v>300</v>
      </c>
      <c r="S70" s="31">
        <f t="shared" si="21"/>
        <v>68.921901299822224</v>
      </c>
      <c r="T70" s="56">
        <f t="shared" si="22"/>
        <v>119.38979153775469</v>
      </c>
      <c r="U70" s="163">
        <f t="shared" si="23"/>
        <v>72.851693063702811</v>
      </c>
      <c r="W70" s="32">
        <f t="shared" si="24"/>
        <v>59</v>
      </c>
      <c r="X70" s="32">
        <f t="shared" si="25"/>
        <v>2.0499999999999998</v>
      </c>
      <c r="Y70" s="32">
        <v>1</v>
      </c>
      <c r="Z70" s="23">
        <f t="shared" si="26"/>
        <v>1.0249999999999999</v>
      </c>
      <c r="AA70" s="31">
        <f t="shared" ref="AA70:AA133" si="99">AA69*Y70</f>
        <v>48</v>
      </c>
      <c r="AB70" s="31">
        <f t="shared" si="27"/>
        <v>2902.7999999999997</v>
      </c>
      <c r="AC70" s="31">
        <f t="shared" si="28"/>
        <v>1946913.2085644722</v>
      </c>
      <c r="AD70" s="31">
        <f t="shared" si="29"/>
        <v>615</v>
      </c>
      <c r="AE70" s="31">
        <f t="shared" si="30"/>
        <v>68.921901299822224</v>
      </c>
      <c r="AF70" s="56">
        <f t="shared" si="90"/>
        <v>670.70180810406237</v>
      </c>
      <c r="AH70" s="32">
        <f t="shared" si="31"/>
        <v>49</v>
      </c>
      <c r="AI70" s="32">
        <f t="shared" si="32"/>
        <v>4.1999999999999993</v>
      </c>
      <c r="AJ70" s="32">
        <v>1</v>
      </c>
      <c r="AK70" s="23">
        <f t="shared" si="33"/>
        <v>1.075</v>
      </c>
      <c r="AL70" s="31">
        <f t="shared" ref="AL70:AL133" si="100">AL69*AJ70</f>
        <v>40</v>
      </c>
      <c r="AM70" s="31">
        <f t="shared" si="34"/>
        <v>2107</v>
      </c>
      <c r="AN70" s="31">
        <f t="shared" si="35"/>
        <v>486728.30214111775</v>
      </c>
      <c r="AO70" s="31">
        <f t="shared" si="36"/>
        <v>1259.9999999999998</v>
      </c>
      <c r="AP70" s="31">
        <f t="shared" si="37"/>
        <v>68.921901299822224</v>
      </c>
      <c r="AQ70" s="56">
        <f t="shared" si="94"/>
        <v>231.00536409165531</v>
      </c>
      <c r="AS70" s="32">
        <f t="shared" si="38"/>
        <v>34</v>
      </c>
      <c r="AT70" s="32">
        <f t="shared" si="39"/>
        <v>6.4999999999999991</v>
      </c>
      <c r="AU70" s="32">
        <v>1</v>
      </c>
      <c r="AV70" s="23">
        <f t="shared" si="40"/>
        <v>1.1499999999999999</v>
      </c>
      <c r="AW70" s="31">
        <f t="shared" ref="AW70:AW133" si="101">AW69*AU70</f>
        <v>8</v>
      </c>
      <c r="AX70" s="31">
        <f t="shared" si="41"/>
        <v>312.79999999999995</v>
      </c>
      <c r="AY70" s="31">
        <f t="shared" si="42"/>
        <v>60841.03776763966</v>
      </c>
      <c r="AZ70" s="31">
        <f t="shared" si="43"/>
        <v>1949.9999999999998</v>
      </c>
      <c r="BA70" s="31">
        <f t="shared" si="44"/>
        <v>68.921901299822224</v>
      </c>
      <c r="BB70" s="56">
        <f t="shared" si="93"/>
        <v>194.50459644386083</v>
      </c>
      <c r="BD70" s="32">
        <f t="shared" si="45"/>
        <v>4</v>
      </c>
      <c r="BE70" s="32">
        <f t="shared" si="46"/>
        <v>9.1</v>
      </c>
      <c r="BF70" s="32">
        <v>1</v>
      </c>
      <c r="BG70" s="23">
        <f t="shared" si="47"/>
        <v>1.3</v>
      </c>
      <c r="BH70" s="31">
        <f t="shared" ref="BH70:BH133" si="102">BH69*BF70</f>
        <v>1</v>
      </c>
      <c r="BI70" s="31">
        <f t="shared" si="48"/>
        <v>5.2</v>
      </c>
      <c r="BJ70" s="31">
        <f t="shared" si="49"/>
        <v>950.64121511936776</v>
      </c>
      <c r="BK70" s="31">
        <f t="shared" si="50"/>
        <v>2730</v>
      </c>
      <c r="BL70" s="31">
        <f t="shared" si="51"/>
        <v>68.921901299822224</v>
      </c>
      <c r="BM70" s="56">
        <f t="shared" si="95"/>
        <v>182.81561829218609</v>
      </c>
      <c r="BO70" s="32">
        <f t="shared" si="52"/>
        <v>-41</v>
      </c>
      <c r="BP70" s="32">
        <f t="shared" si="53"/>
        <v>12.149999999999999</v>
      </c>
      <c r="BQ70" s="32">
        <v>1</v>
      </c>
      <c r="BR70" s="23">
        <f t="shared" si="54"/>
        <v>1.5249999999999999</v>
      </c>
      <c r="BS70" s="31">
        <f t="shared" ref="BS70:BS133" si="103">BS69*BQ70</f>
        <v>1</v>
      </c>
      <c r="BT70" s="31">
        <f t="shared" si="55"/>
        <v>-62.524999999999999</v>
      </c>
      <c r="BU70" s="31">
        <f t="shared" si="56"/>
        <v>1.8567211232800094</v>
      </c>
      <c r="BV70" s="31">
        <f t="shared" si="57"/>
        <v>3644.9999999999995</v>
      </c>
      <c r="BW70" s="31">
        <f t="shared" si="58"/>
        <v>68.921901299822224</v>
      </c>
      <c r="BZ70" s="32">
        <f t="shared" si="59"/>
        <v>-91</v>
      </c>
      <c r="CA70" s="32">
        <f t="shared" si="60"/>
        <v>15.7</v>
      </c>
      <c r="CB70" s="32">
        <v>1</v>
      </c>
      <c r="CC70" s="23">
        <f t="shared" si="61"/>
        <v>1.7749999999999999</v>
      </c>
      <c r="CD70" s="31">
        <f t="shared" ref="CD70:CD133" si="104">CD69*CB70</f>
        <v>1</v>
      </c>
      <c r="CE70" s="31">
        <f t="shared" si="62"/>
        <v>-161.52500000000001</v>
      </c>
      <c r="CF70" s="31">
        <f t="shared" si="63"/>
        <v>1.8132042219531287E-3</v>
      </c>
      <c r="CG70" s="31">
        <f t="shared" si="64"/>
        <v>4710</v>
      </c>
      <c r="CH70" s="31">
        <f t="shared" si="65"/>
        <v>68.921901299822224</v>
      </c>
      <c r="CK70" s="32">
        <f t="shared" si="66"/>
        <v>-146</v>
      </c>
      <c r="CL70" s="32">
        <f t="shared" si="67"/>
        <v>19.799999999999997</v>
      </c>
      <c r="CM70" s="32">
        <v>1</v>
      </c>
      <c r="CN70" s="23">
        <f t="shared" si="68"/>
        <v>2.0499999999999998</v>
      </c>
      <c r="CO70" s="31">
        <f t="shared" ref="CO70:CO133" si="105">CO69*CM70</f>
        <v>1</v>
      </c>
      <c r="CP70" s="31">
        <f t="shared" si="69"/>
        <v>-299.29999999999995</v>
      </c>
      <c r="CQ70" s="31">
        <f t="shared" si="70"/>
        <v>8.8535362400054775E-7</v>
      </c>
      <c r="CR70" s="31">
        <f t="shared" si="71"/>
        <v>5939.9999999999991</v>
      </c>
      <c r="CS70" s="31">
        <f t="shared" si="72"/>
        <v>68.921901299822224</v>
      </c>
      <c r="CV70" s="32">
        <f t="shared" si="73"/>
        <v>-196</v>
      </c>
      <c r="CW70" s="32">
        <f t="shared" si="74"/>
        <v>24.4</v>
      </c>
      <c r="CX70" s="32">
        <v>1</v>
      </c>
      <c r="CY70" s="23">
        <f t="shared" si="75"/>
        <v>2.2999999999999998</v>
      </c>
      <c r="CZ70" s="31">
        <f t="shared" ref="CZ70:CZ133" si="106">CZ69*CX70</f>
        <v>1</v>
      </c>
      <c r="DA70" s="31">
        <f t="shared" si="76"/>
        <v>-450.79999999999995</v>
      </c>
      <c r="DB70" s="31">
        <f t="shared" si="77"/>
        <v>8.6460314843803171E-10</v>
      </c>
      <c r="DC70" s="31">
        <f t="shared" si="78"/>
        <v>7320</v>
      </c>
      <c r="DD70" s="31">
        <f t="shared" si="79"/>
        <v>68.921901299822224</v>
      </c>
      <c r="DG70" s="32">
        <f t="shared" si="80"/>
        <v>-261</v>
      </c>
      <c r="DH70" s="32">
        <f t="shared" si="81"/>
        <v>29.65</v>
      </c>
      <c r="DI70" s="32">
        <v>1</v>
      </c>
      <c r="DJ70" s="23">
        <f t="shared" si="87"/>
        <v>2.625</v>
      </c>
      <c r="DK70" s="31">
        <f t="shared" ref="DK70:DK133" si="107">DK69*DI70</f>
        <v>1</v>
      </c>
      <c r="DL70" s="31">
        <f t="shared" si="82"/>
        <v>-685.125</v>
      </c>
      <c r="DM70" s="31">
        <f t="shared" si="83"/>
        <v>1.05542376518314E-13</v>
      </c>
      <c r="DN70" s="31">
        <f t="shared" si="84"/>
        <v>8895</v>
      </c>
      <c r="DO70" s="31">
        <f t="shared" si="85"/>
        <v>68.921901299822224</v>
      </c>
    </row>
    <row r="71" spans="1:119">
      <c r="A71" s="23">
        <f t="shared" ref="A71:A134" si="108">POWER(POWER(2,0.05),J71-40)</f>
        <v>2.3784142300054469</v>
      </c>
      <c r="B71" s="23">
        <v>0</v>
      </c>
      <c r="C71" s="44">
        <f>IF(D71&gt;0,C70+D71,C70)</f>
        <v>4.55</v>
      </c>
      <c r="D71" s="73"/>
      <c r="E71" s="47">
        <f t="shared" ref="E71:E134" si="109">C71</f>
        <v>4.55</v>
      </c>
      <c r="F71" s="84">
        <f t="shared" si="96"/>
        <v>9.1</v>
      </c>
      <c r="G71" s="185">
        <f t="shared" si="97"/>
        <v>2.4622888266898326</v>
      </c>
      <c r="H71" s="26">
        <f t="shared" ref="H71:H134" si="110">POWER($I$1,J71)</f>
        <v>8192.0000000000364</v>
      </c>
      <c r="I71" s="23">
        <f t="shared" si="86"/>
        <v>13.000000000000007</v>
      </c>
      <c r="J71" s="27">
        <v>65</v>
      </c>
      <c r="K71" s="32">
        <f t="shared" ref="K71:K134" si="111">$J71-L$3</f>
        <v>65</v>
      </c>
      <c r="L71" s="32">
        <f t="shared" ref="L71:L134" si="112">M$3</f>
        <v>1</v>
      </c>
      <c r="M71" s="22">
        <v>1</v>
      </c>
      <c r="N71" s="109">
        <f t="shared" ref="N71:N134" si="113">E71</f>
        <v>4.55</v>
      </c>
      <c r="O71" s="31">
        <f t="shared" si="98"/>
        <v>112</v>
      </c>
      <c r="P71" s="31">
        <f t="shared" ref="P71:P134" si="114">K71*O71*N71</f>
        <v>33124</v>
      </c>
      <c r="Q71" s="31">
        <f t="shared" ref="Q71:Q134" si="115">O$3*POWER($I$1,K71)*$F71</f>
        <v>4472832.0000000196</v>
      </c>
      <c r="R71" s="31">
        <f t="shared" ref="R71:R134" si="116">S$3</f>
        <v>300</v>
      </c>
      <c r="S71" s="31">
        <f t="shared" ref="S71:S134" si="117">$A71*(30+$B71)</f>
        <v>71.352426900163408</v>
      </c>
      <c r="T71" s="56">
        <f t="shared" ref="T71:T134" si="118">Q71/P71</f>
        <v>135.03296703296763</v>
      </c>
      <c r="U71" s="163">
        <f t="shared" ref="U71:U134" si="119">30*G71</f>
        <v>73.868664800694972</v>
      </c>
      <c r="W71" s="32">
        <f t="shared" ref="W71:W134" si="120">$J71-X$3</f>
        <v>60</v>
      </c>
      <c r="X71" s="32">
        <f t="shared" ref="X71:X134" si="121">Y$3</f>
        <v>2.0499999999999998</v>
      </c>
      <c r="Y71" s="32">
        <v>9</v>
      </c>
      <c r="Z71" s="23">
        <f t="shared" ref="Z71:Z134" si="122">Z$3</f>
        <v>1.0249999999999999</v>
      </c>
      <c r="AA71" s="31">
        <f t="shared" si="99"/>
        <v>432</v>
      </c>
      <c r="AB71" s="31">
        <f t="shared" ref="AB71:AB134" si="123">W71*AA71*Z71</f>
        <v>26567.999999999996</v>
      </c>
      <c r="AC71" s="31">
        <f t="shared" ref="AC71:AC134" si="124">AA$3*POWER($I$1,W71)*$F71</f>
        <v>2236416.0000000088</v>
      </c>
      <c r="AD71" s="31">
        <f t="shared" ref="AD71:AD134" si="125">AE$3</f>
        <v>615</v>
      </c>
      <c r="AE71" s="31">
        <f t="shared" ref="AE71:AE134" si="126">$A71*(30+$B71)</f>
        <v>71.352426900163408</v>
      </c>
      <c r="AF71" s="56">
        <f t="shared" si="90"/>
        <v>84.177055103884712</v>
      </c>
      <c r="AH71" s="32">
        <f t="shared" ref="AH71:AH134" si="127">$J71-AI$3</f>
        <v>50</v>
      </c>
      <c r="AI71" s="32">
        <f t="shared" ref="AI71:AI134" si="128">AJ$3</f>
        <v>4.1999999999999993</v>
      </c>
      <c r="AJ71" s="32">
        <v>1</v>
      </c>
      <c r="AK71" s="23">
        <f t="shared" ref="AK71:AK134" si="129">AK$3</f>
        <v>1.075</v>
      </c>
      <c r="AL71" s="31">
        <f t="shared" si="100"/>
        <v>40</v>
      </c>
      <c r="AM71" s="31">
        <f t="shared" ref="AM71:AM134" si="130">AH71*AL71*AK71</f>
        <v>2150</v>
      </c>
      <c r="AN71" s="31">
        <f t="shared" ref="AN71:AN134" si="131">AL$3*POWER($I$1,AH71)*$F71</f>
        <v>559104.00000000186</v>
      </c>
      <c r="AO71" s="31">
        <f t="shared" ref="AO71:AO134" si="132">AP$3</f>
        <v>1259.9999999999998</v>
      </c>
      <c r="AP71" s="31">
        <f t="shared" ref="AP71:AP134" si="133">$A71*(30+$B71)</f>
        <v>71.352426900163408</v>
      </c>
      <c r="AQ71" s="56">
        <f t="shared" si="94"/>
        <v>260.04837209302411</v>
      </c>
      <c r="AS71" s="32">
        <f t="shared" ref="AS71:AS134" si="134">$J71-AT$3</f>
        <v>35</v>
      </c>
      <c r="AT71" s="32">
        <f t="shared" ref="AT71:AT134" si="135">AU$3</f>
        <v>6.4999999999999991</v>
      </c>
      <c r="AU71" s="32">
        <v>1</v>
      </c>
      <c r="AV71" s="23">
        <f t="shared" ref="AV71:AV134" si="136">AV$3</f>
        <v>1.1499999999999999</v>
      </c>
      <c r="AW71" s="31">
        <f t="shared" si="101"/>
        <v>8</v>
      </c>
      <c r="AX71" s="31">
        <f t="shared" ref="AX71:AX134" si="137">AS71*AW71*AV71</f>
        <v>322</v>
      </c>
      <c r="AY71" s="31">
        <f t="shared" ref="AY71:AY134" si="138">AW$3*POWER($I$1,AS71)*$F71</f>
        <v>69888.000000000175</v>
      </c>
      <c r="AZ71" s="31">
        <f t="shared" ref="AZ71:AZ134" si="139">BA$3</f>
        <v>1949.9999999999998</v>
      </c>
      <c r="BA71" s="31">
        <f t="shared" ref="BA71:BA134" si="140">$A71*(30+$B71)</f>
        <v>71.352426900163408</v>
      </c>
      <c r="BB71" s="56">
        <f t="shared" si="93"/>
        <v>217.0434782608701</v>
      </c>
      <c r="BD71" s="32">
        <f t="shared" ref="BD71:BD134" si="141">$J71-BE$3</f>
        <v>5</v>
      </c>
      <c r="BE71" s="32">
        <f t="shared" ref="BE71:BE134" si="142">BF$3</f>
        <v>9.1</v>
      </c>
      <c r="BF71" s="32">
        <v>2</v>
      </c>
      <c r="BG71" s="23">
        <f t="shared" ref="BG71:BG134" si="143">BG$3</f>
        <v>1.3</v>
      </c>
      <c r="BH71" s="31">
        <f t="shared" si="102"/>
        <v>2</v>
      </c>
      <c r="BI71" s="31">
        <f t="shared" ref="BI71:BI134" si="144">BD71*BH71*BG71</f>
        <v>13</v>
      </c>
      <c r="BJ71" s="31">
        <f t="shared" ref="BJ71:BJ134" si="145">BH$3*POWER($I$1,BD71)*$F71</f>
        <v>1092.0000000000002</v>
      </c>
      <c r="BK71" s="31">
        <f t="shared" ref="BK71:BK134" si="146">BL$3</f>
        <v>2730</v>
      </c>
      <c r="BL71" s="31">
        <f t="shared" ref="BL71:BL134" si="147">$A71*(30+$B71)</f>
        <v>71.352426900163408</v>
      </c>
      <c r="BM71" s="56">
        <f t="shared" si="95"/>
        <v>84.000000000000014</v>
      </c>
      <c r="BO71" s="32">
        <f t="shared" ref="BO71:BO134" si="148">$J71-BP$3</f>
        <v>-40</v>
      </c>
      <c r="BP71" s="32">
        <f t="shared" ref="BP71:BP134" si="149">BQ$3</f>
        <v>12.149999999999999</v>
      </c>
      <c r="BQ71" s="32">
        <v>1</v>
      </c>
      <c r="BR71" s="23">
        <f t="shared" ref="BR71:BR134" si="150">BR$3</f>
        <v>1.5249999999999999</v>
      </c>
      <c r="BS71" s="31">
        <f t="shared" si="103"/>
        <v>1</v>
      </c>
      <c r="BT71" s="31">
        <f t="shared" ref="BT71:BT134" si="151">BO71*BS71*BR71</f>
        <v>-61</v>
      </c>
      <c r="BU71" s="31">
        <f t="shared" ref="BU71:BU134" si="152">BS$3*POWER($I$1,BO71)*$F71</f>
        <v>2.1328124999999942</v>
      </c>
      <c r="BV71" s="31">
        <f t="shared" ref="BV71:BV134" si="153">BW$3</f>
        <v>3644.9999999999995</v>
      </c>
      <c r="BW71" s="31">
        <f t="shared" ref="BW71:BW134" si="154">$A71*(30+$B71)</f>
        <v>71.352426900163408</v>
      </c>
      <c r="BZ71" s="32">
        <f t="shared" ref="BZ71:BZ134" si="155">$J71-CA$3</f>
        <v>-90</v>
      </c>
      <c r="CA71" s="32">
        <f t="shared" ref="CA71:CA134" si="156">CB$3</f>
        <v>15.7</v>
      </c>
      <c r="CB71" s="32">
        <v>1</v>
      </c>
      <c r="CC71" s="23">
        <f t="shared" ref="CC71:CC134" si="157">CC$3</f>
        <v>1.7749999999999999</v>
      </c>
      <c r="CD71" s="31">
        <f t="shared" si="104"/>
        <v>1</v>
      </c>
      <c r="CE71" s="31">
        <f t="shared" ref="CE71:CE134" si="158">BZ71*CD71*CC71</f>
        <v>-159.75</v>
      </c>
      <c r="CF71" s="31">
        <f t="shared" ref="CF71:CF134" si="159">CD$3*POWER($I$1,BZ71)*$F71</f>
        <v>2.0828247070312374E-3</v>
      </c>
      <c r="CG71" s="31">
        <f t="shared" ref="CG71:CG134" si="160">CH$3</f>
        <v>4710</v>
      </c>
      <c r="CH71" s="31">
        <f t="shared" ref="CH71:CH134" si="161">$A71*(30+$B71)</f>
        <v>71.352426900163408</v>
      </c>
      <c r="CK71" s="32">
        <f t="shared" ref="CK71:CK134" si="162">$J71-CL$3</f>
        <v>-145</v>
      </c>
      <c r="CL71" s="32">
        <f t="shared" ref="CL71:CL134" si="163">CM$3</f>
        <v>19.799999999999997</v>
      </c>
      <c r="CM71" s="32">
        <v>1</v>
      </c>
      <c r="CN71" s="23">
        <f t="shared" ref="CN71:CN134" si="164">CN$3</f>
        <v>2.0499999999999998</v>
      </c>
      <c r="CO71" s="31">
        <f t="shared" si="105"/>
        <v>1</v>
      </c>
      <c r="CP71" s="31">
        <f t="shared" ref="CP71:CP134" si="165">CK71*CO71*CN71</f>
        <v>-297.25</v>
      </c>
      <c r="CQ71" s="31">
        <f t="shared" ref="CQ71:CQ134" si="166">CO$3*POWER($I$1,CK71)*$F71</f>
        <v>1.0170042514800926E-6</v>
      </c>
      <c r="CR71" s="31">
        <f t="shared" ref="CR71:CR134" si="167">CS$3</f>
        <v>5939.9999999999991</v>
      </c>
      <c r="CS71" s="31">
        <f t="shared" ref="CS71:CS134" si="168">$A71*(30+$B71)</f>
        <v>71.352426900163408</v>
      </c>
      <c r="CV71" s="32">
        <f t="shared" ref="CV71:CV134" si="169">$J71-CW$3</f>
        <v>-195</v>
      </c>
      <c r="CW71" s="32">
        <f t="shared" ref="CW71:CW134" si="170">CX$3</f>
        <v>24.4</v>
      </c>
      <c r="CX71" s="32">
        <v>1</v>
      </c>
      <c r="CY71" s="23">
        <f t="shared" ref="CY71:CY134" si="171">CY$3</f>
        <v>2.2999999999999998</v>
      </c>
      <c r="CZ71" s="31">
        <f t="shared" si="106"/>
        <v>1</v>
      </c>
      <c r="DA71" s="31">
        <f t="shared" ref="DA71:DA134" si="172">CV71*CZ71*CY71</f>
        <v>-448.49999999999994</v>
      </c>
      <c r="DB71" s="31">
        <f t="shared" ref="DB71:DB134" si="173">CZ$3*POWER($I$1,CV71)*$F71</f>
        <v>9.9316821433602461E-10</v>
      </c>
      <c r="DC71" s="31">
        <f t="shared" ref="DC71:DC134" si="174">DD$3</f>
        <v>7320</v>
      </c>
      <c r="DD71" s="31">
        <f t="shared" ref="DD71:DD134" si="175">$A71*(30+$B71)</f>
        <v>71.352426900163408</v>
      </c>
      <c r="DG71" s="32">
        <f t="shared" ref="DG71:DG134" si="176">$J71-DH$3</f>
        <v>-260</v>
      </c>
      <c r="DH71" s="32">
        <f t="shared" ref="DH71:DH134" si="177">DI$3</f>
        <v>29.65</v>
      </c>
      <c r="DI71" s="32">
        <v>1</v>
      </c>
      <c r="DJ71" s="23">
        <f t="shared" si="87"/>
        <v>2.625</v>
      </c>
      <c r="DK71" s="31">
        <f t="shared" si="107"/>
        <v>1</v>
      </c>
      <c r="DL71" s="31">
        <f t="shared" ref="DL71:DL134" si="178">DG71*DK71*DJ71</f>
        <v>-682.5</v>
      </c>
      <c r="DM71" s="31">
        <f t="shared" ref="DM71:DM134" si="179">DK$3*POWER($I$1,DG71)*$F71</f>
        <v>1.21236354289065E-13</v>
      </c>
      <c r="DN71" s="31">
        <f t="shared" ref="DN71:DN134" si="180">DO$3</f>
        <v>8895</v>
      </c>
      <c r="DO71" s="31">
        <f t="shared" ref="DO71:DO134" si="181">$A71*(30+$B71)</f>
        <v>71.352426900163408</v>
      </c>
    </row>
    <row r="72" spans="1:119">
      <c r="A72" s="23">
        <f t="shared" si="108"/>
        <v>2.462288826689838</v>
      </c>
      <c r="B72" s="23">
        <v>0</v>
      </c>
      <c r="C72" s="44">
        <f t="shared" si="91"/>
        <v>4.55</v>
      </c>
      <c r="D72" s="48"/>
      <c r="E72" s="47">
        <f t="shared" si="109"/>
        <v>4.55</v>
      </c>
      <c r="F72" s="84">
        <f t="shared" si="96"/>
        <v>9.1</v>
      </c>
      <c r="G72" s="185">
        <f t="shared" si="97"/>
        <v>2.4966610978032238</v>
      </c>
      <c r="H72" s="26">
        <f t="shared" si="110"/>
        <v>9410.1369241357534</v>
      </c>
      <c r="I72" s="23">
        <f t="shared" ref="I72:I135" si="182">LOG(H72,2)</f>
        <v>13.200000000000006</v>
      </c>
      <c r="J72" s="27">
        <v>66</v>
      </c>
      <c r="K72" s="32">
        <f t="shared" si="111"/>
        <v>66</v>
      </c>
      <c r="L72" s="32">
        <f t="shared" si="112"/>
        <v>1</v>
      </c>
      <c r="M72" s="22">
        <v>1</v>
      </c>
      <c r="N72" s="109">
        <f t="shared" si="113"/>
        <v>4.55</v>
      </c>
      <c r="O72" s="31">
        <f t="shared" si="98"/>
        <v>112</v>
      </c>
      <c r="P72" s="31">
        <f t="shared" si="114"/>
        <v>33633.599999999999</v>
      </c>
      <c r="Q72" s="31">
        <f t="shared" si="115"/>
        <v>5137934.7605781211</v>
      </c>
      <c r="R72" s="31">
        <f t="shared" si="116"/>
        <v>300</v>
      </c>
      <c r="S72" s="31">
        <f t="shared" si="117"/>
        <v>73.868664800695143</v>
      </c>
      <c r="T72" s="56">
        <f t="shared" si="118"/>
        <v>152.76196305415183</v>
      </c>
      <c r="U72" s="163">
        <f t="shared" si="119"/>
        <v>74.899832934096708</v>
      </c>
      <c r="W72" s="32">
        <f t="shared" si="120"/>
        <v>61</v>
      </c>
      <c r="X72" s="32">
        <f t="shared" si="121"/>
        <v>2.0499999999999998</v>
      </c>
      <c r="Y72" s="32">
        <v>1</v>
      </c>
      <c r="Z72" s="23">
        <f t="shared" si="122"/>
        <v>1.0249999999999999</v>
      </c>
      <c r="AA72" s="31">
        <f t="shared" si="99"/>
        <v>432</v>
      </c>
      <c r="AB72" s="31">
        <f t="shared" si="123"/>
        <v>27010.799999999999</v>
      </c>
      <c r="AC72" s="31">
        <f t="shared" si="124"/>
        <v>2568967.3802890587</v>
      </c>
      <c r="AD72" s="31">
        <f t="shared" si="125"/>
        <v>615</v>
      </c>
      <c r="AE72" s="31">
        <f t="shared" si="126"/>
        <v>73.868664800695143</v>
      </c>
      <c r="AF72" s="56">
        <f t="shared" si="90"/>
        <v>95.108896452125023</v>
      </c>
      <c r="AH72" s="32">
        <f t="shared" si="127"/>
        <v>51</v>
      </c>
      <c r="AI72" s="32">
        <f t="shared" si="128"/>
        <v>4.1999999999999993</v>
      </c>
      <c r="AJ72" s="32">
        <v>1</v>
      </c>
      <c r="AK72" s="23">
        <f t="shared" si="129"/>
        <v>1.075</v>
      </c>
      <c r="AL72" s="31">
        <f t="shared" si="100"/>
        <v>40</v>
      </c>
      <c r="AM72" s="31">
        <f t="shared" si="130"/>
        <v>2193</v>
      </c>
      <c r="AN72" s="31">
        <f t="shared" si="131"/>
        <v>642241.84507226443</v>
      </c>
      <c r="AO72" s="31">
        <f t="shared" si="132"/>
        <v>1259.9999999999998</v>
      </c>
      <c r="AP72" s="31">
        <f t="shared" si="133"/>
        <v>73.868664800695143</v>
      </c>
      <c r="AQ72" s="56">
        <f t="shared" si="94"/>
        <v>292.8599384734448</v>
      </c>
      <c r="AS72" s="32">
        <f t="shared" si="134"/>
        <v>36</v>
      </c>
      <c r="AT72" s="32">
        <f t="shared" si="135"/>
        <v>6.4999999999999991</v>
      </c>
      <c r="AU72" s="32">
        <v>1</v>
      </c>
      <c r="AV72" s="23">
        <f t="shared" si="136"/>
        <v>1.1499999999999999</v>
      </c>
      <c r="AW72" s="31">
        <f t="shared" si="101"/>
        <v>8</v>
      </c>
      <c r="AX72" s="31">
        <f t="shared" si="137"/>
        <v>331.2</v>
      </c>
      <c r="AY72" s="31">
        <f t="shared" si="138"/>
        <v>80280.230634032967</v>
      </c>
      <c r="AZ72" s="31">
        <f t="shared" si="139"/>
        <v>1949.9999999999998</v>
      </c>
      <c r="BA72" s="31">
        <f t="shared" si="140"/>
        <v>73.868664800695143</v>
      </c>
      <c r="BB72" s="56">
        <f t="shared" ref="BB72:BB135" si="183">AY72/AX72</f>
        <v>242.39200070662127</v>
      </c>
      <c r="BD72" s="32">
        <f t="shared" si="141"/>
        <v>6</v>
      </c>
      <c r="BE72" s="32">
        <f t="shared" si="142"/>
        <v>9.1</v>
      </c>
      <c r="BF72" s="32">
        <v>1</v>
      </c>
      <c r="BG72" s="23">
        <f t="shared" si="143"/>
        <v>1.3</v>
      </c>
      <c r="BH72" s="31">
        <f t="shared" si="102"/>
        <v>2</v>
      </c>
      <c r="BI72" s="31">
        <f t="shared" si="144"/>
        <v>15.600000000000001</v>
      </c>
      <c r="BJ72" s="31">
        <f t="shared" si="145"/>
        <v>1254.3786036567626</v>
      </c>
      <c r="BK72" s="31">
        <f t="shared" si="146"/>
        <v>2730</v>
      </c>
      <c r="BL72" s="31">
        <f t="shared" si="147"/>
        <v>73.868664800695143</v>
      </c>
      <c r="BM72" s="56">
        <f t="shared" ref="BM72:BM108" si="184">BJ72/BI72</f>
        <v>80.408884849792472</v>
      </c>
      <c r="BO72" s="32">
        <f t="shared" si="148"/>
        <v>-39</v>
      </c>
      <c r="BP72" s="32">
        <f t="shared" si="149"/>
        <v>12.149999999999999</v>
      </c>
      <c r="BQ72" s="32">
        <v>1</v>
      </c>
      <c r="BR72" s="23">
        <f t="shared" si="150"/>
        <v>1.5249999999999999</v>
      </c>
      <c r="BS72" s="31">
        <f t="shared" si="103"/>
        <v>1</v>
      </c>
      <c r="BT72" s="31">
        <f t="shared" si="151"/>
        <v>-59.474999999999994</v>
      </c>
      <c r="BU72" s="31">
        <f t="shared" si="152"/>
        <v>2.4499582102671074</v>
      </c>
      <c r="BV72" s="31">
        <f t="shared" si="153"/>
        <v>3644.9999999999995</v>
      </c>
      <c r="BW72" s="31">
        <f t="shared" si="154"/>
        <v>73.868664800695143</v>
      </c>
      <c r="BZ72" s="32">
        <f t="shared" si="155"/>
        <v>-89</v>
      </c>
      <c r="CA72" s="32">
        <f t="shared" si="156"/>
        <v>15.7</v>
      </c>
      <c r="CB72" s="32">
        <v>1</v>
      </c>
      <c r="CC72" s="23">
        <f t="shared" si="157"/>
        <v>1.7749999999999999</v>
      </c>
      <c r="CD72" s="31">
        <f t="shared" si="104"/>
        <v>1</v>
      </c>
      <c r="CE72" s="31">
        <f t="shared" si="158"/>
        <v>-157.97499999999999</v>
      </c>
      <c r="CF72" s="31">
        <f t="shared" si="159"/>
        <v>2.3925373147139638E-3</v>
      </c>
      <c r="CG72" s="31">
        <f t="shared" si="160"/>
        <v>4710</v>
      </c>
      <c r="CH72" s="31">
        <f t="shared" si="161"/>
        <v>73.868664800695143</v>
      </c>
      <c r="CK72" s="32">
        <f t="shared" si="162"/>
        <v>-144</v>
      </c>
      <c r="CL72" s="32">
        <f t="shared" si="163"/>
        <v>19.799999999999997</v>
      </c>
      <c r="CM72" s="32">
        <v>1</v>
      </c>
      <c r="CN72" s="23">
        <f t="shared" si="164"/>
        <v>2.0499999999999998</v>
      </c>
      <c r="CO72" s="31">
        <f t="shared" si="105"/>
        <v>1</v>
      </c>
      <c r="CP72" s="31">
        <f t="shared" si="165"/>
        <v>-295.2</v>
      </c>
      <c r="CQ72" s="31">
        <f t="shared" si="166"/>
        <v>1.1682311107001734E-6</v>
      </c>
      <c r="CR72" s="31">
        <f t="shared" si="167"/>
        <v>5939.9999999999991</v>
      </c>
      <c r="CS72" s="31">
        <f t="shared" si="168"/>
        <v>73.868664800695143</v>
      </c>
      <c r="CV72" s="32">
        <f t="shared" si="169"/>
        <v>-194</v>
      </c>
      <c r="CW72" s="32">
        <f t="shared" si="170"/>
        <v>24.4</v>
      </c>
      <c r="CX72" s="32">
        <v>1</v>
      </c>
      <c r="CY72" s="23">
        <f t="shared" si="171"/>
        <v>2.2999999999999998</v>
      </c>
      <c r="CZ72" s="31">
        <f t="shared" si="106"/>
        <v>1</v>
      </c>
      <c r="DA72" s="31">
        <f t="shared" si="172"/>
        <v>-446.2</v>
      </c>
      <c r="DB72" s="31">
        <f t="shared" si="173"/>
        <v>1.1408506940431342E-9</v>
      </c>
      <c r="DC72" s="31">
        <f t="shared" si="174"/>
        <v>7320</v>
      </c>
      <c r="DD72" s="31">
        <f t="shared" si="175"/>
        <v>73.868664800695143</v>
      </c>
      <c r="DG72" s="32">
        <f t="shared" si="176"/>
        <v>-259</v>
      </c>
      <c r="DH72" s="32">
        <f t="shared" si="177"/>
        <v>29.65</v>
      </c>
      <c r="DI72" s="32">
        <v>1</v>
      </c>
      <c r="DJ72" s="23">
        <f t="shared" ref="DJ72:DJ135" si="185">DJ71</f>
        <v>2.625</v>
      </c>
      <c r="DK72" s="31">
        <f t="shared" si="107"/>
        <v>1</v>
      </c>
      <c r="DL72" s="31">
        <f t="shared" si="178"/>
        <v>-679.875</v>
      </c>
      <c r="DM72" s="31">
        <f t="shared" si="179"/>
        <v>1.3926400073768667E-13</v>
      </c>
      <c r="DN72" s="31">
        <f t="shared" si="180"/>
        <v>8895</v>
      </c>
      <c r="DO72" s="31">
        <f t="shared" si="181"/>
        <v>73.868664800695143</v>
      </c>
    </row>
    <row r="73" spans="1:119">
      <c r="A73" s="23">
        <f t="shared" si="108"/>
        <v>2.5491212546385298</v>
      </c>
      <c r="B73" s="23">
        <v>0</v>
      </c>
      <c r="C73" s="44">
        <f t="shared" si="91"/>
        <v>4.55</v>
      </c>
      <c r="D73" s="48"/>
      <c r="E73" s="47">
        <f t="shared" si="109"/>
        <v>4.55</v>
      </c>
      <c r="F73" s="84">
        <f t="shared" si="96"/>
        <v>9.1</v>
      </c>
      <c r="G73" s="185">
        <f t="shared" si="97"/>
        <v>2.5315131879405599</v>
      </c>
      <c r="H73" s="26">
        <f t="shared" si="110"/>
        <v>10809.408805051598</v>
      </c>
      <c r="I73" s="23">
        <f t="shared" si="182"/>
        <v>13.400000000000007</v>
      </c>
      <c r="J73" s="27">
        <v>67</v>
      </c>
      <c r="K73" s="32">
        <f t="shared" si="111"/>
        <v>67</v>
      </c>
      <c r="L73" s="32">
        <f t="shared" si="112"/>
        <v>1</v>
      </c>
      <c r="M73" s="22">
        <v>1</v>
      </c>
      <c r="N73" s="109">
        <f t="shared" si="113"/>
        <v>4.55</v>
      </c>
      <c r="O73" s="31">
        <f t="shared" si="98"/>
        <v>112</v>
      </c>
      <c r="P73" s="31">
        <f t="shared" si="114"/>
        <v>34143.199999999997</v>
      </c>
      <c r="Q73" s="31">
        <f t="shared" si="115"/>
        <v>5901937.2075581728</v>
      </c>
      <c r="R73" s="31">
        <f t="shared" si="116"/>
        <v>300</v>
      </c>
      <c r="S73" s="31">
        <f t="shared" si="117"/>
        <v>76.473637639155896</v>
      </c>
      <c r="T73" s="56">
        <f t="shared" si="118"/>
        <v>172.85834976095308</v>
      </c>
      <c r="U73" s="163">
        <f t="shared" si="119"/>
        <v>75.945395638216795</v>
      </c>
      <c r="W73" s="32">
        <f t="shared" si="120"/>
        <v>62</v>
      </c>
      <c r="X73" s="32">
        <f t="shared" si="121"/>
        <v>2.0499999999999998</v>
      </c>
      <c r="Y73" s="32">
        <v>1</v>
      </c>
      <c r="Z73" s="23">
        <f t="shared" si="122"/>
        <v>1.0249999999999999</v>
      </c>
      <c r="AA73" s="31">
        <f t="shared" si="99"/>
        <v>432</v>
      </c>
      <c r="AB73" s="31">
        <f t="shared" si="123"/>
        <v>27453.599999999999</v>
      </c>
      <c r="AC73" s="31">
        <f t="shared" si="124"/>
        <v>2950968.603779085</v>
      </c>
      <c r="AD73" s="31">
        <f t="shared" si="125"/>
        <v>615</v>
      </c>
      <c r="AE73" s="31">
        <f t="shared" si="126"/>
        <v>76.473637639155896</v>
      </c>
      <c r="AF73" s="56">
        <f t="shared" si="90"/>
        <v>107.48931301465328</v>
      </c>
      <c r="AH73" s="32">
        <f t="shared" si="127"/>
        <v>52</v>
      </c>
      <c r="AI73" s="32">
        <f t="shared" si="128"/>
        <v>4.1999999999999993</v>
      </c>
      <c r="AJ73" s="32">
        <v>1</v>
      </c>
      <c r="AK73" s="23">
        <f t="shared" si="129"/>
        <v>1.075</v>
      </c>
      <c r="AL73" s="31">
        <f t="shared" si="100"/>
        <v>40</v>
      </c>
      <c r="AM73" s="31">
        <f t="shared" si="130"/>
        <v>2236</v>
      </c>
      <c r="AN73" s="31">
        <f t="shared" si="131"/>
        <v>737742.15094477078</v>
      </c>
      <c r="AO73" s="31">
        <f t="shared" si="132"/>
        <v>1259.9999999999998</v>
      </c>
      <c r="AP73" s="31">
        <f t="shared" si="133"/>
        <v>76.473637639155896</v>
      </c>
      <c r="AQ73" s="56">
        <f t="shared" si="94"/>
        <v>329.93835015419086</v>
      </c>
      <c r="AS73" s="32">
        <f t="shared" si="134"/>
        <v>37</v>
      </c>
      <c r="AT73" s="32">
        <f t="shared" si="135"/>
        <v>6.4999999999999991</v>
      </c>
      <c r="AU73" s="32">
        <v>1</v>
      </c>
      <c r="AV73" s="23">
        <f t="shared" si="136"/>
        <v>1.1499999999999999</v>
      </c>
      <c r="AW73" s="31">
        <f t="shared" si="101"/>
        <v>8</v>
      </c>
      <c r="AX73" s="31">
        <f t="shared" si="137"/>
        <v>340.4</v>
      </c>
      <c r="AY73" s="31">
        <f t="shared" si="138"/>
        <v>92217.768868096231</v>
      </c>
      <c r="AZ73" s="31">
        <f t="shared" si="139"/>
        <v>1949.9999999999998</v>
      </c>
      <c r="BA73" s="31">
        <f t="shared" si="140"/>
        <v>76.473637639155896</v>
      </c>
      <c r="BB73" s="56">
        <f t="shared" si="183"/>
        <v>270.91001430110526</v>
      </c>
      <c r="BD73" s="32">
        <f t="shared" si="141"/>
        <v>7</v>
      </c>
      <c r="BE73" s="32">
        <f t="shared" si="142"/>
        <v>9.1</v>
      </c>
      <c r="BF73" s="32">
        <v>1</v>
      </c>
      <c r="BG73" s="23">
        <f t="shared" si="143"/>
        <v>1.3</v>
      </c>
      <c r="BH73" s="31">
        <f t="shared" si="102"/>
        <v>2</v>
      </c>
      <c r="BI73" s="31">
        <f t="shared" si="144"/>
        <v>18.2</v>
      </c>
      <c r="BJ73" s="31">
        <f t="shared" si="145"/>
        <v>1440.9026385640011</v>
      </c>
      <c r="BK73" s="31">
        <f t="shared" si="146"/>
        <v>2730</v>
      </c>
      <c r="BL73" s="31">
        <f t="shared" si="147"/>
        <v>76.473637639155896</v>
      </c>
      <c r="BM73" s="56">
        <f t="shared" si="184"/>
        <v>79.170474646373691</v>
      </c>
      <c r="BO73" s="32">
        <f t="shared" si="148"/>
        <v>-38</v>
      </c>
      <c r="BP73" s="32">
        <f t="shared" si="149"/>
        <v>12.149999999999999</v>
      </c>
      <c r="BQ73" s="32">
        <v>1</v>
      </c>
      <c r="BR73" s="23">
        <f t="shared" si="150"/>
        <v>1.5249999999999999</v>
      </c>
      <c r="BS73" s="31">
        <f t="shared" si="103"/>
        <v>1</v>
      </c>
      <c r="BT73" s="31">
        <f t="shared" si="151"/>
        <v>-57.949999999999996</v>
      </c>
      <c r="BU73" s="31">
        <f t="shared" si="152"/>
        <v>2.8142629659453067</v>
      </c>
      <c r="BV73" s="31">
        <f t="shared" si="153"/>
        <v>3644.9999999999995</v>
      </c>
      <c r="BW73" s="31">
        <f t="shared" si="154"/>
        <v>76.473637639155896</v>
      </c>
      <c r="BZ73" s="32">
        <f t="shared" si="155"/>
        <v>-88</v>
      </c>
      <c r="CA73" s="32">
        <f t="shared" si="156"/>
        <v>15.7</v>
      </c>
      <c r="CB73" s="32">
        <v>1</v>
      </c>
      <c r="CC73" s="23">
        <f t="shared" si="157"/>
        <v>1.7749999999999999</v>
      </c>
      <c r="CD73" s="31">
        <f t="shared" si="104"/>
        <v>1</v>
      </c>
      <c r="CE73" s="31">
        <f t="shared" si="158"/>
        <v>-156.19999999999999</v>
      </c>
      <c r="CF73" s="31">
        <f t="shared" si="159"/>
        <v>2.748303677680954E-3</v>
      </c>
      <c r="CG73" s="31">
        <f t="shared" si="160"/>
        <v>4710</v>
      </c>
      <c r="CH73" s="31">
        <f t="shared" si="161"/>
        <v>76.473637639155896</v>
      </c>
      <c r="CK73" s="32">
        <f t="shared" si="162"/>
        <v>-143</v>
      </c>
      <c r="CL73" s="32">
        <f t="shared" si="163"/>
        <v>19.799999999999997</v>
      </c>
      <c r="CM73" s="32">
        <v>1</v>
      </c>
      <c r="CN73" s="23">
        <f t="shared" si="164"/>
        <v>2.0499999999999998</v>
      </c>
      <c r="CO73" s="31">
        <f t="shared" si="105"/>
        <v>1</v>
      </c>
      <c r="CP73" s="31">
        <f t="shared" si="165"/>
        <v>-293.14999999999998</v>
      </c>
      <c r="CQ73" s="31">
        <f t="shared" si="166"/>
        <v>1.3419451551176485E-6</v>
      </c>
      <c r="CR73" s="31">
        <f t="shared" si="167"/>
        <v>5939.9999999999991</v>
      </c>
      <c r="CS73" s="31">
        <f t="shared" si="168"/>
        <v>76.473637639155896</v>
      </c>
      <c r="CV73" s="32">
        <f t="shared" si="169"/>
        <v>-193</v>
      </c>
      <c r="CW73" s="32">
        <f t="shared" si="170"/>
        <v>24.4</v>
      </c>
      <c r="CX73" s="32">
        <v>1</v>
      </c>
      <c r="CY73" s="23">
        <f t="shared" si="171"/>
        <v>2.2999999999999998</v>
      </c>
      <c r="CZ73" s="31">
        <f t="shared" si="106"/>
        <v>1</v>
      </c>
      <c r="DA73" s="31">
        <f t="shared" si="172"/>
        <v>-443.9</v>
      </c>
      <c r="DB73" s="31">
        <f t="shared" si="173"/>
        <v>1.310493315544574E-9</v>
      </c>
      <c r="DC73" s="31">
        <f t="shared" si="174"/>
        <v>7320</v>
      </c>
      <c r="DD73" s="31">
        <f t="shared" si="175"/>
        <v>76.473637639155896</v>
      </c>
      <c r="DG73" s="32">
        <f t="shared" si="176"/>
        <v>-258</v>
      </c>
      <c r="DH73" s="32">
        <f t="shared" si="177"/>
        <v>29.65</v>
      </c>
      <c r="DI73" s="32">
        <v>1</v>
      </c>
      <c r="DJ73" s="23">
        <f t="shared" si="185"/>
        <v>2.625</v>
      </c>
      <c r="DK73" s="31">
        <f t="shared" si="107"/>
        <v>1</v>
      </c>
      <c r="DL73" s="31">
        <f t="shared" si="178"/>
        <v>-677.25</v>
      </c>
      <c r="DM73" s="31">
        <f t="shared" si="179"/>
        <v>1.599723285576866E-13</v>
      </c>
      <c r="DN73" s="31">
        <f t="shared" si="180"/>
        <v>8895</v>
      </c>
      <c r="DO73" s="31">
        <f t="shared" si="181"/>
        <v>76.473637639155896</v>
      </c>
    </row>
    <row r="74" spans="1:119">
      <c r="A74" s="23">
        <f t="shared" si="108"/>
        <v>2.6390158215457942</v>
      </c>
      <c r="B74" s="23">
        <v>0</v>
      </c>
      <c r="C74" s="44">
        <f t="shared" si="91"/>
        <v>4.55</v>
      </c>
      <c r="D74" s="48"/>
      <c r="E74" s="47">
        <f t="shared" si="109"/>
        <v>4.55</v>
      </c>
      <c r="F74" s="84">
        <f t="shared" si="96"/>
        <v>9.1</v>
      </c>
      <c r="G74" s="185">
        <f t="shared" si="97"/>
        <v>2.5668517951258085</v>
      </c>
      <c r="H74" s="26">
        <f t="shared" si="110"/>
        <v>12416.750112853239</v>
      </c>
      <c r="I74" s="23">
        <f t="shared" si="182"/>
        <v>13.600000000000007</v>
      </c>
      <c r="J74" s="27">
        <v>68</v>
      </c>
      <c r="K74" s="32">
        <f t="shared" si="111"/>
        <v>68</v>
      </c>
      <c r="L74" s="32">
        <f t="shared" si="112"/>
        <v>1</v>
      </c>
      <c r="M74" s="22">
        <v>1</v>
      </c>
      <c r="N74" s="109">
        <f t="shared" si="113"/>
        <v>4.55</v>
      </c>
      <c r="O74" s="31">
        <f t="shared" si="98"/>
        <v>112</v>
      </c>
      <c r="P74" s="31">
        <f t="shared" si="114"/>
        <v>34652.799999999996</v>
      </c>
      <c r="Q74" s="31">
        <f t="shared" si="115"/>
        <v>6779545.561617868</v>
      </c>
      <c r="R74" s="31">
        <f t="shared" si="116"/>
        <v>300</v>
      </c>
      <c r="S74" s="31">
        <f t="shared" si="117"/>
        <v>79.170474646373819</v>
      </c>
      <c r="T74" s="56">
        <f t="shared" si="118"/>
        <v>195.64207110588089</v>
      </c>
      <c r="U74" s="163">
        <f t="shared" si="119"/>
        <v>77.005553853774259</v>
      </c>
      <c r="W74" s="32">
        <f t="shared" si="120"/>
        <v>63</v>
      </c>
      <c r="X74" s="32">
        <f t="shared" si="121"/>
        <v>2.0499999999999998</v>
      </c>
      <c r="Y74" s="32">
        <v>1</v>
      </c>
      <c r="Z74" s="23">
        <f t="shared" si="122"/>
        <v>1.0249999999999999</v>
      </c>
      <c r="AA74" s="31">
        <f t="shared" si="99"/>
        <v>432</v>
      </c>
      <c r="AB74" s="31">
        <f t="shared" si="123"/>
        <v>27896.399999999998</v>
      </c>
      <c r="AC74" s="31">
        <f t="shared" si="124"/>
        <v>3389772.7808089321</v>
      </c>
      <c r="AD74" s="31">
        <f t="shared" si="125"/>
        <v>615</v>
      </c>
      <c r="AE74" s="31">
        <f t="shared" si="126"/>
        <v>79.170474646373819</v>
      </c>
      <c r="AF74" s="56">
        <f t="shared" si="90"/>
        <v>121.51291137239689</v>
      </c>
      <c r="AH74" s="32">
        <f t="shared" si="127"/>
        <v>53</v>
      </c>
      <c r="AI74" s="32">
        <f t="shared" si="128"/>
        <v>4.1999999999999993</v>
      </c>
      <c r="AJ74" s="32">
        <v>1</v>
      </c>
      <c r="AK74" s="23">
        <f t="shared" si="129"/>
        <v>1.075</v>
      </c>
      <c r="AL74" s="31">
        <f t="shared" si="100"/>
        <v>40</v>
      </c>
      <c r="AM74" s="31">
        <f t="shared" si="130"/>
        <v>2279</v>
      </c>
      <c r="AN74" s="31">
        <f t="shared" si="131"/>
        <v>847443.19520223257</v>
      </c>
      <c r="AO74" s="31">
        <f t="shared" si="132"/>
        <v>1259.9999999999998</v>
      </c>
      <c r="AP74" s="31">
        <f t="shared" si="133"/>
        <v>79.170474646373819</v>
      </c>
      <c r="AQ74" s="56">
        <f t="shared" si="94"/>
        <v>371.84870346741229</v>
      </c>
      <c r="AS74" s="32">
        <f t="shared" si="134"/>
        <v>38</v>
      </c>
      <c r="AT74" s="32">
        <f t="shared" si="135"/>
        <v>6.4999999999999991</v>
      </c>
      <c r="AU74" s="32">
        <v>1</v>
      </c>
      <c r="AV74" s="23">
        <f t="shared" si="136"/>
        <v>1.1499999999999999</v>
      </c>
      <c r="AW74" s="31">
        <f t="shared" si="101"/>
        <v>8</v>
      </c>
      <c r="AX74" s="31">
        <f t="shared" si="137"/>
        <v>349.59999999999997</v>
      </c>
      <c r="AY74" s="31">
        <f t="shared" si="138"/>
        <v>105930.39940027895</v>
      </c>
      <c r="AZ74" s="31">
        <f t="shared" si="139"/>
        <v>1949.9999999999998</v>
      </c>
      <c r="BA74" s="31">
        <f t="shared" si="140"/>
        <v>79.170474646373819</v>
      </c>
      <c r="BB74" s="56">
        <f t="shared" si="183"/>
        <v>303.00457494358972</v>
      </c>
      <c r="BD74" s="32">
        <f t="shared" si="141"/>
        <v>8</v>
      </c>
      <c r="BE74" s="32">
        <f t="shared" si="142"/>
        <v>9.1</v>
      </c>
      <c r="BF74" s="32">
        <v>1</v>
      </c>
      <c r="BG74" s="23">
        <f t="shared" si="143"/>
        <v>1.3</v>
      </c>
      <c r="BH74" s="31">
        <f t="shared" si="102"/>
        <v>2</v>
      </c>
      <c r="BI74" s="31">
        <f t="shared" si="144"/>
        <v>20.8</v>
      </c>
      <c r="BJ74" s="31">
        <f t="shared" si="145"/>
        <v>1655.1624906293555</v>
      </c>
      <c r="BK74" s="31">
        <f t="shared" si="146"/>
        <v>2730</v>
      </c>
      <c r="BL74" s="31">
        <f t="shared" si="147"/>
        <v>79.170474646373819</v>
      </c>
      <c r="BM74" s="56">
        <f t="shared" si="184"/>
        <v>79.57511974179593</v>
      </c>
      <c r="BO74" s="32">
        <f t="shared" si="148"/>
        <v>-37</v>
      </c>
      <c r="BP74" s="32">
        <f t="shared" si="149"/>
        <v>12.149999999999999</v>
      </c>
      <c r="BQ74" s="32">
        <v>1</v>
      </c>
      <c r="BR74" s="23">
        <f t="shared" si="150"/>
        <v>1.5249999999999999</v>
      </c>
      <c r="BS74" s="31">
        <f t="shared" si="103"/>
        <v>1</v>
      </c>
      <c r="BT74" s="31">
        <f t="shared" si="151"/>
        <v>-56.424999999999997</v>
      </c>
      <c r="BU74" s="31">
        <f t="shared" si="152"/>
        <v>3.2327392395104511</v>
      </c>
      <c r="BV74" s="31">
        <f t="shared" si="153"/>
        <v>3644.9999999999995</v>
      </c>
      <c r="BW74" s="31">
        <f t="shared" si="154"/>
        <v>79.170474646373819</v>
      </c>
      <c r="BZ74" s="32">
        <f t="shared" si="155"/>
        <v>-87</v>
      </c>
      <c r="CA74" s="32">
        <f t="shared" si="156"/>
        <v>15.7</v>
      </c>
      <c r="CB74" s="32">
        <v>1</v>
      </c>
      <c r="CC74" s="23">
        <f t="shared" si="157"/>
        <v>1.7749999999999999</v>
      </c>
      <c r="CD74" s="31">
        <f t="shared" si="104"/>
        <v>1</v>
      </c>
      <c r="CE74" s="31">
        <f t="shared" si="158"/>
        <v>-154.42499999999998</v>
      </c>
      <c r="CF74" s="31">
        <f t="shared" si="159"/>
        <v>3.156971913584414E-3</v>
      </c>
      <c r="CG74" s="31">
        <f t="shared" si="160"/>
        <v>4710</v>
      </c>
      <c r="CH74" s="31">
        <f t="shared" si="161"/>
        <v>79.170474646373819</v>
      </c>
      <c r="CK74" s="32">
        <f t="shared" si="162"/>
        <v>-142</v>
      </c>
      <c r="CL74" s="32">
        <f t="shared" si="163"/>
        <v>19.799999999999997</v>
      </c>
      <c r="CM74" s="32">
        <v>1</v>
      </c>
      <c r="CN74" s="23">
        <f t="shared" si="164"/>
        <v>2.0499999999999998</v>
      </c>
      <c r="CO74" s="31">
        <f t="shared" si="105"/>
        <v>1</v>
      </c>
      <c r="CP74" s="31">
        <f t="shared" si="165"/>
        <v>-291.09999999999997</v>
      </c>
      <c r="CQ74" s="31">
        <f t="shared" si="166"/>
        <v>1.5414901921798837E-6</v>
      </c>
      <c r="CR74" s="31">
        <f t="shared" si="167"/>
        <v>5939.9999999999991</v>
      </c>
      <c r="CS74" s="31">
        <f t="shared" si="168"/>
        <v>79.170474646373819</v>
      </c>
      <c r="CV74" s="32">
        <f t="shared" si="169"/>
        <v>-192</v>
      </c>
      <c r="CW74" s="32">
        <f t="shared" si="170"/>
        <v>24.4</v>
      </c>
      <c r="CX74" s="32">
        <v>1</v>
      </c>
      <c r="CY74" s="23">
        <f t="shared" si="171"/>
        <v>2.2999999999999998</v>
      </c>
      <c r="CZ74" s="31">
        <f t="shared" si="106"/>
        <v>1</v>
      </c>
      <c r="DA74" s="31">
        <f t="shared" si="172"/>
        <v>-441.59999999999997</v>
      </c>
      <c r="DB74" s="31">
        <f t="shared" si="173"/>
        <v>1.5053615158006625E-9</v>
      </c>
      <c r="DC74" s="31">
        <f t="shared" si="174"/>
        <v>7320</v>
      </c>
      <c r="DD74" s="31">
        <f t="shared" si="175"/>
        <v>79.170474646373819</v>
      </c>
      <c r="DG74" s="32">
        <f t="shared" si="176"/>
        <v>-257</v>
      </c>
      <c r="DH74" s="32">
        <f t="shared" si="177"/>
        <v>29.65</v>
      </c>
      <c r="DI74" s="32">
        <v>1</v>
      </c>
      <c r="DJ74" s="23">
        <f t="shared" si="185"/>
        <v>2.625</v>
      </c>
      <c r="DK74" s="31">
        <f t="shared" si="107"/>
        <v>1</v>
      </c>
      <c r="DL74" s="31">
        <f t="shared" si="178"/>
        <v>-674.625</v>
      </c>
      <c r="DM74" s="31">
        <f t="shared" si="179"/>
        <v>1.8375995065925983E-13</v>
      </c>
      <c r="DN74" s="31">
        <f t="shared" si="180"/>
        <v>8895</v>
      </c>
      <c r="DO74" s="31">
        <f t="shared" si="181"/>
        <v>79.170474646373819</v>
      </c>
    </row>
    <row r="75" spans="1:119">
      <c r="A75" s="23">
        <f t="shared" si="108"/>
        <v>2.7320805135087971</v>
      </c>
      <c r="B75" s="23">
        <v>0</v>
      </c>
      <c r="C75" s="44">
        <f t="shared" si="91"/>
        <v>4.55</v>
      </c>
      <c r="D75" s="48"/>
      <c r="E75" s="47">
        <f t="shared" si="109"/>
        <v>4.55</v>
      </c>
      <c r="F75" s="84">
        <f t="shared" si="96"/>
        <v>9.1</v>
      </c>
      <c r="G75" s="185">
        <f t="shared" si="97"/>
        <v>2.6026837108838667</v>
      </c>
      <c r="H75" s="26">
        <f t="shared" si="110"/>
        <v>14263.100429043763</v>
      </c>
      <c r="I75" s="23">
        <f t="shared" si="182"/>
        <v>13.800000000000008</v>
      </c>
      <c r="J75" s="27">
        <v>69</v>
      </c>
      <c r="K75" s="32">
        <f t="shared" si="111"/>
        <v>69</v>
      </c>
      <c r="L75" s="32">
        <f t="shared" si="112"/>
        <v>1</v>
      </c>
      <c r="M75" s="22">
        <v>1</v>
      </c>
      <c r="N75" s="109">
        <f t="shared" si="113"/>
        <v>4.55</v>
      </c>
      <c r="O75" s="31">
        <f t="shared" si="98"/>
        <v>112</v>
      </c>
      <c r="P75" s="31">
        <f t="shared" si="114"/>
        <v>35162.400000000001</v>
      </c>
      <c r="Q75" s="31">
        <f t="shared" si="115"/>
        <v>7787652.8342578942</v>
      </c>
      <c r="R75" s="31">
        <f t="shared" si="116"/>
        <v>300</v>
      </c>
      <c r="S75" s="31">
        <f t="shared" si="117"/>
        <v>81.962415405263911</v>
      </c>
      <c r="T75" s="56">
        <f t="shared" si="118"/>
        <v>221.47671473670437</v>
      </c>
      <c r="U75" s="163">
        <f t="shared" si="119"/>
        <v>78.080511326516003</v>
      </c>
      <c r="W75" s="32">
        <f t="shared" si="120"/>
        <v>64</v>
      </c>
      <c r="X75" s="32">
        <f t="shared" si="121"/>
        <v>2.0499999999999998</v>
      </c>
      <c r="Y75" s="32">
        <v>1</v>
      </c>
      <c r="Z75" s="23">
        <f t="shared" si="122"/>
        <v>1.0249999999999999</v>
      </c>
      <c r="AA75" s="31">
        <f t="shared" si="99"/>
        <v>432</v>
      </c>
      <c r="AB75" s="31">
        <f t="shared" si="123"/>
        <v>28339.199999999997</v>
      </c>
      <c r="AC75" s="31">
        <f t="shared" si="124"/>
        <v>3893826.4171289462</v>
      </c>
      <c r="AD75" s="31">
        <f t="shared" si="125"/>
        <v>615</v>
      </c>
      <c r="AE75" s="31">
        <f t="shared" si="126"/>
        <v>81.962415405263911</v>
      </c>
      <c r="AF75" s="56">
        <f t="shared" si="90"/>
        <v>137.40071763242952</v>
      </c>
      <c r="AH75" s="32">
        <f t="shared" si="127"/>
        <v>54</v>
      </c>
      <c r="AI75" s="32">
        <f t="shared" si="128"/>
        <v>4.1999999999999993</v>
      </c>
      <c r="AJ75" s="32">
        <v>1</v>
      </c>
      <c r="AK75" s="23">
        <f t="shared" si="129"/>
        <v>1.075</v>
      </c>
      <c r="AL75" s="31">
        <f t="shared" si="100"/>
        <v>40</v>
      </c>
      <c r="AM75" s="31">
        <f t="shared" si="130"/>
        <v>2322</v>
      </c>
      <c r="AN75" s="31">
        <f t="shared" si="131"/>
        <v>973456.60428223561</v>
      </c>
      <c r="AO75" s="31">
        <f t="shared" si="132"/>
        <v>1259.9999999999998</v>
      </c>
      <c r="AP75" s="31">
        <f t="shared" si="133"/>
        <v>81.962415405263911</v>
      </c>
      <c r="AQ75" s="56">
        <f t="shared" si="94"/>
        <v>419.23195705522636</v>
      </c>
      <c r="AS75" s="32">
        <f t="shared" si="134"/>
        <v>39</v>
      </c>
      <c r="AT75" s="32">
        <f t="shared" si="135"/>
        <v>6.4999999999999991</v>
      </c>
      <c r="AU75" s="32">
        <v>1</v>
      </c>
      <c r="AV75" s="23">
        <f t="shared" si="136"/>
        <v>1.1499999999999999</v>
      </c>
      <c r="AW75" s="31">
        <f t="shared" si="101"/>
        <v>8</v>
      </c>
      <c r="AX75" s="31">
        <f t="shared" si="137"/>
        <v>358.79999999999995</v>
      </c>
      <c r="AY75" s="31">
        <f t="shared" si="138"/>
        <v>121682.07553527938</v>
      </c>
      <c r="AZ75" s="31">
        <f t="shared" si="139"/>
        <v>1949.9999999999998</v>
      </c>
      <c r="BA75" s="31">
        <f t="shared" si="140"/>
        <v>81.962415405263911</v>
      </c>
      <c r="BB75" s="56">
        <f t="shared" si="183"/>
        <v>339.13621944057803</v>
      </c>
      <c r="BD75" s="32">
        <f t="shared" si="141"/>
        <v>9</v>
      </c>
      <c r="BE75" s="32">
        <f t="shared" si="142"/>
        <v>9.1</v>
      </c>
      <c r="BF75" s="32">
        <v>1</v>
      </c>
      <c r="BG75" s="23">
        <f t="shared" si="143"/>
        <v>1.3</v>
      </c>
      <c r="BH75" s="31">
        <f t="shared" si="102"/>
        <v>2</v>
      </c>
      <c r="BI75" s="31">
        <f t="shared" si="144"/>
        <v>23.400000000000002</v>
      </c>
      <c r="BJ75" s="31">
        <f t="shared" si="145"/>
        <v>1901.2824302387362</v>
      </c>
      <c r="BK75" s="31">
        <f t="shared" si="146"/>
        <v>2730</v>
      </c>
      <c r="BL75" s="31">
        <f t="shared" si="147"/>
        <v>81.962415405263911</v>
      </c>
      <c r="BM75" s="56">
        <f t="shared" si="184"/>
        <v>81.251385907638294</v>
      </c>
      <c r="BO75" s="32">
        <f t="shared" si="148"/>
        <v>-36</v>
      </c>
      <c r="BP75" s="32">
        <f t="shared" si="149"/>
        <v>12.149999999999999</v>
      </c>
      <c r="BQ75" s="32">
        <v>1</v>
      </c>
      <c r="BR75" s="23">
        <f t="shared" si="150"/>
        <v>1.5249999999999999</v>
      </c>
      <c r="BS75" s="31">
        <f t="shared" si="103"/>
        <v>1</v>
      </c>
      <c r="BT75" s="31">
        <f t="shared" si="151"/>
        <v>-54.9</v>
      </c>
      <c r="BU75" s="31">
        <f t="shared" si="152"/>
        <v>3.7134422465600201</v>
      </c>
      <c r="BV75" s="31">
        <f t="shared" si="153"/>
        <v>3644.9999999999995</v>
      </c>
      <c r="BW75" s="31">
        <f t="shared" si="154"/>
        <v>81.962415405263911</v>
      </c>
      <c r="BZ75" s="32">
        <f t="shared" si="155"/>
        <v>-86</v>
      </c>
      <c r="CA75" s="32">
        <f t="shared" si="156"/>
        <v>15.7</v>
      </c>
      <c r="CB75" s="32">
        <v>1</v>
      </c>
      <c r="CC75" s="23">
        <f t="shared" si="157"/>
        <v>1.7749999999999999</v>
      </c>
      <c r="CD75" s="31">
        <f t="shared" si="104"/>
        <v>1</v>
      </c>
      <c r="CE75" s="31">
        <f t="shared" si="158"/>
        <v>-152.65</v>
      </c>
      <c r="CF75" s="31">
        <f t="shared" si="159"/>
        <v>3.6264084439062583E-3</v>
      </c>
      <c r="CG75" s="31">
        <f t="shared" si="160"/>
        <v>4710</v>
      </c>
      <c r="CH75" s="31">
        <f t="shared" si="161"/>
        <v>81.962415405263911</v>
      </c>
      <c r="CK75" s="32">
        <f t="shared" si="162"/>
        <v>-141</v>
      </c>
      <c r="CL75" s="32">
        <f t="shared" si="163"/>
        <v>19.799999999999997</v>
      </c>
      <c r="CM75" s="32">
        <v>1</v>
      </c>
      <c r="CN75" s="23">
        <f t="shared" si="164"/>
        <v>2.0499999999999998</v>
      </c>
      <c r="CO75" s="31">
        <f t="shared" si="105"/>
        <v>1</v>
      </c>
      <c r="CP75" s="31">
        <f t="shared" si="165"/>
        <v>-289.04999999999995</v>
      </c>
      <c r="CQ75" s="31">
        <f t="shared" si="166"/>
        <v>1.7707072480010961E-6</v>
      </c>
      <c r="CR75" s="31">
        <f t="shared" si="167"/>
        <v>5939.9999999999991</v>
      </c>
      <c r="CS75" s="31">
        <f t="shared" si="168"/>
        <v>81.962415405263911</v>
      </c>
      <c r="CV75" s="32">
        <f t="shared" si="169"/>
        <v>-191</v>
      </c>
      <c r="CW75" s="32">
        <f t="shared" si="170"/>
        <v>24.4</v>
      </c>
      <c r="CX75" s="32">
        <v>1</v>
      </c>
      <c r="CY75" s="23">
        <f t="shared" si="171"/>
        <v>2.2999999999999998</v>
      </c>
      <c r="CZ75" s="31">
        <f t="shared" si="106"/>
        <v>1</v>
      </c>
      <c r="DA75" s="31">
        <f t="shared" si="172"/>
        <v>-439.29999999999995</v>
      </c>
      <c r="DB75" s="31">
        <f t="shared" si="173"/>
        <v>1.7292062968760642E-9</v>
      </c>
      <c r="DC75" s="31">
        <f t="shared" si="174"/>
        <v>7320</v>
      </c>
      <c r="DD75" s="31">
        <f t="shared" si="175"/>
        <v>81.962415405263911</v>
      </c>
      <c r="DG75" s="32">
        <f t="shared" si="176"/>
        <v>-256</v>
      </c>
      <c r="DH75" s="32">
        <f t="shared" si="177"/>
        <v>29.65</v>
      </c>
      <c r="DI75" s="32">
        <v>1</v>
      </c>
      <c r="DJ75" s="23">
        <f t="shared" si="185"/>
        <v>2.625</v>
      </c>
      <c r="DK75" s="31">
        <f t="shared" si="107"/>
        <v>1</v>
      </c>
      <c r="DL75" s="31">
        <f t="shared" si="178"/>
        <v>-672</v>
      </c>
      <c r="DM75" s="31">
        <f t="shared" si="179"/>
        <v>2.1108475303662803E-13</v>
      </c>
      <c r="DN75" s="31">
        <f t="shared" si="180"/>
        <v>8895</v>
      </c>
      <c r="DO75" s="31">
        <f t="shared" si="181"/>
        <v>81.962415405263911</v>
      </c>
    </row>
    <row r="76" spans="1:119">
      <c r="A76" s="23">
        <f t="shared" si="108"/>
        <v>2.8284271247461965</v>
      </c>
      <c r="B76" s="23">
        <v>0</v>
      </c>
      <c r="C76" s="44">
        <f t="shared" si="91"/>
        <v>4.55</v>
      </c>
      <c r="D76" s="48"/>
      <c r="E76" s="47">
        <f t="shared" si="109"/>
        <v>4.55</v>
      </c>
      <c r="F76" s="84">
        <f t="shared" si="96"/>
        <v>9.1</v>
      </c>
      <c r="G76" s="185">
        <f t="shared" si="97"/>
        <v>2.6390158215457884</v>
      </c>
      <c r="H76" s="26">
        <f t="shared" si="110"/>
        <v>16384.000000000076</v>
      </c>
      <c r="I76" s="23">
        <f t="shared" si="182"/>
        <v>14.000000000000007</v>
      </c>
      <c r="J76" s="27">
        <v>70</v>
      </c>
      <c r="K76" s="32">
        <f t="shared" si="111"/>
        <v>70</v>
      </c>
      <c r="L76" s="32">
        <f t="shared" si="112"/>
        <v>1</v>
      </c>
      <c r="M76" s="22">
        <v>1</v>
      </c>
      <c r="N76" s="109">
        <f t="shared" si="113"/>
        <v>4.55</v>
      </c>
      <c r="O76" s="31">
        <f t="shared" si="98"/>
        <v>112</v>
      </c>
      <c r="P76" s="31">
        <f t="shared" si="114"/>
        <v>35672</v>
      </c>
      <c r="Q76" s="31">
        <f t="shared" si="115"/>
        <v>8945664.000000041</v>
      </c>
      <c r="R76" s="31">
        <f t="shared" si="116"/>
        <v>300</v>
      </c>
      <c r="S76" s="31">
        <f t="shared" si="117"/>
        <v>84.852813742385891</v>
      </c>
      <c r="T76" s="56">
        <f t="shared" si="118"/>
        <v>250.77551020408279</v>
      </c>
      <c r="U76" s="163">
        <f t="shared" si="119"/>
        <v>79.170474646373648</v>
      </c>
      <c r="W76" s="32">
        <f t="shared" si="120"/>
        <v>65</v>
      </c>
      <c r="X76" s="32">
        <f t="shared" si="121"/>
        <v>2.0499999999999998</v>
      </c>
      <c r="Y76" s="32">
        <v>1</v>
      </c>
      <c r="Z76" s="23">
        <f t="shared" si="122"/>
        <v>1.0249999999999999</v>
      </c>
      <c r="AA76" s="31">
        <f t="shared" si="99"/>
        <v>432</v>
      </c>
      <c r="AB76" s="31">
        <f t="shared" si="123"/>
        <v>28781.999999999996</v>
      </c>
      <c r="AC76" s="31">
        <f t="shared" si="124"/>
        <v>4472832.0000000196</v>
      </c>
      <c r="AD76" s="31">
        <f t="shared" si="125"/>
        <v>615</v>
      </c>
      <c r="AE76" s="31">
        <f t="shared" si="126"/>
        <v>84.852813742385891</v>
      </c>
      <c r="AF76" s="56">
        <f t="shared" si="90"/>
        <v>155.40379403794108</v>
      </c>
      <c r="AH76" s="32">
        <f t="shared" si="127"/>
        <v>55</v>
      </c>
      <c r="AI76" s="32">
        <f t="shared" si="128"/>
        <v>4.1999999999999993</v>
      </c>
      <c r="AJ76" s="32">
        <v>1</v>
      </c>
      <c r="AK76" s="23">
        <f t="shared" si="129"/>
        <v>1.075</v>
      </c>
      <c r="AL76" s="31">
        <f t="shared" si="100"/>
        <v>40</v>
      </c>
      <c r="AM76" s="31">
        <f t="shared" si="130"/>
        <v>2365</v>
      </c>
      <c r="AN76" s="31">
        <f t="shared" si="131"/>
        <v>1118208.0000000042</v>
      </c>
      <c r="AO76" s="31">
        <f t="shared" si="132"/>
        <v>1259.9999999999998</v>
      </c>
      <c r="AP76" s="31">
        <f t="shared" si="133"/>
        <v>84.852813742385891</v>
      </c>
      <c r="AQ76" s="56">
        <f t="shared" si="94"/>
        <v>472.81522198731676</v>
      </c>
      <c r="AS76" s="32">
        <f t="shared" si="134"/>
        <v>40</v>
      </c>
      <c r="AT76" s="32">
        <f t="shared" si="135"/>
        <v>6.4999999999999991</v>
      </c>
      <c r="AU76" s="32">
        <v>5</v>
      </c>
      <c r="AV76" s="23">
        <f t="shared" si="136"/>
        <v>1.1499999999999999</v>
      </c>
      <c r="AW76" s="31">
        <f t="shared" si="101"/>
        <v>40</v>
      </c>
      <c r="AX76" s="31">
        <f t="shared" si="137"/>
        <v>1839.9999999999998</v>
      </c>
      <c r="AY76" s="31">
        <f t="shared" si="138"/>
        <v>139776.00000000035</v>
      </c>
      <c r="AZ76" s="31">
        <f t="shared" si="139"/>
        <v>1949.9999999999998</v>
      </c>
      <c r="BA76" s="31">
        <f t="shared" si="140"/>
        <v>84.852813742385891</v>
      </c>
      <c r="BB76" s="56">
        <f t="shared" si="183"/>
        <v>75.965217391304549</v>
      </c>
      <c r="BD76" s="32">
        <f t="shared" si="141"/>
        <v>10</v>
      </c>
      <c r="BE76" s="32">
        <f t="shared" si="142"/>
        <v>9.1</v>
      </c>
      <c r="BF76" s="32">
        <v>1</v>
      </c>
      <c r="BG76" s="23">
        <f t="shared" si="143"/>
        <v>1.3</v>
      </c>
      <c r="BH76" s="31">
        <f t="shared" si="102"/>
        <v>2</v>
      </c>
      <c r="BI76" s="31">
        <f t="shared" si="144"/>
        <v>26</v>
      </c>
      <c r="BJ76" s="31">
        <f t="shared" si="145"/>
        <v>2184.0000000000014</v>
      </c>
      <c r="BK76" s="31">
        <f t="shared" si="146"/>
        <v>2730</v>
      </c>
      <c r="BL76" s="31">
        <f t="shared" si="147"/>
        <v>84.852813742385891</v>
      </c>
      <c r="BM76" s="56">
        <f t="shared" si="184"/>
        <v>84.000000000000057</v>
      </c>
      <c r="BO76" s="32">
        <f t="shared" si="148"/>
        <v>-35</v>
      </c>
      <c r="BP76" s="32">
        <f t="shared" si="149"/>
        <v>12.149999999999999</v>
      </c>
      <c r="BQ76" s="32">
        <v>1</v>
      </c>
      <c r="BR76" s="23">
        <f t="shared" si="150"/>
        <v>1.5249999999999999</v>
      </c>
      <c r="BS76" s="31">
        <f t="shared" si="103"/>
        <v>1</v>
      </c>
      <c r="BT76" s="31">
        <f t="shared" si="151"/>
        <v>-53.375</v>
      </c>
      <c r="BU76" s="31">
        <f t="shared" si="152"/>
        <v>4.2656249999999893</v>
      </c>
      <c r="BV76" s="31">
        <f t="shared" si="153"/>
        <v>3644.9999999999995</v>
      </c>
      <c r="BW76" s="31">
        <f t="shared" si="154"/>
        <v>84.852813742385891</v>
      </c>
      <c r="BZ76" s="32">
        <f t="shared" si="155"/>
        <v>-85</v>
      </c>
      <c r="CA76" s="32">
        <f t="shared" si="156"/>
        <v>15.7</v>
      </c>
      <c r="CB76" s="32">
        <v>1</v>
      </c>
      <c r="CC76" s="23">
        <f t="shared" si="157"/>
        <v>1.7749999999999999</v>
      </c>
      <c r="CD76" s="31">
        <f t="shared" si="104"/>
        <v>1</v>
      </c>
      <c r="CE76" s="31">
        <f t="shared" si="158"/>
        <v>-150.875</v>
      </c>
      <c r="CF76" s="31">
        <f t="shared" si="159"/>
        <v>4.1656494140624766E-3</v>
      </c>
      <c r="CG76" s="31">
        <f t="shared" si="160"/>
        <v>4710</v>
      </c>
      <c r="CH76" s="31">
        <f t="shared" si="161"/>
        <v>84.852813742385891</v>
      </c>
      <c r="CK76" s="32">
        <f t="shared" si="162"/>
        <v>-140</v>
      </c>
      <c r="CL76" s="32">
        <f t="shared" si="163"/>
        <v>19.799999999999997</v>
      </c>
      <c r="CM76" s="32">
        <v>1</v>
      </c>
      <c r="CN76" s="23">
        <f t="shared" si="164"/>
        <v>2.0499999999999998</v>
      </c>
      <c r="CO76" s="31">
        <f t="shared" si="105"/>
        <v>1</v>
      </c>
      <c r="CP76" s="31">
        <f t="shared" si="165"/>
        <v>-287</v>
      </c>
      <c r="CQ76" s="31">
        <f t="shared" si="166"/>
        <v>2.034008502960186E-6</v>
      </c>
      <c r="CR76" s="31">
        <f t="shared" si="167"/>
        <v>5939.9999999999991</v>
      </c>
      <c r="CS76" s="31">
        <f t="shared" si="168"/>
        <v>84.852813742385891</v>
      </c>
      <c r="CV76" s="32">
        <f t="shared" si="169"/>
        <v>-190</v>
      </c>
      <c r="CW76" s="32">
        <f t="shared" si="170"/>
        <v>24.4</v>
      </c>
      <c r="CX76" s="32">
        <v>1</v>
      </c>
      <c r="CY76" s="23">
        <f t="shared" si="171"/>
        <v>2.2999999999999998</v>
      </c>
      <c r="CZ76" s="31">
        <f t="shared" si="106"/>
        <v>1</v>
      </c>
      <c r="DA76" s="31">
        <f t="shared" si="172"/>
        <v>-436.99999999999994</v>
      </c>
      <c r="DB76" s="31">
        <f t="shared" si="173"/>
        <v>1.98633642867205E-9</v>
      </c>
      <c r="DC76" s="31">
        <f t="shared" si="174"/>
        <v>7320</v>
      </c>
      <c r="DD76" s="31">
        <f t="shared" si="175"/>
        <v>84.852813742385891</v>
      </c>
      <c r="DG76" s="32">
        <f t="shared" si="176"/>
        <v>-255</v>
      </c>
      <c r="DH76" s="32">
        <f t="shared" si="177"/>
        <v>29.65</v>
      </c>
      <c r="DI76" s="32">
        <v>1</v>
      </c>
      <c r="DJ76" s="23">
        <f t="shared" si="185"/>
        <v>2.625</v>
      </c>
      <c r="DK76" s="31">
        <f t="shared" si="107"/>
        <v>1</v>
      </c>
      <c r="DL76" s="31">
        <f t="shared" si="178"/>
        <v>-669.375</v>
      </c>
      <c r="DM76" s="31">
        <f t="shared" si="179"/>
        <v>2.4247270857813005E-13</v>
      </c>
      <c r="DN76" s="31">
        <f t="shared" si="180"/>
        <v>8895</v>
      </c>
      <c r="DO76" s="31">
        <f t="shared" si="181"/>
        <v>84.852813742385891</v>
      </c>
    </row>
    <row r="77" spans="1:119">
      <c r="A77" s="23">
        <f t="shared" si="108"/>
        <v>2.9281713918912584</v>
      </c>
      <c r="B77" s="23">
        <v>0</v>
      </c>
      <c r="C77" s="44">
        <f t="shared" si="91"/>
        <v>4.55</v>
      </c>
      <c r="D77" s="48"/>
      <c r="E77" s="47">
        <f t="shared" si="109"/>
        <v>4.55</v>
      </c>
      <c r="F77" s="84">
        <f t="shared" si="96"/>
        <v>9.1</v>
      </c>
      <c r="G77" s="185">
        <f t="shared" si="97"/>
        <v>2.6758551095722236</v>
      </c>
      <c r="H77" s="26">
        <f t="shared" si="110"/>
        <v>18820.27384827151</v>
      </c>
      <c r="I77" s="23">
        <f t="shared" si="182"/>
        <v>14.200000000000008</v>
      </c>
      <c r="J77" s="27">
        <v>71</v>
      </c>
      <c r="K77" s="32">
        <f t="shared" si="111"/>
        <v>71</v>
      </c>
      <c r="L77" s="32">
        <f t="shared" si="112"/>
        <v>1</v>
      </c>
      <c r="M77" s="22">
        <v>1</v>
      </c>
      <c r="N77" s="109">
        <f t="shared" si="113"/>
        <v>4.55</v>
      </c>
      <c r="O77" s="31">
        <f t="shared" si="98"/>
        <v>112</v>
      </c>
      <c r="P77" s="31">
        <f t="shared" si="114"/>
        <v>36181.599999999999</v>
      </c>
      <c r="Q77" s="31">
        <f t="shared" si="115"/>
        <v>10275869.521156244</v>
      </c>
      <c r="R77" s="31">
        <f t="shared" si="116"/>
        <v>300</v>
      </c>
      <c r="S77" s="31">
        <f t="shared" si="117"/>
        <v>87.845141756737746</v>
      </c>
      <c r="T77" s="56">
        <f t="shared" si="118"/>
        <v>284.00815666405697</v>
      </c>
      <c r="U77" s="163">
        <f t="shared" si="119"/>
        <v>80.275653287166705</v>
      </c>
      <c r="W77" s="32">
        <f t="shared" si="120"/>
        <v>66</v>
      </c>
      <c r="X77" s="32">
        <f t="shared" si="121"/>
        <v>2.0499999999999998</v>
      </c>
      <c r="Y77" s="32">
        <v>1</v>
      </c>
      <c r="Z77" s="23">
        <f t="shared" si="122"/>
        <v>1.0249999999999999</v>
      </c>
      <c r="AA77" s="31">
        <f t="shared" si="99"/>
        <v>432</v>
      </c>
      <c r="AB77" s="31">
        <f t="shared" si="123"/>
        <v>29224.799999999999</v>
      </c>
      <c r="AC77" s="31">
        <f t="shared" si="124"/>
        <v>5137934.7605781211</v>
      </c>
      <c r="AD77" s="31">
        <f t="shared" si="125"/>
        <v>615</v>
      </c>
      <c r="AE77" s="31">
        <f t="shared" si="126"/>
        <v>87.845141756737746</v>
      </c>
      <c r="AF77" s="56">
        <f t="shared" si="90"/>
        <v>175.80735404786762</v>
      </c>
      <c r="AH77" s="32">
        <f t="shared" si="127"/>
        <v>56</v>
      </c>
      <c r="AI77" s="32">
        <f t="shared" si="128"/>
        <v>4.1999999999999993</v>
      </c>
      <c r="AJ77" s="32">
        <v>1</v>
      </c>
      <c r="AK77" s="23">
        <f t="shared" si="129"/>
        <v>1.075</v>
      </c>
      <c r="AL77" s="31">
        <f t="shared" si="100"/>
        <v>40</v>
      </c>
      <c r="AM77" s="31">
        <f t="shared" si="130"/>
        <v>2408</v>
      </c>
      <c r="AN77" s="31">
        <f t="shared" si="131"/>
        <v>1284483.6901445293</v>
      </c>
      <c r="AO77" s="31">
        <f t="shared" si="132"/>
        <v>1259.9999999999998</v>
      </c>
      <c r="AP77" s="31">
        <f t="shared" si="133"/>
        <v>87.845141756737746</v>
      </c>
      <c r="AQ77" s="56">
        <f t="shared" si="94"/>
        <v>533.42345936234608</v>
      </c>
      <c r="AS77" s="32">
        <f t="shared" si="134"/>
        <v>41</v>
      </c>
      <c r="AT77" s="32">
        <f t="shared" si="135"/>
        <v>6.4999999999999991</v>
      </c>
      <c r="AU77" s="32">
        <v>1</v>
      </c>
      <c r="AV77" s="23">
        <f t="shared" si="136"/>
        <v>1.1499999999999999</v>
      </c>
      <c r="AW77" s="31">
        <f t="shared" si="101"/>
        <v>40</v>
      </c>
      <c r="AX77" s="31">
        <f t="shared" si="137"/>
        <v>1885.9999999999998</v>
      </c>
      <c r="AY77" s="31">
        <f t="shared" si="138"/>
        <v>160560.46126806602</v>
      </c>
      <c r="AZ77" s="31">
        <f t="shared" si="139"/>
        <v>1949.9999999999998</v>
      </c>
      <c r="BA77" s="31">
        <f t="shared" si="140"/>
        <v>87.845141756737746</v>
      </c>
      <c r="BB77" s="56">
        <f t="shared" si="183"/>
        <v>85.132800248179237</v>
      </c>
      <c r="BD77" s="32">
        <f t="shared" si="141"/>
        <v>11</v>
      </c>
      <c r="BE77" s="32">
        <f t="shared" si="142"/>
        <v>9.1</v>
      </c>
      <c r="BF77" s="32">
        <v>1</v>
      </c>
      <c r="BG77" s="23">
        <f t="shared" si="143"/>
        <v>1.3</v>
      </c>
      <c r="BH77" s="31">
        <f t="shared" si="102"/>
        <v>2</v>
      </c>
      <c r="BI77" s="31">
        <f t="shared" si="144"/>
        <v>28.6</v>
      </c>
      <c r="BJ77" s="31">
        <f t="shared" si="145"/>
        <v>2508.7572073135257</v>
      </c>
      <c r="BK77" s="31">
        <f t="shared" si="146"/>
        <v>2730</v>
      </c>
      <c r="BL77" s="31">
        <f t="shared" si="147"/>
        <v>87.845141756737746</v>
      </c>
      <c r="BM77" s="56">
        <f t="shared" si="184"/>
        <v>87.718783472500888</v>
      </c>
      <c r="BO77" s="32">
        <f t="shared" si="148"/>
        <v>-34</v>
      </c>
      <c r="BP77" s="32">
        <f t="shared" si="149"/>
        <v>12.149999999999999</v>
      </c>
      <c r="BQ77" s="32">
        <v>1</v>
      </c>
      <c r="BR77" s="23">
        <f t="shared" si="150"/>
        <v>1.5249999999999999</v>
      </c>
      <c r="BS77" s="31">
        <f t="shared" si="103"/>
        <v>1</v>
      </c>
      <c r="BT77" s="31">
        <f t="shared" si="151"/>
        <v>-51.849999999999994</v>
      </c>
      <c r="BU77" s="31">
        <f t="shared" si="152"/>
        <v>4.8999164205342156</v>
      </c>
      <c r="BV77" s="31">
        <f t="shared" si="153"/>
        <v>3644.9999999999995</v>
      </c>
      <c r="BW77" s="31">
        <f t="shared" si="154"/>
        <v>87.845141756737746</v>
      </c>
      <c r="BZ77" s="32">
        <f t="shared" si="155"/>
        <v>-84</v>
      </c>
      <c r="CA77" s="32">
        <f t="shared" si="156"/>
        <v>15.7</v>
      </c>
      <c r="CB77" s="32">
        <v>1</v>
      </c>
      <c r="CC77" s="23">
        <f t="shared" si="157"/>
        <v>1.7749999999999999</v>
      </c>
      <c r="CD77" s="31">
        <f t="shared" si="104"/>
        <v>1</v>
      </c>
      <c r="CE77" s="31">
        <f t="shared" si="158"/>
        <v>-149.1</v>
      </c>
      <c r="CF77" s="31">
        <f t="shared" si="159"/>
        <v>4.7850746294279293E-3</v>
      </c>
      <c r="CG77" s="31">
        <f t="shared" si="160"/>
        <v>4710</v>
      </c>
      <c r="CH77" s="31">
        <f t="shared" si="161"/>
        <v>87.845141756737746</v>
      </c>
      <c r="CK77" s="32">
        <f t="shared" si="162"/>
        <v>-139</v>
      </c>
      <c r="CL77" s="32">
        <f t="shared" si="163"/>
        <v>19.799999999999997</v>
      </c>
      <c r="CM77" s="32">
        <v>1</v>
      </c>
      <c r="CN77" s="23">
        <f t="shared" si="164"/>
        <v>2.0499999999999998</v>
      </c>
      <c r="CO77" s="31">
        <f t="shared" si="105"/>
        <v>1</v>
      </c>
      <c r="CP77" s="31">
        <f t="shared" si="165"/>
        <v>-284.95</v>
      </c>
      <c r="CQ77" s="31">
        <f t="shared" si="166"/>
        <v>2.3364622214003481E-6</v>
      </c>
      <c r="CR77" s="31">
        <f t="shared" si="167"/>
        <v>5939.9999999999991</v>
      </c>
      <c r="CS77" s="31">
        <f t="shared" si="168"/>
        <v>87.845141756737746</v>
      </c>
      <c r="CV77" s="32">
        <f t="shared" si="169"/>
        <v>-189</v>
      </c>
      <c r="CW77" s="32">
        <f t="shared" si="170"/>
        <v>24.4</v>
      </c>
      <c r="CX77" s="32">
        <v>1</v>
      </c>
      <c r="CY77" s="23">
        <f t="shared" si="171"/>
        <v>2.2999999999999998</v>
      </c>
      <c r="CZ77" s="31">
        <f t="shared" si="106"/>
        <v>1</v>
      </c>
      <c r="DA77" s="31">
        <f t="shared" si="172"/>
        <v>-434.7</v>
      </c>
      <c r="DB77" s="31">
        <f t="shared" si="173"/>
        <v>2.28170138808627E-9</v>
      </c>
      <c r="DC77" s="31">
        <f t="shared" si="174"/>
        <v>7320</v>
      </c>
      <c r="DD77" s="31">
        <f t="shared" si="175"/>
        <v>87.845141756737746</v>
      </c>
      <c r="DG77" s="32">
        <f t="shared" si="176"/>
        <v>-254</v>
      </c>
      <c r="DH77" s="32">
        <f t="shared" si="177"/>
        <v>29.65</v>
      </c>
      <c r="DI77" s="32">
        <v>1</v>
      </c>
      <c r="DJ77" s="23">
        <f t="shared" si="185"/>
        <v>2.625</v>
      </c>
      <c r="DK77" s="31">
        <f t="shared" si="107"/>
        <v>1</v>
      </c>
      <c r="DL77" s="31">
        <f t="shared" si="178"/>
        <v>-666.75</v>
      </c>
      <c r="DM77" s="31">
        <f t="shared" si="179"/>
        <v>2.7852800147537344E-13</v>
      </c>
      <c r="DN77" s="31">
        <f t="shared" si="180"/>
        <v>8895</v>
      </c>
      <c r="DO77" s="31">
        <f t="shared" si="181"/>
        <v>87.845141756737746</v>
      </c>
    </row>
    <row r="78" spans="1:119">
      <c r="A78" s="23">
        <f t="shared" si="108"/>
        <v>3.031433133020804</v>
      </c>
      <c r="B78" s="23">
        <v>0</v>
      </c>
      <c r="C78" s="44">
        <f t="shared" si="91"/>
        <v>4.55</v>
      </c>
      <c r="D78" s="48"/>
      <c r="E78" s="47">
        <f t="shared" si="109"/>
        <v>4.55</v>
      </c>
      <c r="F78" s="84">
        <f t="shared" si="96"/>
        <v>9.1</v>
      </c>
      <c r="G78" s="185">
        <f t="shared" si="97"/>
        <v>2.7132086548953436</v>
      </c>
      <c r="H78" s="26">
        <f t="shared" si="110"/>
        <v>21618.817610103204</v>
      </c>
      <c r="I78" s="23">
        <f t="shared" si="182"/>
        <v>14.400000000000007</v>
      </c>
      <c r="J78" s="27">
        <v>72</v>
      </c>
      <c r="K78" s="32">
        <f t="shared" si="111"/>
        <v>72</v>
      </c>
      <c r="L78" s="32">
        <f t="shared" si="112"/>
        <v>1</v>
      </c>
      <c r="M78" s="22">
        <v>1</v>
      </c>
      <c r="N78" s="109">
        <f t="shared" si="113"/>
        <v>4.55</v>
      </c>
      <c r="O78" s="31">
        <f t="shared" si="98"/>
        <v>112</v>
      </c>
      <c r="P78" s="31">
        <f t="shared" si="114"/>
        <v>36691.199999999997</v>
      </c>
      <c r="Q78" s="31">
        <f t="shared" si="115"/>
        <v>11803874.415116347</v>
      </c>
      <c r="R78" s="31">
        <f t="shared" si="116"/>
        <v>300</v>
      </c>
      <c r="S78" s="31">
        <f t="shared" si="117"/>
        <v>90.942993990624117</v>
      </c>
      <c r="T78" s="56">
        <f t="shared" si="118"/>
        <v>321.70859538844053</v>
      </c>
      <c r="U78" s="163">
        <f t="shared" si="119"/>
        <v>81.396259646860301</v>
      </c>
      <c r="W78" s="32">
        <f t="shared" si="120"/>
        <v>67</v>
      </c>
      <c r="X78" s="32">
        <f t="shared" si="121"/>
        <v>2.0499999999999998</v>
      </c>
      <c r="Y78" s="32">
        <v>1</v>
      </c>
      <c r="Z78" s="23">
        <f t="shared" si="122"/>
        <v>1.0249999999999999</v>
      </c>
      <c r="AA78" s="31">
        <f t="shared" si="99"/>
        <v>432</v>
      </c>
      <c r="AB78" s="31">
        <f t="shared" si="123"/>
        <v>29667.599999999999</v>
      </c>
      <c r="AC78" s="31">
        <f t="shared" si="124"/>
        <v>5901937.2075581728</v>
      </c>
      <c r="AD78" s="31">
        <f t="shared" si="125"/>
        <v>615</v>
      </c>
      <c r="AE78" s="31">
        <f t="shared" si="126"/>
        <v>90.942993990624117</v>
      </c>
      <c r="AF78" s="56">
        <f t="shared" si="90"/>
        <v>198.93544498234345</v>
      </c>
      <c r="AH78" s="32">
        <f t="shared" si="127"/>
        <v>57</v>
      </c>
      <c r="AI78" s="32">
        <f t="shared" si="128"/>
        <v>4.1999999999999993</v>
      </c>
      <c r="AJ78" s="32">
        <v>1</v>
      </c>
      <c r="AK78" s="23">
        <f t="shared" si="129"/>
        <v>1.075</v>
      </c>
      <c r="AL78" s="31">
        <f t="shared" si="100"/>
        <v>40</v>
      </c>
      <c r="AM78" s="31">
        <f t="shared" si="130"/>
        <v>2451</v>
      </c>
      <c r="AN78" s="31">
        <f t="shared" si="131"/>
        <v>1475484.3018895425</v>
      </c>
      <c r="AO78" s="31">
        <f t="shared" si="132"/>
        <v>1259.9999999999998</v>
      </c>
      <c r="AP78" s="31">
        <f t="shared" si="133"/>
        <v>90.942993990624117</v>
      </c>
      <c r="AQ78" s="56">
        <f t="shared" si="94"/>
        <v>601.99277922869953</v>
      </c>
      <c r="AS78" s="32">
        <f t="shared" si="134"/>
        <v>42</v>
      </c>
      <c r="AT78" s="32">
        <f t="shared" si="135"/>
        <v>6.4999999999999991</v>
      </c>
      <c r="AU78" s="32">
        <v>1</v>
      </c>
      <c r="AV78" s="23">
        <f t="shared" si="136"/>
        <v>1.1499999999999999</v>
      </c>
      <c r="AW78" s="31">
        <f t="shared" si="101"/>
        <v>40</v>
      </c>
      <c r="AX78" s="31">
        <f t="shared" si="137"/>
        <v>1931.9999999999998</v>
      </c>
      <c r="AY78" s="31">
        <f t="shared" si="138"/>
        <v>184435.53773619258</v>
      </c>
      <c r="AZ78" s="31">
        <f t="shared" si="139"/>
        <v>1949.9999999999998</v>
      </c>
      <c r="BA78" s="31">
        <f t="shared" si="140"/>
        <v>90.942993990624117</v>
      </c>
      <c r="BB78" s="56">
        <f t="shared" si="183"/>
        <v>95.463528848960976</v>
      </c>
      <c r="BD78" s="32">
        <f t="shared" si="141"/>
        <v>12</v>
      </c>
      <c r="BE78" s="32">
        <f t="shared" si="142"/>
        <v>9.1</v>
      </c>
      <c r="BF78" s="32">
        <v>1</v>
      </c>
      <c r="BG78" s="23">
        <f t="shared" si="143"/>
        <v>1.3</v>
      </c>
      <c r="BH78" s="31">
        <f t="shared" si="102"/>
        <v>2</v>
      </c>
      <c r="BI78" s="31">
        <f t="shared" si="144"/>
        <v>31.200000000000003</v>
      </c>
      <c r="BJ78" s="31">
        <f t="shared" si="145"/>
        <v>2881.8052771280031</v>
      </c>
      <c r="BK78" s="31">
        <f t="shared" si="146"/>
        <v>2730</v>
      </c>
      <c r="BL78" s="31">
        <f t="shared" si="147"/>
        <v>90.942993990624117</v>
      </c>
      <c r="BM78" s="56">
        <f t="shared" si="184"/>
        <v>92.365553754102649</v>
      </c>
      <c r="BO78" s="32">
        <f t="shared" si="148"/>
        <v>-33</v>
      </c>
      <c r="BP78" s="32">
        <f t="shared" si="149"/>
        <v>12.149999999999999</v>
      </c>
      <c r="BQ78" s="32">
        <v>1</v>
      </c>
      <c r="BR78" s="23">
        <f t="shared" si="150"/>
        <v>1.5249999999999999</v>
      </c>
      <c r="BS78" s="31">
        <f t="shared" si="103"/>
        <v>1</v>
      </c>
      <c r="BT78" s="31">
        <f t="shared" si="151"/>
        <v>-50.324999999999996</v>
      </c>
      <c r="BU78" s="31">
        <f t="shared" si="152"/>
        <v>5.6285259318906142</v>
      </c>
      <c r="BV78" s="31">
        <f t="shared" si="153"/>
        <v>3644.9999999999995</v>
      </c>
      <c r="BW78" s="31">
        <f t="shared" si="154"/>
        <v>90.942993990624117</v>
      </c>
      <c r="BZ78" s="32">
        <f t="shared" si="155"/>
        <v>-83</v>
      </c>
      <c r="CA78" s="32">
        <f t="shared" si="156"/>
        <v>15.7</v>
      </c>
      <c r="CB78" s="32">
        <v>1</v>
      </c>
      <c r="CC78" s="23">
        <f t="shared" si="157"/>
        <v>1.7749999999999999</v>
      </c>
      <c r="CD78" s="31">
        <f t="shared" si="104"/>
        <v>1</v>
      </c>
      <c r="CE78" s="31">
        <f t="shared" si="158"/>
        <v>-147.32499999999999</v>
      </c>
      <c r="CF78" s="31">
        <f t="shared" si="159"/>
        <v>5.4966073553619106E-3</v>
      </c>
      <c r="CG78" s="31">
        <f t="shared" si="160"/>
        <v>4710</v>
      </c>
      <c r="CH78" s="31">
        <f t="shared" si="161"/>
        <v>90.942993990624117</v>
      </c>
      <c r="CK78" s="32">
        <f t="shared" si="162"/>
        <v>-138</v>
      </c>
      <c r="CL78" s="32">
        <f t="shared" si="163"/>
        <v>19.799999999999997</v>
      </c>
      <c r="CM78" s="32">
        <v>1</v>
      </c>
      <c r="CN78" s="23">
        <f t="shared" si="164"/>
        <v>2.0499999999999998</v>
      </c>
      <c r="CO78" s="31">
        <f t="shared" si="105"/>
        <v>1</v>
      </c>
      <c r="CP78" s="31">
        <f t="shared" si="165"/>
        <v>-282.89999999999998</v>
      </c>
      <c r="CQ78" s="31">
        <f t="shared" si="166"/>
        <v>2.6838903102352978E-6</v>
      </c>
      <c r="CR78" s="31">
        <f t="shared" si="167"/>
        <v>5939.9999999999991</v>
      </c>
      <c r="CS78" s="31">
        <f t="shared" si="168"/>
        <v>90.942993990624117</v>
      </c>
      <c r="CV78" s="32">
        <f t="shared" si="169"/>
        <v>-188</v>
      </c>
      <c r="CW78" s="32">
        <f t="shared" si="170"/>
        <v>24.4</v>
      </c>
      <c r="CX78" s="32">
        <v>1</v>
      </c>
      <c r="CY78" s="23">
        <f t="shared" si="171"/>
        <v>2.2999999999999998</v>
      </c>
      <c r="CZ78" s="31">
        <f t="shared" si="106"/>
        <v>1</v>
      </c>
      <c r="DA78" s="31">
        <f t="shared" si="172"/>
        <v>-432.4</v>
      </c>
      <c r="DB78" s="31">
        <f t="shared" si="173"/>
        <v>2.6209866310891493E-9</v>
      </c>
      <c r="DC78" s="31">
        <f t="shared" si="174"/>
        <v>7320</v>
      </c>
      <c r="DD78" s="31">
        <f t="shared" si="175"/>
        <v>90.942993990624117</v>
      </c>
      <c r="DG78" s="32">
        <f t="shared" si="176"/>
        <v>-253</v>
      </c>
      <c r="DH78" s="32">
        <f t="shared" si="177"/>
        <v>29.65</v>
      </c>
      <c r="DI78" s="32">
        <v>1</v>
      </c>
      <c r="DJ78" s="23">
        <f t="shared" si="185"/>
        <v>2.625</v>
      </c>
      <c r="DK78" s="31">
        <f t="shared" si="107"/>
        <v>1</v>
      </c>
      <c r="DL78" s="31">
        <f t="shared" si="178"/>
        <v>-664.125</v>
      </c>
      <c r="DM78" s="31">
        <f t="shared" si="179"/>
        <v>3.199446571153733E-13</v>
      </c>
      <c r="DN78" s="31">
        <f t="shared" si="180"/>
        <v>8895</v>
      </c>
      <c r="DO78" s="31">
        <f t="shared" si="181"/>
        <v>90.942993990624117</v>
      </c>
    </row>
    <row r="79" spans="1:119">
      <c r="A79" s="23">
        <f t="shared" si="108"/>
        <v>3.1383363915870111</v>
      </c>
      <c r="B79" s="23">
        <v>0</v>
      </c>
      <c r="C79" s="44">
        <f t="shared" si="91"/>
        <v>4.55</v>
      </c>
      <c r="D79" s="48"/>
      <c r="E79" s="47">
        <f t="shared" si="109"/>
        <v>4.55</v>
      </c>
      <c r="F79" s="84">
        <f t="shared" si="96"/>
        <v>9.1</v>
      </c>
      <c r="G79" s="185">
        <f t="shared" si="97"/>
        <v>2.7510836362794873</v>
      </c>
      <c r="H79" s="26">
        <f t="shared" si="110"/>
        <v>24833.500225706484</v>
      </c>
      <c r="I79" s="23">
        <f t="shared" si="182"/>
        <v>14.600000000000007</v>
      </c>
      <c r="J79" s="27">
        <v>73</v>
      </c>
      <c r="K79" s="32">
        <f t="shared" si="111"/>
        <v>73</v>
      </c>
      <c r="L79" s="32">
        <f t="shared" si="112"/>
        <v>1</v>
      </c>
      <c r="M79" s="22">
        <v>1</v>
      </c>
      <c r="N79" s="109">
        <f t="shared" si="113"/>
        <v>4.55</v>
      </c>
      <c r="O79" s="31">
        <f t="shared" si="98"/>
        <v>112</v>
      </c>
      <c r="P79" s="31">
        <f t="shared" si="114"/>
        <v>37200.799999999996</v>
      </c>
      <c r="Q79" s="31">
        <f t="shared" si="115"/>
        <v>13559091.12323574</v>
      </c>
      <c r="R79" s="31">
        <f t="shared" si="116"/>
        <v>300</v>
      </c>
      <c r="S79" s="31">
        <f t="shared" si="117"/>
        <v>94.150091747610333</v>
      </c>
      <c r="T79" s="56">
        <f t="shared" si="118"/>
        <v>364.48385849862751</v>
      </c>
      <c r="U79" s="163">
        <f t="shared" si="119"/>
        <v>82.532509088384614</v>
      </c>
      <c r="W79" s="32">
        <f t="shared" si="120"/>
        <v>68</v>
      </c>
      <c r="X79" s="32">
        <f t="shared" si="121"/>
        <v>2.0499999999999998</v>
      </c>
      <c r="Y79" s="32">
        <v>1</v>
      </c>
      <c r="Z79" s="23">
        <f t="shared" si="122"/>
        <v>1.0249999999999999</v>
      </c>
      <c r="AA79" s="31">
        <f t="shared" si="99"/>
        <v>432</v>
      </c>
      <c r="AB79" s="31">
        <f t="shared" si="123"/>
        <v>30110.399999999998</v>
      </c>
      <c r="AC79" s="31">
        <f t="shared" si="124"/>
        <v>6779545.561617868</v>
      </c>
      <c r="AD79" s="31">
        <f t="shared" si="125"/>
        <v>615</v>
      </c>
      <c r="AE79" s="31">
        <f t="shared" si="126"/>
        <v>94.150091747610333</v>
      </c>
      <c r="AF79" s="56">
        <f t="shared" si="90"/>
        <v>225.15627695473552</v>
      </c>
      <c r="AH79" s="32">
        <f t="shared" si="127"/>
        <v>58</v>
      </c>
      <c r="AI79" s="32">
        <f t="shared" si="128"/>
        <v>4.1999999999999993</v>
      </c>
      <c r="AJ79" s="32">
        <v>1</v>
      </c>
      <c r="AK79" s="23">
        <f t="shared" si="129"/>
        <v>1.075</v>
      </c>
      <c r="AL79" s="31">
        <f t="shared" si="100"/>
        <v>40</v>
      </c>
      <c r="AM79" s="31">
        <f t="shared" si="130"/>
        <v>2494</v>
      </c>
      <c r="AN79" s="31">
        <f t="shared" si="131"/>
        <v>1694886.3904044656</v>
      </c>
      <c r="AO79" s="31">
        <f t="shared" si="132"/>
        <v>1259.9999999999998</v>
      </c>
      <c r="AP79" s="31">
        <f t="shared" si="133"/>
        <v>94.150091747610333</v>
      </c>
      <c r="AQ79" s="56">
        <f t="shared" si="94"/>
        <v>679.58556150940888</v>
      </c>
      <c r="AS79" s="32">
        <f t="shared" si="134"/>
        <v>43</v>
      </c>
      <c r="AT79" s="32">
        <f t="shared" si="135"/>
        <v>6.4999999999999991</v>
      </c>
      <c r="AU79" s="32">
        <v>1</v>
      </c>
      <c r="AV79" s="23">
        <f t="shared" si="136"/>
        <v>1.1499999999999999</v>
      </c>
      <c r="AW79" s="31">
        <f t="shared" si="101"/>
        <v>40</v>
      </c>
      <c r="AX79" s="31">
        <f t="shared" si="137"/>
        <v>1977.9999999999998</v>
      </c>
      <c r="AY79" s="31">
        <f t="shared" si="138"/>
        <v>211860.798800558</v>
      </c>
      <c r="AZ79" s="31">
        <f t="shared" si="139"/>
        <v>1949.9999999999998</v>
      </c>
      <c r="BA79" s="31">
        <f t="shared" si="140"/>
        <v>94.150091747610333</v>
      </c>
      <c r="BB79" s="56">
        <f t="shared" si="183"/>
        <v>107.10859393354804</v>
      </c>
      <c r="BD79" s="32">
        <f t="shared" si="141"/>
        <v>13</v>
      </c>
      <c r="BE79" s="32">
        <f t="shared" si="142"/>
        <v>9.1</v>
      </c>
      <c r="BF79" s="32">
        <v>1</v>
      </c>
      <c r="BG79" s="23">
        <f t="shared" si="143"/>
        <v>1.3</v>
      </c>
      <c r="BH79" s="31">
        <f t="shared" si="102"/>
        <v>2</v>
      </c>
      <c r="BI79" s="31">
        <f t="shared" si="144"/>
        <v>33.800000000000004</v>
      </c>
      <c r="BJ79" s="31">
        <f t="shared" si="145"/>
        <v>3310.3249812587119</v>
      </c>
      <c r="BK79" s="31">
        <f t="shared" si="146"/>
        <v>2730</v>
      </c>
      <c r="BL79" s="31">
        <f t="shared" si="147"/>
        <v>94.150091747610333</v>
      </c>
      <c r="BM79" s="56">
        <f t="shared" si="184"/>
        <v>97.938608912979632</v>
      </c>
      <c r="BO79" s="32">
        <f t="shared" si="148"/>
        <v>-32</v>
      </c>
      <c r="BP79" s="32">
        <f t="shared" si="149"/>
        <v>12.149999999999999</v>
      </c>
      <c r="BQ79" s="32">
        <v>1</v>
      </c>
      <c r="BR79" s="23">
        <f t="shared" si="150"/>
        <v>1.5249999999999999</v>
      </c>
      <c r="BS79" s="31">
        <f t="shared" si="103"/>
        <v>1</v>
      </c>
      <c r="BT79" s="31">
        <f t="shared" si="151"/>
        <v>-48.8</v>
      </c>
      <c r="BU79" s="31">
        <f t="shared" si="152"/>
        <v>6.465478479020903</v>
      </c>
      <c r="BV79" s="31">
        <f t="shared" si="153"/>
        <v>3644.9999999999995</v>
      </c>
      <c r="BW79" s="31">
        <f t="shared" si="154"/>
        <v>94.150091747610333</v>
      </c>
      <c r="BZ79" s="32">
        <f t="shared" si="155"/>
        <v>-82</v>
      </c>
      <c r="CA79" s="32">
        <f t="shared" si="156"/>
        <v>15.7</v>
      </c>
      <c r="CB79" s="32">
        <v>1</v>
      </c>
      <c r="CC79" s="23">
        <f t="shared" si="157"/>
        <v>1.7749999999999999</v>
      </c>
      <c r="CD79" s="31">
        <f t="shared" si="104"/>
        <v>1</v>
      </c>
      <c r="CE79" s="31">
        <f t="shared" si="158"/>
        <v>-145.54999999999998</v>
      </c>
      <c r="CF79" s="31">
        <f t="shared" si="159"/>
        <v>6.3139438271688298E-3</v>
      </c>
      <c r="CG79" s="31">
        <f t="shared" si="160"/>
        <v>4710</v>
      </c>
      <c r="CH79" s="31">
        <f t="shared" si="161"/>
        <v>94.150091747610333</v>
      </c>
      <c r="CK79" s="32">
        <f t="shared" si="162"/>
        <v>-137</v>
      </c>
      <c r="CL79" s="32">
        <f t="shared" si="163"/>
        <v>19.799999999999997</v>
      </c>
      <c r="CM79" s="32">
        <v>1</v>
      </c>
      <c r="CN79" s="23">
        <f t="shared" si="164"/>
        <v>2.0499999999999998</v>
      </c>
      <c r="CO79" s="31">
        <f t="shared" si="105"/>
        <v>1</v>
      </c>
      <c r="CP79" s="31">
        <f t="shared" si="165"/>
        <v>-280.84999999999997</v>
      </c>
      <c r="CQ79" s="31">
        <f t="shared" si="166"/>
        <v>3.0829803843597687E-6</v>
      </c>
      <c r="CR79" s="31">
        <f t="shared" si="167"/>
        <v>5939.9999999999991</v>
      </c>
      <c r="CS79" s="31">
        <f t="shared" si="168"/>
        <v>94.150091747610333</v>
      </c>
      <c r="CV79" s="32">
        <f t="shared" si="169"/>
        <v>-187</v>
      </c>
      <c r="CW79" s="32">
        <f t="shared" si="170"/>
        <v>24.4</v>
      </c>
      <c r="CX79" s="32">
        <v>1</v>
      </c>
      <c r="CY79" s="23">
        <f t="shared" si="171"/>
        <v>2.2999999999999998</v>
      </c>
      <c r="CZ79" s="31">
        <f t="shared" si="106"/>
        <v>1</v>
      </c>
      <c r="DA79" s="31">
        <f t="shared" si="172"/>
        <v>-430.09999999999997</v>
      </c>
      <c r="DB79" s="31">
        <f t="shared" si="173"/>
        <v>3.0107230316013271E-9</v>
      </c>
      <c r="DC79" s="31">
        <f t="shared" si="174"/>
        <v>7320</v>
      </c>
      <c r="DD79" s="31">
        <f t="shared" si="175"/>
        <v>94.150091747610333</v>
      </c>
      <c r="DG79" s="32">
        <f t="shared" si="176"/>
        <v>-252</v>
      </c>
      <c r="DH79" s="32">
        <f t="shared" si="177"/>
        <v>29.65</v>
      </c>
      <c r="DI79" s="32">
        <v>1</v>
      </c>
      <c r="DJ79" s="23">
        <f t="shared" si="185"/>
        <v>2.625</v>
      </c>
      <c r="DK79" s="31">
        <f t="shared" si="107"/>
        <v>1</v>
      </c>
      <c r="DL79" s="31">
        <f t="shared" si="178"/>
        <v>-661.5</v>
      </c>
      <c r="DM79" s="31">
        <f t="shared" si="179"/>
        <v>3.6751990131851971E-13</v>
      </c>
      <c r="DN79" s="31">
        <f t="shared" si="180"/>
        <v>8895</v>
      </c>
      <c r="DO79" s="31">
        <f t="shared" si="181"/>
        <v>94.150091747610333</v>
      </c>
    </row>
    <row r="80" spans="1:119">
      <c r="A80" s="23">
        <f t="shared" si="108"/>
        <v>3.2490095854249512</v>
      </c>
      <c r="B80" s="23">
        <v>0</v>
      </c>
      <c r="C80" s="44">
        <f t="shared" si="91"/>
        <v>4.55</v>
      </c>
      <c r="D80" s="48"/>
      <c r="E80" s="47">
        <f t="shared" si="109"/>
        <v>4.55</v>
      </c>
      <c r="F80" s="84">
        <f t="shared" si="96"/>
        <v>9.1</v>
      </c>
      <c r="G80" s="185">
        <f t="shared" si="97"/>
        <v>2.7894873327008112</v>
      </c>
      <c r="H80" s="26">
        <f t="shared" si="110"/>
        <v>28526.200858087537</v>
      </c>
      <c r="I80" s="23">
        <f t="shared" si="182"/>
        <v>14.800000000000008</v>
      </c>
      <c r="J80" s="27">
        <v>74</v>
      </c>
      <c r="K80" s="32">
        <f t="shared" si="111"/>
        <v>74</v>
      </c>
      <c r="L80" s="32">
        <f t="shared" si="112"/>
        <v>1</v>
      </c>
      <c r="M80" s="22">
        <v>1</v>
      </c>
      <c r="N80" s="109">
        <f t="shared" si="113"/>
        <v>4.55</v>
      </c>
      <c r="O80" s="31">
        <f t="shared" si="98"/>
        <v>112</v>
      </c>
      <c r="P80" s="31">
        <f t="shared" si="114"/>
        <v>37710.400000000001</v>
      </c>
      <c r="Q80" s="31">
        <f t="shared" si="115"/>
        <v>15575305.668515796</v>
      </c>
      <c r="R80" s="31">
        <f t="shared" si="116"/>
        <v>300</v>
      </c>
      <c r="S80" s="31">
        <f t="shared" si="117"/>
        <v>97.470287562748538</v>
      </c>
      <c r="T80" s="56">
        <f t="shared" si="118"/>
        <v>413.02414369817865</v>
      </c>
      <c r="U80" s="163">
        <f t="shared" si="119"/>
        <v>83.684619981024341</v>
      </c>
      <c r="W80" s="32">
        <f t="shared" si="120"/>
        <v>69</v>
      </c>
      <c r="X80" s="32">
        <f t="shared" si="121"/>
        <v>2.0499999999999998</v>
      </c>
      <c r="Y80" s="32">
        <v>1</v>
      </c>
      <c r="Z80" s="23">
        <f t="shared" si="122"/>
        <v>1.0249999999999999</v>
      </c>
      <c r="AA80" s="31">
        <f t="shared" si="99"/>
        <v>432</v>
      </c>
      <c r="AB80" s="31">
        <f t="shared" si="123"/>
        <v>30553.199999999997</v>
      </c>
      <c r="AC80" s="31">
        <f t="shared" si="124"/>
        <v>7787652.8342578942</v>
      </c>
      <c r="AD80" s="31">
        <f t="shared" si="125"/>
        <v>615</v>
      </c>
      <c r="AE80" s="31">
        <f t="shared" si="126"/>
        <v>97.470287562748538</v>
      </c>
      <c r="AF80" s="56">
        <f t="shared" si="90"/>
        <v>254.8882877818983</v>
      </c>
      <c r="AH80" s="32">
        <f t="shared" si="127"/>
        <v>59</v>
      </c>
      <c r="AI80" s="32">
        <f t="shared" si="128"/>
        <v>4.1999999999999993</v>
      </c>
      <c r="AJ80" s="32">
        <v>1</v>
      </c>
      <c r="AK80" s="23">
        <f t="shared" si="129"/>
        <v>1.075</v>
      </c>
      <c r="AL80" s="31">
        <f t="shared" si="100"/>
        <v>40</v>
      </c>
      <c r="AM80" s="31">
        <f t="shared" si="130"/>
        <v>2537</v>
      </c>
      <c r="AN80" s="31">
        <f t="shared" si="131"/>
        <v>1946913.2085644722</v>
      </c>
      <c r="AO80" s="31">
        <f t="shared" si="132"/>
        <v>1259.9999999999998</v>
      </c>
      <c r="AP80" s="31">
        <f t="shared" si="133"/>
        <v>97.470287562748538</v>
      </c>
      <c r="AQ80" s="56">
        <f t="shared" si="94"/>
        <v>767.40765020278764</v>
      </c>
      <c r="AS80" s="32">
        <f t="shared" si="134"/>
        <v>44</v>
      </c>
      <c r="AT80" s="32">
        <f t="shared" si="135"/>
        <v>6.4999999999999991</v>
      </c>
      <c r="AU80" s="32">
        <v>1</v>
      </c>
      <c r="AV80" s="23">
        <f t="shared" si="136"/>
        <v>1.1499999999999999</v>
      </c>
      <c r="AW80" s="31">
        <f t="shared" si="101"/>
        <v>40</v>
      </c>
      <c r="AX80" s="31">
        <f t="shared" si="137"/>
        <v>2023.9999999999998</v>
      </c>
      <c r="AY80" s="31">
        <f t="shared" si="138"/>
        <v>243364.15107055882</v>
      </c>
      <c r="AZ80" s="31">
        <f t="shared" si="139"/>
        <v>1949.9999999999998</v>
      </c>
      <c r="BA80" s="31">
        <f t="shared" si="140"/>
        <v>97.470287562748538</v>
      </c>
      <c r="BB80" s="56">
        <f t="shared" si="183"/>
        <v>120.23920507438677</v>
      </c>
      <c r="BD80" s="32">
        <f t="shared" si="141"/>
        <v>14</v>
      </c>
      <c r="BE80" s="32">
        <f t="shared" si="142"/>
        <v>9.1</v>
      </c>
      <c r="BF80" s="32">
        <v>1</v>
      </c>
      <c r="BG80" s="23">
        <f t="shared" si="143"/>
        <v>1.3</v>
      </c>
      <c r="BH80" s="31">
        <f t="shared" si="102"/>
        <v>2</v>
      </c>
      <c r="BI80" s="31">
        <f t="shared" si="144"/>
        <v>36.4</v>
      </c>
      <c r="BJ80" s="31">
        <f t="shared" si="145"/>
        <v>3802.5648604774733</v>
      </c>
      <c r="BK80" s="31">
        <f t="shared" si="146"/>
        <v>2730</v>
      </c>
      <c r="BL80" s="31">
        <f t="shared" si="147"/>
        <v>97.470287562748538</v>
      </c>
      <c r="BM80" s="56">
        <f t="shared" si="184"/>
        <v>104.46606759553498</v>
      </c>
      <c r="BO80" s="32">
        <f t="shared" si="148"/>
        <v>-31</v>
      </c>
      <c r="BP80" s="32">
        <f t="shared" si="149"/>
        <v>12.149999999999999</v>
      </c>
      <c r="BQ80" s="32">
        <v>1</v>
      </c>
      <c r="BR80" s="23">
        <f t="shared" si="150"/>
        <v>1.5249999999999999</v>
      </c>
      <c r="BS80" s="31">
        <f t="shared" si="103"/>
        <v>1</v>
      </c>
      <c r="BT80" s="31">
        <f t="shared" si="151"/>
        <v>-47.274999999999999</v>
      </c>
      <c r="BU80" s="31">
        <f t="shared" si="152"/>
        <v>7.4268844931200437</v>
      </c>
      <c r="BV80" s="31">
        <f t="shared" si="153"/>
        <v>3644.9999999999995</v>
      </c>
      <c r="BW80" s="31">
        <f t="shared" si="154"/>
        <v>97.470287562748538</v>
      </c>
      <c r="BZ80" s="32">
        <f t="shared" si="155"/>
        <v>-81</v>
      </c>
      <c r="CA80" s="32">
        <f t="shared" si="156"/>
        <v>15.7</v>
      </c>
      <c r="CB80" s="32">
        <v>1</v>
      </c>
      <c r="CC80" s="23">
        <f t="shared" si="157"/>
        <v>1.7749999999999999</v>
      </c>
      <c r="CD80" s="31">
        <f t="shared" si="104"/>
        <v>1</v>
      </c>
      <c r="CE80" s="31">
        <f t="shared" si="158"/>
        <v>-143.77500000000001</v>
      </c>
      <c r="CF80" s="31">
        <f t="shared" si="159"/>
        <v>7.2528168878125176E-3</v>
      </c>
      <c r="CG80" s="31">
        <f t="shared" si="160"/>
        <v>4710</v>
      </c>
      <c r="CH80" s="31">
        <f t="shared" si="161"/>
        <v>97.470287562748538</v>
      </c>
      <c r="CK80" s="32">
        <f t="shared" si="162"/>
        <v>-136</v>
      </c>
      <c r="CL80" s="32">
        <f t="shared" si="163"/>
        <v>19.799999999999997</v>
      </c>
      <c r="CM80" s="32">
        <v>1</v>
      </c>
      <c r="CN80" s="23">
        <f t="shared" si="164"/>
        <v>2.0499999999999998</v>
      </c>
      <c r="CO80" s="31">
        <f t="shared" si="105"/>
        <v>1</v>
      </c>
      <c r="CP80" s="31">
        <f t="shared" si="165"/>
        <v>-278.79999999999995</v>
      </c>
      <c r="CQ80" s="31">
        <f t="shared" si="166"/>
        <v>3.5414144960021923E-6</v>
      </c>
      <c r="CR80" s="31">
        <f t="shared" si="167"/>
        <v>5939.9999999999991</v>
      </c>
      <c r="CS80" s="31">
        <f t="shared" si="168"/>
        <v>97.470287562748538</v>
      </c>
      <c r="CV80" s="32">
        <f t="shared" si="169"/>
        <v>-186</v>
      </c>
      <c r="CW80" s="32">
        <f t="shared" si="170"/>
        <v>24.4</v>
      </c>
      <c r="CX80" s="32">
        <v>1</v>
      </c>
      <c r="CY80" s="23">
        <f t="shared" si="171"/>
        <v>2.2999999999999998</v>
      </c>
      <c r="CZ80" s="31">
        <f t="shared" si="106"/>
        <v>1</v>
      </c>
      <c r="DA80" s="31">
        <f t="shared" si="172"/>
        <v>-427.79999999999995</v>
      </c>
      <c r="DB80" s="31">
        <f t="shared" si="173"/>
        <v>3.4584125937521306E-9</v>
      </c>
      <c r="DC80" s="31">
        <f t="shared" si="174"/>
        <v>7320</v>
      </c>
      <c r="DD80" s="31">
        <f t="shared" si="175"/>
        <v>97.470287562748538</v>
      </c>
      <c r="DG80" s="32">
        <f t="shared" si="176"/>
        <v>-251</v>
      </c>
      <c r="DH80" s="32">
        <f t="shared" si="177"/>
        <v>29.65</v>
      </c>
      <c r="DI80" s="32">
        <v>1</v>
      </c>
      <c r="DJ80" s="23">
        <f t="shared" si="185"/>
        <v>2.625</v>
      </c>
      <c r="DK80" s="31">
        <f t="shared" si="107"/>
        <v>1</v>
      </c>
      <c r="DL80" s="31">
        <f t="shared" si="178"/>
        <v>-658.875</v>
      </c>
      <c r="DM80" s="31">
        <f t="shared" si="179"/>
        <v>4.2216950607325626E-13</v>
      </c>
      <c r="DN80" s="31">
        <f t="shared" si="180"/>
        <v>8895</v>
      </c>
      <c r="DO80" s="31">
        <f t="shared" si="181"/>
        <v>97.470287562748538</v>
      </c>
    </row>
    <row r="81" spans="1:119">
      <c r="A81" s="23">
        <f t="shared" si="108"/>
        <v>3.3635856610148678</v>
      </c>
      <c r="B81" s="23">
        <v>0</v>
      </c>
      <c r="C81" s="44">
        <f t="shared" si="91"/>
        <v>4.55</v>
      </c>
      <c r="D81" s="48"/>
      <c r="E81" s="47">
        <f t="shared" si="109"/>
        <v>4.55</v>
      </c>
      <c r="F81" s="84">
        <f t="shared" si="96"/>
        <v>9.1</v>
      </c>
      <c r="G81" s="185">
        <f t="shared" si="97"/>
        <v>2.8284271247461898</v>
      </c>
      <c r="H81" s="26">
        <f t="shared" si="110"/>
        <v>32768.00000000016</v>
      </c>
      <c r="I81" s="23">
        <f t="shared" si="182"/>
        <v>15.000000000000007</v>
      </c>
      <c r="J81" s="27">
        <v>75</v>
      </c>
      <c r="K81" s="32">
        <f t="shared" si="111"/>
        <v>75</v>
      </c>
      <c r="L81" s="32">
        <f t="shared" si="112"/>
        <v>1</v>
      </c>
      <c r="M81" s="22">
        <v>1</v>
      </c>
      <c r="N81" s="109">
        <f t="shared" si="113"/>
        <v>4.55</v>
      </c>
      <c r="O81" s="31">
        <f t="shared" si="98"/>
        <v>112</v>
      </c>
      <c r="P81" s="31">
        <f t="shared" si="114"/>
        <v>38220</v>
      </c>
      <c r="Q81" s="31">
        <f t="shared" si="115"/>
        <v>17891328.000000086</v>
      </c>
      <c r="R81" s="31">
        <f t="shared" si="116"/>
        <v>300</v>
      </c>
      <c r="S81" s="31">
        <f t="shared" si="117"/>
        <v>100.90756983044604</v>
      </c>
      <c r="T81" s="56">
        <f t="shared" si="118"/>
        <v>468.11428571428797</v>
      </c>
      <c r="U81" s="163">
        <f t="shared" si="119"/>
        <v>84.852813742385692</v>
      </c>
      <c r="W81" s="32">
        <f t="shared" si="120"/>
        <v>70</v>
      </c>
      <c r="X81" s="32">
        <f t="shared" si="121"/>
        <v>2.0499999999999998</v>
      </c>
      <c r="Y81" s="32">
        <v>1</v>
      </c>
      <c r="Z81" s="23">
        <f t="shared" si="122"/>
        <v>1.0249999999999999</v>
      </c>
      <c r="AA81" s="31">
        <f t="shared" si="99"/>
        <v>432</v>
      </c>
      <c r="AB81" s="31">
        <f t="shared" si="123"/>
        <v>30995.999999999996</v>
      </c>
      <c r="AC81" s="31">
        <f t="shared" si="124"/>
        <v>8945664.000000041</v>
      </c>
      <c r="AD81" s="31">
        <f t="shared" si="125"/>
        <v>615</v>
      </c>
      <c r="AE81" s="31">
        <f t="shared" si="126"/>
        <v>100.90756983044604</v>
      </c>
      <c r="AF81" s="56">
        <f t="shared" ref="AF81:AF144" si="186">AC81/AB81</f>
        <v>288.60704607046205</v>
      </c>
      <c r="AH81" s="32">
        <f t="shared" si="127"/>
        <v>60</v>
      </c>
      <c r="AI81" s="32">
        <f t="shared" si="128"/>
        <v>4.1999999999999993</v>
      </c>
      <c r="AJ81" s="32">
        <v>10</v>
      </c>
      <c r="AK81" s="23">
        <f t="shared" si="129"/>
        <v>1.075</v>
      </c>
      <c r="AL81" s="31">
        <f t="shared" si="100"/>
        <v>400</v>
      </c>
      <c r="AM81" s="31">
        <f t="shared" si="130"/>
        <v>25800</v>
      </c>
      <c r="AN81" s="31">
        <f t="shared" si="131"/>
        <v>2236416.0000000088</v>
      </c>
      <c r="AO81" s="31">
        <f t="shared" si="132"/>
        <v>1259.9999999999998</v>
      </c>
      <c r="AP81" s="31">
        <f t="shared" si="133"/>
        <v>100.90756983044604</v>
      </c>
      <c r="AQ81" s="56">
        <f t="shared" si="94"/>
        <v>86.682790697674761</v>
      </c>
      <c r="AS81" s="32">
        <f t="shared" si="134"/>
        <v>45</v>
      </c>
      <c r="AT81" s="32">
        <f t="shared" si="135"/>
        <v>6.4999999999999991</v>
      </c>
      <c r="AU81" s="32">
        <v>1</v>
      </c>
      <c r="AV81" s="23">
        <f t="shared" si="136"/>
        <v>1.1499999999999999</v>
      </c>
      <c r="AW81" s="31">
        <f t="shared" si="101"/>
        <v>40</v>
      </c>
      <c r="AX81" s="31">
        <f t="shared" si="137"/>
        <v>2070</v>
      </c>
      <c r="AY81" s="31">
        <f t="shared" si="138"/>
        <v>279552.00000000076</v>
      </c>
      <c r="AZ81" s="31">
        <f t="shared" si="139"/>
        <v>1949.9999999999998</v>
      </c>
      <c r="BA81" s="31">
        <f t="shared" si="140"/>
        <v>100.90756983044604</v>
      </c>
      <c r="BB81" s="56">
        <f t="shared" si="183"/>
        <v>135.04927536231921</v>
      </c>
      <c r="BD81" s="32">
        <f t="shared" si="141"/>
        <v>15</v>
      </c>
      <c r="BE81" s="32">
        <f t="shared" si="142"/>
        <v>9.1</v>
      </c>
      <c r="BF81" s="32">
        <v>1</v>
      </c>
      <c r="BG81" s="23">
        <f t="shared" si="143"/>
        <v>1.3</v>
      </c>
      <c r="BH81" s="31">
        <f t="shared" si="102"/>
        <v>2</v>
      </c>
      <c r="BI81" s="31">
        <f t="shared" si="144"/>
        <v>39</v>
      </c>
      <c r="BJ81" s="31">
        <f t="shared" si="145"/>
        <v>4368.0000000000036</v>
      </c>
      <c r="BK81" s="31">
        <f t="shared" si="146"/>
        <v>2730</v>
      </c>
      <c r="BL81" s="31">
        <f t="shared" si="147"/>
        <v>100.90756983044604</v>
      </c>
      <c r="BM81" s="56">
        <f t="shared" si="184"/>
        <v>112.0000000000001</v>
      </c>
      <c r="BO81" s="32">
        <f t="shared" si="148"/>
        <v>-30</v>
      </c>
      <c r="BP81" s="32">
        <f t="shared" si="149"/>
        <v>12.149999999999999</v>
      </c>
      <c r="BQ81" s="32">
        <v>1</v>
      </c>
      <c r="BR81" s="23">
        <f t="shared" si="150"/>
        <v>1.5249999999999999</v>
      </c>
      <c r="BS81" s="31">
        <f t="shared" si="103"/>
        <v>1</v>
      </c>
      <c r="BT81" s="31">
        <f t="shared" si="151"/>
        <v>-45.75</v>
      </c>
      <c r="BU81" s="31">
        <f t="shared" si="152"/>
        <v>8.531249999999984</v>
      </c>
      <c r="BV81" s="31">
        <f t="shared" si="153"/>
        <v>3644.9999999999995</v>
      </c>
      <c r="BW81" s="31">
        <f t="shared" si="154"/>
        <v>100.90756983044604</v>
      </c>
      <c r="BZ81" s="32">
        <f t="shared" si="155"/>
        <v>-80</v>
      </c>
      <c r="CA81" s="32">
        <f t="shared" si="156"/>
        <v>15.7</v>
      </c>
      <c r="CB81" s="32">
        <v>1</v>
      </c>
      <c r="CC81" s="23">
        <f t="shared" si="157"/>
        <v>1.7749999999999999</v>
      </c>
      <c r="CD81" s="31">
        <f t="shared" si="104"/>
        <v>1</v>
      </c>
      <c r="CE81" s="31">
        <f t="shared" si="158"/>
        <v>-142</v>
      </c>
      <c r="CF81" s="31">
        <f t="shared" si="159"/>
        <v>8.3312988281249549E-3</v>
      </c>
      <c r="CG81" s="31">
        <f t="shared" si="160"/>
        <v>4710</v>
      </c>
      <c r="CH81" s="31">
        <f t="shared" si="161"/>
        <v>100.90756983044604</v>
      </c>
      <c r="CK81" s="32">
        <f t="shared" si="162"/>
        <v>-135</v>
      </c>
      <c r="CL81" s="32">
        <f t="shared" si="163"/>
        <v>19.799999999999997</v>
      </c>
      <c r="CM81" s="32">
        <v>1</v>
      </c>
      <c r="CN81" s="23">
        <f t="shared" si="164"/>
        <v>2.0499999999999998</v>
      </c>
      <c r="CO81" s="31">
        <f t="shared" si="105"/>
        <v>1</v>
      </c>
      <c r="CP81" s="31">
        <f t="shared" si="165"/>
        <v>-276.75</v>
      </c>
      <c r="CQ81" s="31">
        <f t="shared" si="166"/>
        <v>4.0680170059203729E-6</v>
      </c>
      <c r="CR81" s="31">
        <f t="shared" si="167"/>
        <v>5939.9999999999991</v>
      </c>
      <c r="CS81" s="31">
        <f t="shared" si="168"/>
        <v>100.90756983044604</v>
      </c>
      <c r="CV81" s="32">
        <f t="shared" si="169"/>
        <v>-185</v>
      </c>
      <c r="CW81" s="32">
        <f t="shared" si="170"/>
        <v>24.4</v>
      </c>
      <c r="CX81" s="32">
        <v>1</v>
      </c>
      <c r="CY81" s="23">
        <f t="shared" si="171"/>
        <v>2.2999999999999998</v>
      </c>
      <c r="CZ81" s="31">
        <f t="shared" si="106"/>
        <v>1</v>
      </c>
      <c r="DA81" s="31">
        <f t="shared" si="172"/>
        <v>-425.49999999999994</v>
      </c>
      <c r="DB81" s="31">
        <f t="shared" si="173"/>
        <v>3.9726728573441001E-9</v>
      </c>
      <c r="DC81" s="31">
        <f t="shared" si="174"/>
        <v>7320</v>
      </c>
      <c r="DD81" s="31">
        <f t="shared" si="175"/>
        <v>100.90756983044604</v>
      </c>
      <c r="DG81" s="32">
        <f t="shared" si="176"/>
        <v>-250</v>
      </c>
      <c r="DH81" s="32">
        <f t="shared" si="177"/>
        <v>29.65</v>
      </c>
      <c r="DI81" s="32">
        <v>1</v>
      </c>
      <c r="DJ81" s="23">
        <f t="shared" si="185"/>
        <v>2.625</v>
      </c>
      <c r="DK81" s="31">
        <f t="shared" si="107"/>
        <v>1</v>
      </c>
      <c r="DL81" s="31">
        <f t="shared" si="178"/>
        <v>-656.25</v>
      </c>
      <c r="DM81" s="31">
        <f t="shared" si="179"/>
        <v>4.849454171562603E-13</v>
      </c>
      <c r="DN81" s="31">
        <f t="shared" si="180"/>
        <v>8895</v>
      </c>
      <c r="DO81" s="31">
        <f t="shared" si="181"/>
        <v>100.90756983044604</v>
      </c>
    </row>
    <row r="82" spans="1:119">
      <c r="A82" s="23">
        <f t="shared" si="108"/>
        <v>3.4822022531845063</v>
      </c>
      <c r="B82" s="23">
        <v>0</v>
      </c>
      <c r="C82" s="44">
        <f t="shared" si="91"/>
        <v>4.55</v>
      </c>
      <c r="D82" s="48"/>
      <c r="E82" s="47">
        <f t="shared" si="109"/>
        <v>4.55</v>
      </c>
      <c r="F82" s="84">
        <f t="shared" si="96"/>
        <v>9.1</v>
      </c>
      <c r="G82" s="185">
        <f t="shared" si="97"/>
        <v>2.8679104960316546</v>
      </c>
      <c r="H82" s="26">
        <f t="shared" si="110"/>
        <v>37640.547696543035</v>
      </c>
      <c r="I82" s="23">
        <f t="shared" si="182"/>
        <v>15.200000000000008</v>
      </c>
      <c r="J82" s="27">
        <v>76</v>
      </c>
      <c r="K82" s="32">
        <f t="shared" si="111"/>
        <v>76</v>
      </c>
      <c r="L82" s="32">
        <f t="shared" si="112"/>
        <v>1</v>
      </c>
      <c r="M82" s="22">
        <v>1</v>
      </c>
      <c r="N82" s="109">
        <f t="shared" si="113"/>
        <v>4.55</v>
      </c>
      <c r="O82" s="31">
        <f t="shared" si="98"/>
        <v>112</v>
      </c>
      <c r="P82" s="31">
        <f t="shared" si="114"/>
        <v>38729.599999999999</v>
      </c>
      <c r="Q82" s="31">
        <f t="shared" si="115"/>
        <v>20551739.042312495</v>
      </c>
      <c r="R82" s="31">
        <f t="shared" si="116"/>
        <v>300</v>
      </c>
      <c r="S82" s="31">
        <f t="shared" si="117"/>
        <v>104.46606759553519</v>
      </c>
      <c r="T82" s="56">
        <f t="shared" si="118"/>
        <v>530.64681903021199</v>
      </c>
      <c r="U82" s="163">
        <f t="shared" si="119"/>
        <v>86.037314880949637</v>
      </c>
      <c r="W82" s="32">
        <f t="shared" si="120"/>
        <v>71</v>
      </c>
      <c r="X82" s="32">
        <f t="shared" si="121"/>
        <v>2.0499999999999998</v>
      </c>
      <c r="Y82" s="32">
        <v>1</v>
      </c>
      <c r="Z82" s="23">
        <f t="shared" si="122"/>
        <v>1.0249999999999999</v>
      </c>
      <c r="AA82" s="31">
        <f t="shared" si="99"/>
        <v>432</v>
      </c>
      <c r="AB82" s="31">
        <f t="shared" si="123"/>
        <v>31438.799999999996</v>
      </c>
      <c r="AC82" s="31">
        <f t="shared" si="124"/>
        <v>10275869.521156244</v>
      </c>
      <c r="AD82" s="31">
        <f t="shared" si="125"/>
        <v>615</v>
      </c>
      <c r="AE82" s="31">
        <f t="shared" si="126"/>
        <v>104.46606759553519</v>
      </c>
      <c r="AF82" s="56">
        <f t="shared" si="186"/>
        <v>326.85310893406381</v>
      </c>
      <c r="AH82" s="32">
        <f t="shared" si="127"/>
        <v>61</v>
      </c>
      <c r="AI82" s="32">
        <f t="shared" si="128"/>
        <v>4.1999999999999993</v>
      </c>
      <c r="AJ82" s="32">
        <v>1</v>
      </c>
      <c r="AK82" s="23">
        <f t="shared" si="129"/>
        <v>1.075</v>
      </c>
      <c r="AL82" s="31">
        <f t="shared" si="100"/>
        <v>400</v>
      </c>
      <c r="AM82" s="31">
        <f t="shared" si="130"/>
        <v>26230</v>
      </c>
      <c r="AN82" s="31">
        <f t="shared" si="131"/>
        <v>2568967.3802890587</v>
      </c>
      <c r="AO82" s="31">
        <f t="shared" si="132"/>
        <v>1259.9999999999998</v>
      </c>
      <c r="AP82" s="31">
        <f t="shared" si="133"/>
        <v>104.46606759553519</v>
      </c>
      <c r="AQ82" s="56">
        <f t="shared" si="94"/>
        <v>97.940044997676651</v>
      </c>
      <c r="AS82" s="32">
        <f t="shared" si="134"/>
        <v>46</v>
      </c>
      <c r="AT82" s="32">
        <f t="shared" si="135"/>
        <v>6.4999999999999991</v>
      </c>
      <c r="AU82" s="32">
        <v>1</v>
      </c>
      <c r="AV82" s="23">
        <f t="shared" si="136"/>
        <v>1.1499999999999999</v>
      </c>
      <c r="AW82" s="31">
        <f t="shared" si="101"/>
        <v>40</v>
      </c>
      <c r="AX82" s="31">
        <f t="shared" si="137"/>
        <v>2116</v>
      </c>
      <c r="AY82" s="31">
        <f t="shared" si="138"/>
        <v>321120.9225361321</v>
      </c>
      <c r="AZ82" s="31">
        <f t="shared" si="139"/>
        <v>1949.9999999999998</v>
      </c>
      <c r="BA82" s="31">
        <f t="shared" si="140"/>
        <v>104.46606759553519</v>
      </c>
      <c r="BB82" s="56">
        <f t="shared" si="183"/>
        <v>151.75847000762386</v>
      </c>
      <c r="BD82" s="32">
        <f t="shared" si="141"/>
        <v>16</v>
      </c>
      <c r="BE82" s="32">
        <f t="shared" si="142"/>
        <v>9.1</v>
      </c>
      <c r="BF82" s="32">
        <v>1</v>
      </c>
      <c r="BG82" s="23">
        <f t="shared" si="143"/>
        <v>1.3</v>
      </c>
      <c r="BH82" s="31">
        <f t="shared" si="102"/>
        <v>2</v>
      </c>
      <c r="BI82" s="31">
        <f t="shared" si="144"/>
        <v>41.6</v>
      </c>
      <c r="BJ82" s="31">
        <f t="shared" si="145"/>
        <v>5017.5144146270532</v>
      </c>
      <c r="BK82" s="31">
        <f t="shared" si="146"/>
        <v>2730</v>
      </c>
      <c r="BL82" s="31">
        <f t="shared" si="147"/>
        <v>104.46606759553519</v>
      </c>
      <c r="BM82" s="56">
        <f t="shared" si="184"/>
        <v>120.61332727468877</v>
      </c>
      <c r="BO82" s="32">
        <f t="shared" si="148"/>
        <v>-29</v>
      </c>
      <c r="BP82" s="32">
        <f t="shared" si="149"/>
        <v>12.149999999999999</v>
      </c>
      <c r="BQ82" s="32">
        <v>1</v>
      </c>
      <c r="BR82" s="23">
        <f t="shared" si="150"/>
        <v>1.5249999999999999</v>
      </c>
      <c r="BS82" s="31">
        <f t="shared" si="103"/>
        <v>1</v>
      </c>
      <c r="BT82" s="31">
        <f t="shared" si="151"/>
        <v>-44.224999999999994</v>
      </c>
      <c r="BU82" s="31">
        <f t="shared" si="152"/>
        <v>9.7998328410684366</v>
      </c>
      <c r="BV82" s="31">
        <f t="shared" si="153"/>
        <v>3644.9999999999995</v>
      </c>
      <c r="BW82" s="31">
        <f t="shared" si="154"/>
        <v>104.46606759553519</v>
      </c>
      <c r="BZ82" s="32">
        <f t="shared" si="155"/>
        <v>-79</v>
      </c>
      <c r="CA82" s="32">
        <f t="shared" si="156"/>
        <v>15.7</v>
      </c>
      <c r="CB82" s="32">
        <v>1</v>
      </c>
      <c r="CC82" s="23">
        <f t="shared" si="157"/>
        <v>1.7749999999999999</v>
      </c>
      <c r="CD82" s="31">
        <f t="shared" si="104"/>
        <v>1</v>
      </c>
      <c r="CE82" s="31">
        <f t="shared" si="158"/>
        <v>-140.22499999999999</v>
      </c>
      <c r="CF82" s="31">
        <f t="shared" si="159"/>
        <v>9.5701492588558621E-3</v>
      </c>
      <c r="CG82" s="31">
        <f t="shared" si="160"/>
        <v>4710</v>
      </c>
      <c r="CH82" s="31">
        <f t="shared" si="161"/>
        <v>104.46606759553519</v>
      </c>
      <c r="CK82" s="32">
        <f t="shared" si="162"/>
        <v>-134</v>
      </c>
      <c r="CL82" s="32">
        <f t="shared" si="163"/>
        <v>19.799999999999997</v>
      </c>
      <c r="CM82" s="32">
        <v>1</v>
      </c>
      <c r="CN82" s="23">
        <f t="shared" si="164"/>
        <v>2.0499999999999998</v>
      </c>
      <c r="CO82" s="31">
        <f t="shared" si="105"/>
        <v>1</v>
      </c>
      <c r="CP82" s="31">
        <f t="shared" si="165"/>
        <v>-274.7</v>
      </c>
      <c r="CQ82" s="31">
        <f t="shared" si="166"/>
        <v>4.672924442800697E-6</v>
      </c>
      <c r="CR82" s="31">
        <f t="shared" si="167"/>
        <v>5939.9999999999991</v>
      </c>
      <c r="CS82" s="31">
        <f t="shared" si="168"/>
        <v>104.46606759553519</v>
      </c>
      <c r="CV82" s="32">
        <f t="shared" si="169"/>
        <v>-184</v>
      </c>
      <c r="CW82" s="32">
        <f t="shared" si="170"/>
        <v>24.4</v>
      </c>
      <c r="CX82" s="32">
        <v>1</v>
      </c>
      <c r="CY82" s="23">
        <f t="shared" si="171"/>
        <v>2.2999999999999998</v>
      </c>
      <c r="CZ82" s="31">
        <f t="shared" si="106"/>
        <v>1</v>
      </c>
      <c r="DA82" s="31">
        <f t="shared" si="172"/>
        <v>-423.2</v>
      </c>
      <c r="DB82" s="31">
        <f t="shared" si="173"/>
        <v>4.5634027761725408E-9</v>
      </c>
      <c r="DC82" s="31">
        <f t="shared" si="174"/>
        <v>7320</v>
      </c>
      <c r="DD82" s="31">
        <f t="shared" si="175"/>
        <v>104.46606759553519</v>
      </c>
      <c r="DG82" s="32">
        <f t="shared" si="176"/>
        <v>-249</v>
      </c>
      <c r="DH82" s="32">
        <f t="shared" si="177"/>
        <v>29.65</v>
      </c>
      <c r="DI82" s="32">
        <v>1</v>
      </c>
      <c r="DJ82" s="23">
        <f t="shared" si="185"/>
        <v>2.625</v>
      </c>
      <c r="DK82" s="31">
        <f t="shared" si="107"/>
        <v>1</v>
      </c>
      <c r="DL82" s="31">
        <f t="shared" si="178"/>
        <v>-653.625</v>
      </c>
      <c r="DM82" s="31">
        <f t="shared" si="179"/>
        <v>5.5705600295074688E-13</v>
      </c>
      <c r="DN82" s="31">
        <f t="shared" si="180"/>
        <v>8895</v>
      </c>
      <c r="DO82" s="31">
        <f t="shared" si="181"/>
        <v>104.46606759553519</v>
      </c>
    </row>
    <row r="83" spans="1:119">
      <c r="A83" s="23">
        <f t="shared" si="108"/>
        <v>3.6050018504433314</v>
      </c>
      <c r="B83" s="23">
        <v>0</v>
      </c>
      <c r="C83" s="44">
        <f t="shared" si="91"/>
        <v>4.55</v>
      </c>
      <c r="D83" s="48"/>
      <c r="E83" s="47">
        <f t="shared" si="109"/>
        <v>4.55</v>
      </c>
      <c r="F83" s="84">
        <f t="shared" si="96"/>
        <v>9.1</v>
      </c>
      <c r="G83" s="185">
        <f t="shared" si="97"/>
        <v>2.9079450346406213</v>
      </c>
      <c r="H83" s="26">
        <f t="shared" si="110"/>
        <v>43237.635220206423</v>
      </c>
      <c r="I83" s="23">
        <f t="shared" si="182"/>
        <v>15.400000000000007</v>
      </c>
      <c r="J83" s="27">
        <v>77</v>
      </c>
      <c r="K83" s="32">
        <f t="shared" si="111"/>
        <v>77</v>
      </c>
      <c r="L83" s="32">
        <f t="shared" si="112"/>
        <v>1</v>
      </c>
      <c r="M83" s="22">
        <v>1</v>
      </c>
      <c r="N83" s="109">
        <f t="shared" si="113"/>
        <v>4.55</v>
      </c>
      <c r="O83" s="31">
        <f t="shared" si="98"/>
        <v>112</v>
      </c>
      <c r="P83" s="31">
        <f t="shared" si="114"/>
        <v>39239.199999999997</v>
      </c>
      <c r="Q83" s="31">
        <f t="shared" si="115"/>
        <v>23607748.830232706</v>
      </c>
      <c r="R83" s="31">
        <f t="shared" si="116"/>
        <v>300</v>
      </c>
      <c r="S83" s="31">
        <f t="shared" si="117"/>
        <v>108.15005551329995</v>
      </c>
      <c r="T83" s="56">
        <f t="shared" si="118"/>
        <v>601.63685371344741</v>
      </c>
      <c r="U83" s="163">
        <f t="shared" si="119"/>
        <v>87.238351039218642</v>
      </c>
      <c r="W83" s="32">
        <f t="shared" si="120"/>
        <v>72</v>
      </c>
      <c r="X83" s="32">
        <f t="shared" si="121"/>
        <v>2.0499999999999998</v>
      </c>
      <c r="Y83" s="32">
        <v>1</v>
      </c>
      <c r="Z83" s="23">
        <f t="shared" si="122"/>
        <v>1.0249999999999999</v>
      </c>
      <c r="AA83" s="31">
        <f t="shared" si="99"/>
        <v>432</v>
      </c>
      <c r="AB83" s="31">
        <f t="shared" si="123"/>
        <v>31881.599999999999</v>
      </c>
      <c r="AC83" s="31">
        <f t="shared" si="124"/>
        <v>11803874.415116347</v>
      </c>
      <c r="AD83" s="31">
        <f t="shared" si="125"/>
        <v>615</v>
      </c>
      <c r="AE83" s="31">
        <f t="shared" si="126"/>
        <v>108.15005551329995</v>
      </c>
      <c r="AF83" s="56">
        <f t="shared" si="186"/>
        <v>370.24096705047265</v>
      </c>
      <c r="AH83" s="32">
        <f t="shared" si="127"/>
        <v>62</v>
      </c>
      <c r="AI83" s="32">
        <f t="shared" si="128"/>
        <v>4.1999999999999993</v>
      </c>
      <c r="AJ83" s="32">
        <v>1</v>
      </c>
      <c r="AK83" s="23">
        <f t="shared" si="129"/>
        <v>1.075</v>
      </c>
      <c r="AL83" s="31">
        <f t="shared" si="100"/>
        <v>400</v>
      </c>
      <c r="AM83" s="31">
        <f t="shared" si="130"/>
        <v>26660</v>
      </c>
      <c r="AN83" s="31">
        <f t="shared" si="131"/>
        <v>2950968.603779085</v>
      </c>
      <c r="AO83" s="31">
        <f t="shared" si="132"/>
        <v>1259.9999999999998</v>
      </c>
      <c r="AP83" s="31">
        <f t="shared" si="133"/>
        <v>108.15005551329995</v>
      </c>
      <c r="AQ83" s="56">
        <f t="shared" si="94"/>
        <v>110.68899489043829</v>
      </c>
      <c r="AS83" s="32">
        <f t="shared" si="134"/>
        <v>47</v>
      </c>
      <c r="AT83" s="32">
        <f t="shared" si="135"/>
        <v>6.4999999999999991</v>
      </c>
      <c r="AU83" s="32">
        <v>1</v>
      </c>
      <c r="AV83" s="23">
        <f t="shared" si="136"/>
        <v>1.1499999999999999</v>
      </c>
      <c r="AW83" s="31">
        <f t="shared" si="101"/>
        <v>40</v>
      </c>
      <c r="AX83" s="31">
        <f t="shared" si="137"/>
        <v>2162</v>
      </c>
      <c r="AY83" s="31">
        <f t="shared" si="138"/>
        <v>368871.07547238522</v>
      </c>
      <c r="AZ83" s="31">
        <f t="shared" si="139"/>
        <v>1949.9999999999998</v>
      </c>
      <c r="BA83" s="31">
        <f t="shared" si="140"/>
        <v>108.15005551329995</v>
      </c>
      <c r="BB83" s="56">
        <f t="shared" si="183"/>
        <v>170.61566858112175</v>
      </c>
      <c r="BD83" s="32">
        <f t="shared" si="141"/>
        <v>17</v>
      </c>
      <c r="BE83" s="32">
        <f t="shared" si="142"/>
        <v>9.1</v>
      </c>
      <c r="BF83" s="32">
        <v>1</v>
      </c>
      <c r="BG83" s="23">
        <f t="shared" si="143"/>
        <v>1.3</v>
      </c>
      <c r="BH83" s="31">
        <f t="shared" si="102"/>
        <v>2</v>
      </c>
      <c r="BI83" s="31">
        <f t="shared" si="144"/>
        <v>44.2</v>
      </c>
      <c r="BJ83" s="31">
        <f t="shared" si="145"/>
        <v>5763.610554256009</v>
      </c>
      <c r="BK83" s="31">
        <f t="shared" si="146"/>
        <v>2730</v>
      </c>
      <c r="BL83" s="31">
        <f t="shared" si="147"/>
        <v>108.15005551329995</v>
      </c>
      <c r="BM83" s="56">
        <f t="shared" si="184"/>
        <v>130.39842882932146</v>
      </c>
      <c r="BO83" s="32">
        <f t="shared" si="148"/>
        <v>-28</v>
      </c>
      <c r="BP83" s="32">
        <f t="shared" si="149"/>
        <v>12.149999999999999</v>
      </c>
      <c r="BQ83" s="32">
        <v>1</v>
      </c>
      <c r="BR83" s="23">
        <f t="shared" si="150"/>
        <v>1.5249999999999999</v>
      </c>
      <c r="BS83" s="31">
        <f t="shared" si="103"/>
        <v>1</v>
      </c>
      <c r="BT83" s="31">
        <f t="shared" si="151"/>
        <v>-42.699999999999996</v>
      </c>
      <c r="BU83" s="31">
        <f t="shared" si="152"/>
        <v>11.257051863781232</v>
      </c>
      <c r="BV83" s="31">
        <f t="shared" si="153"/>
        <v>3644.9999999999995</v>
      </c>
      <c r="BW83" s="31">
        <f t="shared" si="154"/>
        <v>108.15005551329995</v>
      </c>
      <c r="BZ83" s="32">
        <f t="shared" si="155"/>
        <v>-78</v>
      </c>
      <c r="CA83" s="32">
        <f t="shared" si="156"/>
        <v>15.7</v>
      </c>
      <c r="CB83" s="32">
        <v>1</v>
      </c>
      <c r="CC83" s="23">
        <f t="shared" si="157"/>
        <v>1.7749999999999999</v>
      </c>
      <c r="CD83" s="31">
        <f t="shared" si="104"/>
        <v>1</v>
      </c>
      <c r="CE83" s="31">
        <f t="shared" si="158"/>
        <v>-138.44999999999999</v>
      </c>
      <c r="CF83" s="31">
        <f t="shared" si="159"/>
        <v>1.0993214710723825E-2</v>
      </c>
      <c r="CG83" s="31">
        <f t="shared" si="160"/>
        <v>4710</v>
      </c>
      <c r="CH83" s="31">
        <f t="shared" si="161"/>
        <v>108.15005551329995</v>
      </c>
      <c r="CK83" s="32">
        <f t="shared" si="162"/>
        <v>-133</v>
      </c>
      <c r="CL83" s="32">
        <f t="shared" si="163"/>
        <v>19.799999999999997</v>
      </c>
      <c r="CM83" s="32">
        <v>1</v>
      </c>
      <c r="CN83" s="23">
        <f t="shared" si="164"/>
        <v>2.0499999999999998</v>
      </c>
      <c r="CO83" s="31">
        <f t="shared" si="105"/>
        <v>1</v>
      </c>
      <c r="CP83" s="31">
        <f t="shared" si="165"/>
        <v>-272.64999999999998</v>
      </c>
      <c r="CQ83" s="31">
        <f t="shared" si="166"/>
        <v>5.3677806204705972E-6</v>
      </c>
      <c r="CR83" s="31">
        <f t="shared" si="167"/>
        <v>5939.9999999999991</v>
      </c>
      <c r="CS83" s="31">
        <f t="shared" si="168"/>
        <v>108.15005551329995</v>
      </c>
      <c r="CV83" s="32">
        <f t="shared" si="169"/>
        <v>-183</v>
      </c>
      <c r="CW83" s="32">
        <f t="shared" si="170"/>
        <v>24.4</v>
      </c>
      <c r="CX83" s="32">
        <v>1</v>
      </c>
      <c r="CY83" s="23">
        <f t="shared" si="171"/>
        <v>2.2999999999999998</v>
      </c>
      <c r="CZ83" s="31">
        <f t="shared" si="106"/>
        <v>1</v>
      </c>
      <c r="DA83" s="31">
        <f t="shared" si="172"/>
        <v>-420.9</v>
      </c>
      <c r="DB83" s="31">
        <f t="shared" si="173"/>
        <v>5.2419732621782994E-9</v>
      </c>
      <c r="DC83" s="31">
        <f t="shared" si="174"/>
        <v>7320</v>
      </c>
      <c r="DD83" s="31">
        <f t="shared" si="175"/>
        <v>108.15005551329995</v>
      </c>
      <c r="DG83" s="32">
        <f t="shared" si="176"/>
        <v>-248</v>
      </c>
      <c r="DH83" s="32">
        <f t="shared" si="177"/>
        <v>29.65</v>
      </c>
      <c r="DI83" s="32">
        <v>1</v>
      </c>
      <c r="DJ83" s="23">
        <f t="shared" si="185"/>
        <v>2.625</v>
      </c>
      <c r="DK83" s="31">
        <f t="shared" si="107"/>
        <v>1</v>
      </c>
      <c r="DL83" s="31">
        <f t="shared" si="178"/>
        <v>-651</v>
      </c>
      <c r="DM83" s="31">
        <f t="shared" si="179"/>
        <v>6.3988931423074661E-13</v>
      </c>
      <c r="DN83" s="31">
        <f t="shared" si="180"/>
        <v>8895</v>
      </c>
      <c r="DO83" s="31">
        <f t="shared" si="181"/>
        <v>108.15005551329995</v>
      </c>
    </row>
    <row r="84" spans="1:119">
      <c r="A84" s="23">
        <f t="shared" si="108"/>
        <v>3.7321319661472407</v>
      </c>
      <c r="B84" s="23">
        <v>0</v>
      </c>
      <c r="C84" s="44">
        <f t="shared" si="91"/>
        <v>4.55</v>
      </c>
      <c r="D84" s="48"/>
      <c r="E84" s="47">
        <f t="shared" si="109"/>
        <v>4.55</v>
      </c>
      <c r="F84" s="84">
        <f t="shared" si="96"/>
        <v>9.1</v>
      </c>
      <c r="G84" s="185">
        <f t="shared" si="97"/>
        <v>2.9485384345822023</v>
      </c>
      <c r="H84" s="26">
        <f t="shared" si="110"/>
        <v>49667.000451412976</v>
      </c>
      <c r="I84" s="23">
        <f t="shared" si="182"/>
        <v>15.600000000000007</v>
      </c>
      <c r="J84" s="27">
        <v>78</v>
      </c>
      <c r="K84" s="32">
        <f t="shared" si="111"/>
        <v>78</v>
      </c>
      <c r="L84" s="32">
        <f t="shared" si="112"/>
        <v>1</v>
      </c>
      <c r="M84" s="22">
        <v>1</v>
      </c>
      <c r="N84" s="109">
        <f t="shared" si="113"/>
        <v>4.55</v>
      </c>
      <c r="O84" s="31">
        <f t="shared" si="98"/>
        <v>112</v>
      </c>
      <c r="P84" s="31">
        <f t="shared" si="114"/>
        <v>39748.799999999996</v>
      </c>
      <c r="Q84" s="31">
        <f t="shared" si="115"/>
        <v>27118182.246471483</v>
      </c>
      <c r="R84" s="31">
        <f t="shared" si="116"/>
        <v>300</v>
      </c>
      <c r="S84" s="31">
        <f t="shared" si="117"/>
        <v>111.96395898441722</v>
      </c>
      <c r="T84" s="56">
        <f t="shared" si="118"/>
        <v>682.23901718973866</v>
      </c>
      <c r="U84" s="163">
        <f t="shared" si="119"/>
        <v>88.456153037466066</v>
      </c>
      <c r="W84" s="32">
        <f t="shared" si="120"/>
        <v>73</v>
      </c>
      <c r="X84" s="32">
        <f t="shared" si="121"/>
        <v>2.0499999999999998</v>
      </c>
      <c r="Y84" s="32">
        <v>1</v>
      </c>
      <c r="Z84" s="23">
        <f t="shared" si="122"/>
        <v>1.0249999999999999</v>
      </c>
      <c r="AA84" s="31">
        <f t="shared" si="99"/>
        <v>432</v>
      </c>
      <c r="AB84" s="31">
        <f t="shared" si="123"/>
        <v>32324.399999999998</v>
      </c>
      <c r="AC84" s="31">
        <f t="shared" si="124"/>
        <v>13559091.12323574</v>
      </c>
      <c r="AD84" s="31">
        <f t="shared" si="125"/>
        <v>615</v>
      </c>
      <c r="AE84" s="31">
        <f t="shared" si="126"/>
        <v>111.96395898441722</v>
      </c>
      <c r="AF84" s="56">
        <f t="shared" si="186"/>
        <v>419.46922829923341</v>
      </c>
      <c r="AH84" s="32">
        <f t="shared" si="127"/>
        <v>63</v>
      </c>
      <c r="AI84" s="32">
        <f t="shared" si="128"/>
        <v>4.1999999999999993</v>
      </c>
      <c r="AJ84" s="32">
        <v>1</v>
      </c>
      <c r="AK84" s="23">
        <f t="shared" si="129"/>
        <v>1.075</v>
      </c>
      <c r="AL84" s="31">
        <f t="shared" si="100"/>
        <v>400</v>
      </c>
      <c r="AM84" s="31">
        <f t="shared" si="130"/>
        <v>27090</v>
      </c>
      <c r="AN84" s="31">
        <f t="shared" si="131"/>
        <v>3389772.7808089321</v>
      </c>
      <c r="AO84" s="31">
        <f t="shared" si="132"/>
        <v>1259.9999999999998</v>
      </c>
      <c r="AP84" s="31">
        <f t="shared" si="133"/>
        <v>111.96395898441722</v>
      </c>
      <c r="AQ84" s="56">
        <f t="shared" si="94"/>
        <v>125.13003989697054</v>
      </c>
      <c r="AS84" s="32">
        <f t="shared" si="134"/>
        <v>48</v>
      </c>
      <c r="AT84" s="32">
        <f t="shared" si="135"/>
        <v>6.4999999999999991</v>
      </c>
      <c r="AU84" s="32">
        <v>1</v>
      </c>
      <c r="AV84" s="23">
        <f t="shared" si="136"/>
        <v>1.1499999999999999</v>
      </c>
      <c r="AW84" s="31">
        <f t="shared" si="101"/>
        <v>40</v>
      </c>
      <c r="AX84" s="31">
        <f t="shared" si="137"/>
        <v>2208</v>
      </c>
      <c r="AY84" s="31">
        <f t="shared" si="138"/>
        <v>423721.59760111611</v>
      </c>
      <c r="AZ84" s="31">
        <f t="shared" si="139"/>
        <v>1949.9999999999998</v>
      </c>
      <c r="BA84" s="31">
        <f t="shared" si="140"/>
        <v>111.96395898441722</v>
      </c>
      <c r="BB84" s="56">
        <f t="shared" si="183"/>
        <v>191.90289746427359</v>
      </c>
      <c r="BD84" s="32">
        <f t="shared" si="141"/>
        <v>18</v>
      </c>
      <c r="BE84" s="32">
        <f t="shared" si="142"/>
        <v>9.1</v>
      </c>
      <c r="BF84" s="32">
        <v>1</v>
      </c>
      <c r="BG84" s="23">
        <f t="shared" si="143"/>
        <v>1.3</v>
      </c>
      <c r="BH84" s="31">
        <f t="shared" si="102"/>
        <v>2</v>
      </c>
      <c r="BI84" s="31">
        <f t="shared" si="144"/>
        <v>46.800000000000004</v>
      </c>
      <c r="BJ84" s="31">
        <f t="shared" si="145"/>
        <v>6620.6499625174265</v>
      </c>
      <c r="BK84" s="31">
        <f t="shared" si="146"/>
        <v>2730</v>
      </c>
      <c r="BL84" s="31">
        <f t="shared" si="147"/>
        <v>111.96395898441722</v>
      </c>
      <c r="BM84" s="56">
        <f t="shared" si="184"/>
        <v>141.46687954097064</v>
      </c>
      <c r="BO84" s="32">
        <f t="shared" si="148"/>
        <v>-27</v>
      </c>
      <c r="BP84" s="32">
        <f t="shared" si="149"/>
        <v>12.149999999999999</v>
      </c>
      <c r="BQ84" s="32">
        <v>1</v>
      </c>
      <c r="BR84" s="23">
        <f t="shared" si="150"/>
        <v>1.5249999999999999</v>
      </c>
      <c r="BS84" s="31">
        <f t="shared" si="103"/>
        <v>1</v>
      </c>
      <c r="BT84" s="31">
        <f t="shared" si="151"/>
        <v>-41.174999999999997</v>
      </c>
      <c r="BU84" s="31">
        <f t="shared" si="152"/>
        <v>12.930956958041811</v>
      </c>
      <c r="BV84" s="31">
        <f t="shared" si="153"/>
        <v>3644.9999999999995</v>
      </c>
      <c r="BW84" s="31">
        <f t="shared" si="154"/>
        <v>111.96395898441722</v>
      </c>
      <c r="BZ84" s="32">
        <f t="shared" si="155"/>
        <v>-77</v>
      </c>
      <c r="CA84" s="32">
        <f t="shared" si="156"/>
        <v>15.7</v>
      </c>
      <c r="CB84" s="32">
        <v>1</v>
      </c>
      <c r="CC84" s="23">
        <f t="shared" si="157"/>
        <v>1.7749999999999999</v>
      </c>
      <c r="CD84" s="31">
        <f t="shared" si="104"/>
        <v>1</v>
      </c>
      <c r="CE84" s="31">
        <f t="shared" si="158"/>
        <v>-136.67499999999998</v>
      </c>
      <c r="CF84" s="31">
        <f t="shared" si="159"/>
        <v>1.2627887654337661E-2</v>
      </c>
      <c r="CG84" s="31">
        <f t="shared" si="160"/>
        <v>4710</v>
      </c>
      <c r="CH84" s="31">
        <f t="shared" si="161"/>
        <v>111.96395898441722</v>
      </c>
      <c r="CK84" s="32">
        <f t="shared" si="162"/>
        <v>-132</v>
      </c>
      <c r="CL84" s="32">
        <f t="shared" si="163"/>
        <v>19.799999999999997</v>
      </c>
      <c r="CM84" s="32">
        <v>1</v>
      </c>
      <c r="CN84" s="23">
        <f t="shared" si="164"/>
        <v>2.0499999999999998</v>
      </c>
      <c r="CO84" s="31">
        <f t="shared" si="105"/>
        <v>1</v>
      </c>
      <c r="CP84" s="31">
        <f t="shared" si="165"/>
        <v>-270.59999999999997</v>
      </c>
      <c r="CQ84" s="31">
        <f t="shared" si="166"/>
        <v>6.1659607687195391E-6</v>
      </c>
      <c r="CR84" s="31">
        <f t="shared" si="167"/>
        <v>5939.9999999999991</v>
      </c>
      <c r="CS84" s="31">
        <f t="shared" si="168"/>
        <v>111.96395898441722</v>
      </c>
      <c r="CV84" s="32">
        <f t="shared" si="169"/>
        <v>-182</v>
      </c>
      <c r="CW84" s="32">
        <f t="shared" si="170"/>
        <v>24.4</v>
      </c>
      <c r="CX84" s="32">
        <v>1</v>
      </c>
      <c r="CY84" s="23">
        <f t="shared" si="171"/>
        <v>2.2999999999999998</v>
      </c>
      <c r="CZ84" s="31">
        <f t="shared" si="106"/>
        <v>1</v>
      </c>
      <c r="DA84" s="31">
        <f t="shared" si="172"/>
        <v>-418.59999999999997</v>
      </c>
      <c r="DB84" s="31">
        <f t="shared" si="173"/>
        <v>6.0214460632026551E-9</v>
      </c>
      <c r="DC84" s="31">
        <f t="shared" si="174"/>
        <v>7320</v>
      </c>
      <c r="DD84" s="31">
        <f t="shared" si="175"/>
        <v>111.96395898441722</v>
      </c>
      <c r="DG84" s="32">
        <f t="shared" si="176"/>
        <v>-247</v>
      </c>
      <c r="DH84" s="32">
        <f t="shared" si="177"/>
        <v>29.65</v>
      </c>
      <c r="DI84" s="32">
        <v>1</v>
      </c>
      <c r="DJ84" s="23">
        <f t="shared" si="185"/>
        <v>2.625</v>
      </c>
      <c r="DK84" s="31">
        <f t="shared" si="107"/>
        <v>1</v>
      </c>
      <c r="DL84" s="31">
        <f t="shared" si="178"/>
        <v>-648.375</v>
      </c>
      <c r="DM84" s="31">
        <f t="shared" si="179"/>
        <v>7.3503980263703943E-13</v>
      </c>
      <c r="DN84" s="31">
        <f t="shared" si="180"/>
        <v>8895</v>
      </c>
      <c r="DO84" s="31">
        <f t="shared" si="181"/>
        <v>111.96395898441722</v>
      </c>
    </row>
    <row r="85" spans="1:119">
      <c r="A85" s="23">
        <f t="shared" si="108"/>
        <v>3.8637453156993944</v>
      </c>
      <c r="B85" s="23">
        <v>0</v>
      </c>
      <c r="C85" s="44">
        <f t="shared" si="91"/>
        <v>4.55</v>
      </c>
      <c r="D85" s="48"/>
      <c r="E85" s="47">
        <f t="shared" si="109"/>
        <v>4.55</v>
      </c>
      <c r="F85" s="84">
        <f t="shared" si="96"/>
        <v>9.1</v>
      </c>
      <c r="G85" s="185">
        <f t="shared" si="97"/>
        <v>2.989698497269877</v>
      </c>
      <c r="H85" s="26">
        <f t="shared" si="110"/>
        <v>57052.401716175089</v>
      </c>
      <c r="I85" s="23">
        <f t="shared" si="182"/>
        <v>15.800000000000008</v>
      </c>
      <c r="J85" s="27">
        <v>79</v>
      </c>
      <c r="K85" s="32">
        <f t="shared" si="111"/>
        <v>79</v>
      </c>
      <c r="L85" s="32">
        <f t="shared" si="112"/>
        <v>1</v>
      </c>
      <c r="M85" s="22">
        <v>1</v>
      </c>
      <c r="N85" s="109">
        <f t="shared" si="113"/>
        <v>4.55</v>
      </c>
      <c r="O85" s="31">
        <f t="shared" si="98"/>
        <v>112</v>
      </c>
      <c r="P85" s="31">
        <f t="shared" si="114"/>
        <v>40258.400000000001</v>
      </c>
      <c r="Q85" s="31">
        <f t="shared" si="115"/>
        <v>31150611.337031595</v>
      </c>
      <c r="R85" s="31">
        <f t="shared" si="116"/>
        <v>300</v>
      </c>
      <c r="S85" s="31">
        <f t="shared" si="117"/>
        <v>115.91235947098183</v>
      </c>
      <c r="T85" s="56">
        <f t="shared" si="118"/>
        <v>773.76675021937274</v>
      </c>
      <c r="U85" s="163">
        <f t="shared" si="119"/>
        <v>89.69095491809631</v>
      </c>
      <c r="W85" s="32">
        <f t="shared" si="120"/>
        <v>74</v>
      </c>
      <c r="X85" s="32">
        <f t="shared" si="121"/>
        <v>2.0499999999999998</v>
      </c>
      <c r="Y85" s="32">
        <v>1</v>
      </c>
      <c r="Z85" s="23">
        <f t="shared" si="122"/>
        <v>1.0249999999999999</v>
      </c>
      <c r="AA85" s="31">
        <f t="shared" si="99"/>
        <v>432</v>
      </c>
      <c r="AB85" s="31">
        <f t="shared" si="123"/>
        <v>32767.199999999997</v>
      </c>
      <c r="AC85" s="31">
        <f t="shared" si="124"/>
        <v>15575305.668515796</v>
      </c>
      <c r="AD85" s="31">
        <f t="shared" si="125"/>
        <v>615</v>
      </c>
      <c r="AE85" s="31">
        <f t="shared" si="126"/>
        <v>115.91235947098183</v>
      </c>
      <c r="AF85" s="56">
        <f t="shared" si="186"/>
        <v>475.33221235002679</v>
      </c>
      <c r="AH85" s="32">
        <f t="shared" si="127"/>
        <v>64</v>
      </c>
      <c r="AI85" s="32">
        <f t="shared" si="128"/>
        <v>4.1999999999999993</v>
      </c>
      <c r="AJ85" s="32">
        <v>1</v>
      </c>
      <c r="AK85" s="23">
        <f t="shared" si="129"/>
        <v>1.075</v>
      </c>
      <c r="AL85" s="31">
        <f t="shared" si="100"/>
        <v>400</v>
      </c>
      <c r="AM85" s="31">
        <f t="shared" si="130"/>
        <v>27520</v>
      </c>
      <c r="AN85" s="31">
        <f t="shared" si="131"/>
        <v>3893826.4171289462</v>
      </c>
      <c r="AO85" s="31">
        <f t="shared" si="132"/>
        <v>1259.9999999999998</v>
      </c>
      <c r="AP85" s="31">
        <f t="shared" si="133"/>
        <v>115.91235947098183</v>
      </c>
      <c r="AQ85" s="56">
        <f t="shared" si="94"/>
        <v>141.49078550613902</v>
      </c>
      <c r="AS85" s="32">
        <f t="shared" si="134"/>
        <v>49</v>
      </c>
      <c r="AT85" s="32">
        <f t="shared" si="135"/>
        <v>6.4999999999999991</v>
      </c>
      <c r="AU85" s="32">
        <v>1</v>
      </c>
      <c r="AV85" s="23">
        <f t="shared" si="136"/>
        <v>1.1499999999999999</v>
      </c>
      <c r="AW85" s="31">
        <f t="shared" si="101"/>
        <v>40</v>
      </c>
      <c r="AX85" s="31">
        <f t="shared" si="137"/>
        <v>2254</v>
      </c>
      <c r="AY85" s="31">
        <f t="shared" si="138"/>
        <v>486728.30214111775</v>
      </c>
      <c r="AZ85" s="31">
        <f t="shared" si="139"/>
        <v>1949.9999999999998</v>
      </c>
      <c r="BA85" s="31">
        <f t="shared" si="140"/>
        <v>115.91235947098183</v>
      </c>
      <c r="BB85" s="56">
        <f t="shared" si="183"/>
        <v>215.93979686828649</v>
      </c>
      <c r="BD85" s="32">
        <f t="shared" si="141"/>
        <v>19</v>
      </c>
      <c r="BE85" s="32">
        <f t="shared" si="142"/>
        <v>9.1</v>
      </c>
      <c r="BF85" s="32">
        <v>1</v>
      </c>
      <c r="BG85" s="23">
        <f t="shared" si="143"/>
        <v>1.3</v>
      </c>
      <c r="BH85" s="31">
        <f t="shared" si="102"/>
        <v>2</v>
      </c>
      <c r="BI85" s="31">
        <f t="shared" si="144"/>
        <v>49.4</v>
      </c>
      <c r="BJ85" s="31">
        <f t="shared" si="145"/>
        <v>7605.1297209549493</v>
      </c>
      <c r="BK85" s="31">
        <f t="shared" si="146"/>
        <v>2730</v>
      </c>
      <c r="BL85" s="31">
        <f t="shared" si="147"/>
        <v>115.91235947098183</v>
      </c>
      <c r="BM85" s="56">
        <f t="shared" si="184"/>
        <v>153.94999435131476</v>
      </c>
      <c r="BO85" s="32">
        <f t="shared" si="148"/>
        <v>-26</v>
      </c>
      <c r="BP85" s="32">
        <f t="shared" si="149"/>
        <v>12.149999999999999</v>
      </c>
      <c r="BQ85" s="32">
        <v>1</v>
      </c>
      <c r="BR85" s="23">
        <f t="shared" si="150"/>
        <v>1.5249999999999999</v>
      </c>
      <c r="BS85" s="31">
        <f t="shared" si="103"/>
        <v>1</v>
      </c>
      <c r="BT85" s="31">
        <f t="shared" si="151"/>
        <v>-39.65</v>
      </c>
      <c r="BU85" s="31">
        <f t="shared" si="152"/>
        <v>14.853768986240093</v>
      </c>
      <c r="BV85" s="31">
        <f t="shared" si="153"/>
        <v>3644.9999999999995</v>
      </c>
      <c r="BW85" s="31">
        <f t="shared" si="154"/>
        <v>115.91235947098183</v>
      </c>
      <c r="BZ85" s="32">
        <f t="shared" si="155"/>
        <v>-76</v>
      </c>
      <c r="CA85" s="32">
        <f t="shared" si="156"/>
        <v>15.7</v>
      </c>
      <c r="CB85" s="32">
        <v>1</v>
      </c>
      <c r="CC85" s="23">
        <f t="shared" si="157"/>
        <v>1.7749999999999999</v>
      </c>
      <c r="CD85" s="31">
        <f t="shared" si="104"/>
        <v>1</v>
      </c>
      <c r="CE85" s="31">
        <f t="shared" si="158"/>
        <v>-134.9</v>
      </c>
      <c r="CF85" s="31">
        <f t="shared" si="159"/>
        <v>1.450563377562504E-2</v>
      </c>
      <c r="CG85" s="31">
        <f t="shared" si="160"/>
        <v>4710</v>
      </c>
      <c r="CH85" s="31">
        <f t="shared" si="161"/>
        <v>115.91235947098183</v>
      </c>
      <c r="CK85" s="32">
        <f t="shared" si="162"/>
        <v>-131</v>
      </c>
      <c r="CL85" s="32">
        <f t="shared" si="163"/>
        <v>19.799999999999997</v>
      </c>
      <c r="CM85" s="32">
        <v>1</v>
      </c>
      <c r="CN85" s="23">
        <f t="shared" si="164"/>
        <v>2.0499999999999998</v>
      </c>
      <c r="CO85" s="31">
        <f t="shared" si="105"/>
        <v>1</v>
      </c>
      <c r="CP85" s="31">
        <f t="shared" si="165"/>
        <v>-268.54999999999995</v>
      </c>
      <c r="CQ85" s="31">
        <f t="shared" si="166"/>
        <v>7.082828992004388E-6</v>
      </c>
      <c r="CR85" s="31">
        <f t="shared" si="167"/>
        <v>5939.9999999999991</v>
      </c>
      <c r="CS85" s="31">
        <f t="shared" si="168"/>
        <v>115.91235947098183</v>
      </c>
      <c r="CV85" s="32">
        <f t="shared" si="169"/>
        <v>-181</v>
      </c>
      <c r="CW85" s="32">
        <f t="shared" si="170"/>
        <v>24.4</v>
      </c>
      <c r="CX85" s="32">
        <v>1</v>
      </c>
      <c r="CY85" s="23">
        <f t="shared" si="171"/>
        <v>2.2999999999999998</v>
      </c>
      <c r="CZ85" s="31">
        <f t="shared" si="106"/>
        <v>1</v>
      </c>
      <c r="DA85" s="31">
        <f t="shared" si="172"/>
        <v>-416.29999999999995</v>
      </c>
      <c r="DB85" s="31">
        <f t="shared" si="173"/>
        <v>6.9168251875042636E-9</v>
      </c>
      <c r="DC85" s="31">
        <f t="shared" si="174"/>
        <v>7320</v>
      </c>
      <c r="DD85" s="31">
        <f t="shared" si="175"/>
        <v>115.91235947098183</v>
      </c>
      <c r="DG85" s="32">
        <f t="shared" si="176"/>
        <v>-246</v>
      </c>
      <c r="DH85" s="32">
        <f t="shared" si="177"/>
        <v>29.65</v>
      </c>
      <c r="DI85" s="32">
        <v>1</v>
      </c>
      <c r="DJ85" s="23">
        <f t="shared" si="185"/>
        <v>2.625</v>
      </c>
      <c r="DK85" s="31">
        <f t="shared" si="107"/>
        <v>1</v>
      </c>
      <c r="DL85" s="31">
        <f t="shared" si="178"/>
        <v>-645.75</v>
      </c>
      <c r="DM85" s="31">
        <f t="shared" si="179"/>
        <v>8.4433901214651282E-13</v>
      </c>
      <c r="DN85" s="31">
        <f t="shared" si="180"/>
        <v>8895</v>
      </c>
      <c r="DO85" s="31">
        <f t="shared" si="181"/>
        <v>115.91235947098183</v>
      </c>
    </row>
    <row r="86" spans="1:119">
      <c r="A86" s="119">
        <f t="shared" si="108"/>
        <v>4.0000000000000124</v>
      </c>
      <c r="B86" s="23">
        <v>0</v>
      </c>
      <c r="C86" s="44">
        <f t="shared" ref="C86:C149" si="187">IF(D86&gt;0,C85+D86,C85)</f>
        <v>4.55</v>
      </c>
      <c r="D86" s="48"/>
      <c r="E86" s="47">
        <f t="shared" si="109"/>
        <v>4.55</v>
      </c>
      <c r="F86" s="84">
        <f t="shared" si="96"/>
        <v>9.1</v>
      </c>
      <c r="G86" s="185">
        <f t="shared" si="97"/>
        <v>3.031433133020796</v>
      </c>
      <c r="H86" s="26">
        <f t="shared" si="110"/>
        <v>65536.000000000349</v>
      </c>
      <c r="I86" s="23">
        <f t="shared" si="182"/>
        <v>16.000000000000007</v>
      </c>
      <c r="J86" s="27">
        <v>80</v>
      </c>
      <c r="K86" s="32">
        <f t="shared" si="111"/>
        <v>80</v>
      </c>
      <c r="L86" s="32">
        <f t="shared" si="112"/>
        <v>1</v>
      </c>
      <c r="M86" s="22">
        <v>10</v>
      </c>
      <c r="N86" s="109">
        <f t="shared" si="113"/>
        <v>4.55</v>
      </c>
      <c r="O86" s="31">
        <f t="shared" si="98"/>
        <v>1120</v>
      </c>
      <c r="P86" s="31">
        <f t="shared" si="114"/>
        <v>407680</v>
      </c>
      <c r="Q86" s="31">
        <f t="shared" si="115"/>
        <v>35782656.000000186</v>
      </c>
      <c r="R86" s="31">
        <f t="shared" si="116"/>
        <v>300</v>
      </c>
      <c r="S86" s="31">
        <f t="shared" si="117"/>
        <v>120.00000000000037</v>
      </c>
      <c r="T86" s="56">
        <f t="shared" si="118"/>
        <v>87.771428571429027</v>
      </c>
      <c r="U86" s="163">
        <f t="shared" si="119"/>
        <v>90.942993990623876</v>
      </c>
      <c r="W86" s="32">
        <f t="shared" si="120"/>
        <v>75</v>
      </c>
      <c r="X86" s="32">
        <f t="shared" si="121"/>
        <v>2.0499999999999998</v>
      </c>
      <c r="Y86" s="32">
        <v>1</v>
      </c>
      <c r="Z86" s="23">
        <f t="shared" si="122"/>
        <v>1.0249999999999999</v>
      </c>
      <c r="AA86" s="31">
        <f t="shared" si="99"/>
        <v>432</v>
      </c>
      <c r="AB86" s="31">
        <f t="shared" si="123"/>
        <v>33210</v>
      </c>
      <c r="AC86" s="31">
        <f t="shared" si="124"/>
        <v>17891328.000000086</v>
      </c>
      <c r="AD86" s="31">
        <f t="shared" si="125"/>
        <v>615</v>
      </c>
      <c r="AE86" s="31">
        <f t="shared" si="126"/>
        <v>120.00000000000037</v>
      </c>
      <c r="AF86" s="56">
        <f t="shared" si="186"/>
        <v>538.73315266486259</v>
      </c>
      <c r="AH86" s="32">
        <f t="shared" si="127"/>
        <v>65</v>
      </c>
      <c r="AI86" s="32">
        <f t="shared" si="128"/>
        <v>4.1999999999999993</v>
      </c>
      <c r="AJ86" s="32">
        <v>1</v>
      </c>
      <c r="AK86" s="23">
        <f t="shared" si="129"/>
        <v>1.075</v>
      </c>
      <c r="AL86" s="31">
        <f t="shared" si="100"/>
        <v>400</v>
      </c>
      <c r="AM86" s="31">
        <f t="shared" si="130"/>
        <v>27950</v>
      </c>
      <c r="AN86" s="31">
        <f t="shared" si="131"/>
        <v>4472832.0000000196</v>
      </c>
      <c r="AO86" s="31">
        <f t="shared" si="132"/>
        <v>1259.9999999999998</v>
      </c>
      <c r="AP86" s="31">
        <f t="shared" si="133"/>
        <v>120.00000000000037</v>
      </c>
      <c r="AQ86" s="56">
        <f t="shared" si="94"/>
        <v>160.02976744186117</v>
      </c>
      <c r="AS86" s="32">
        <f t="shared" si="134"/>
        <v>50</v>
      </c>
      <c r="AT86" s="32">
        <f t="shared" si="135"/>
        <v>6.4999999999999991</v>
      </c>
      <c r="AU86" s="32">
        <v>1</v>
      </c>
      <c r="AV86" s="23">
        <f t="shared" si="136"/>
        <v>1.1499999999999999</v>
      </c>
      <c r="AW86" s="31">
        <f t="shared" si="101"/>
        <v>40</v>
      </c>
      <c r="AX86" s="31">
        <f t="shared" si="137"/>
        <v>2300</v>
      </c>
      <c r="AY86" s="31">
        <f t="shared" si="138"/>
        <v>559104.00000000186</v>
      </c>
      <c r="AZ86" s="31">
        <f t="shared" si="139"/>
        <v>1949.9999999999998</v>
      </c>
      <c r="BA86" s="31">
        <f t="shared" si="140"/>
        <v>120.00000000000037</v>
      </c>
      <c r="BB86" s="56">
        <f t="shared" si="183"/>
        <v>243.08869565217472</v>
      </c>
      <c r="BD86" s="32">
        <f t="shared" si="141"/>
        <v>20</v>
      </c>
      <c r="BE86" s="32">
        <f t="shared" si="142"/>
        <v>9.1</v>
      </c>
      <c r="BF86" s="32">
        <v>1</v>
      </c>
      <c r="BG86" s="23">
        <f t="shared" si="143"/>
        <v>1.3</v>
      </c>
      <c r="BH86" s="31">
        <f t="shared" si="102"/>
        <v>2</v>
      </c>
      <c r="BI86" s="31">
        <f t="shared" si="144"/>
        <v>52</v>
      </c>
      <c r="BJ86" s="31">
        <f t="shared" si="145"/>
        <v>8736.0000000000109</v>
      </c>
      <c r="BK86" s="31">
        <f t="shared" si="146"/>
        <v>2730</v>
      </c>
      <c r="BL86" s="31">
        <f t="shared" si="147"/>
        <v>120.00000000000037</v>
      </c>
      <c r="BM86" s="56">
        <f t="shared" si="184"/>
        <v>168.0000000000002</v>
      </c>
      <c r="BO86" s="32">
        <f t="shared" si="148"/>
        <v>-25</v>
      </c>
      <c r="BP86" s="32">
        <f t="shared" si="149"/>
        <v>12.149999999999999</v>
      </c>
      <c r="BQ86" s="32">
        <v>1</v>
      </c>
      <c r="BR86" s="23">
        <f t="shared" si="150"/>
        <v>1.5249999999999999</v>
      </c>
      <c r="BS86" s="31">
        <f t="shared" si="103"/>
        <v>1</v>
      </c>
      <c r="BT86" s="31">
        <f t="shared" si="151"/>
        <v>-38.125</v>
      </c>
      <c r="BU86" s="31">
        <f t="shared" si="152"/>
        <v>17.062499999999968</v>
      </c>
      <c r="BV86" s="31">
        <f t="shared" si="153"/>
        <v>3644.9999999999995</v>
      </c>
      <c r="BW86" s="31">
        <f t="shared" si="154"/>
        <v>120.00000000000037</v>
      </c>
      <c r="BZ86" s="32">
        <f t="shared" si="155"/>
        <v>-75</v>
      </c>
      <c r="CA86" s="32">
        <f t="shared" si="156"/>
        <v>15.7</v>
      </c>
      <c r="CB86" s="32">
        <v>1</v>
      </c>
      <c r="CC86" s="23">
        <f t="shared" si="157"/>
        <v>1.7749999999999999</v>
      </c>
      <c r="CD86" s="31">
        <f t="shared" si="104"/>
        <v>1</v>
      </c>
      <c r="CE86" s="31">
        <f t="shared" si="158"/>
        <v>-133.125</v>
      </c>
      <c r="CF86" s="31">
        <f t="shared" si="159"/>
        <v>1.6662597656249917E-2</v>
      </c>
      <c r="CG86" s="31">
        <f t="shared" si="160"/>
        <v>4710</v>
      </c>
      <c r="CH86" s="31">
        <f t="shared" si="161"/>
        <v>120.00000000000037</v>
      </c>
      <c r="CK86" s="32">
        <f t="shared" si="162"/>
        <v>-130</v>
      </c>
      <c r="CL86" s="32">
        <f t="shared" si="163"/>
        <v>19.799999999999997</v>
      </c>
      <c r="CM86" s="32">
        <v>1</v>
      </c>
      <c r="CN86" s="23">
        <f t="shared" si="164"/>
        <v>2.0499999999999998</v>
      </c>
      <c r="CO86" s="31">
        <f t="shared" si="105"/>
        <v>1</v>
      </c>
      <c r="CP86" s="31">
        <f t="shared" si="165"/>
        <v>-266.5</v>
      </c>
      <c r="CQ86" s="31">
        <f t="shared" si="166"/>
        <v>8.1360340118407492E-6</v>
      </c>
      <c r="CR86" s="31">
        <f t="shared" si="167"/>
        <v>5939.9999999999991</v>
      </c>
      <c r="CS86" s="31">
        <f t="shared" si="168"/>
        <v>120.00000000000037</v>
      </c>
      <c r="CV86" s="32">
        <f t="shared" si="169"/>
        <v>-180</v>
      </c>
      <c r="CW86" s="32">
        <f t="shared" si="170"/>
        <v>24.4</v>
      </c>
      <c r="CX86" s="32">
        <v>1</v>
      </c>
      <c r="CY86" s="23">
        <f t="shared" si="171"/>
        <v>2.2999999999999998</v>
      </c>
      <c r="CZ86" s="31">
        <f t="shared" si="106"/>
        <v>1</v>
      </c>
      <c r="DA86" s="31">
        <f t="shared" si="172"/>
        <v>-413.99999999999994</v>
      </c>
      <c r="DB86" s="31">
        <f t="shared" si="173"/>
        <v>7.9453457146882051E-9</v>
      </c>
      <c r="DC86" s="31">
        <f t="shared" si="174"/>
        <v>7320</v>
      </c>
      <c r="DD86" s="31">
        <f t="shared" si="175"/>
        <v>120.00000000000037</v>
      </c>
      <c r="DG86" s="32">
        <f t="shared" si="176"/>
        <v>-245</v>
      </c>
      <c r="DH86" s="32">
        <f t="shared" si="177"/>
        <v>29.65</v>
      </c>
      <c r="DI86" s="32">
        <v>1</v>
      </c>
      <c r="DJ86" s="23">
        <f t="shared" si="185"/>
        <v>2.625</v>
      </c>
      <c r="DK86" s="31">
        <f t="shared" si="107"/>
        <v>1</v>
      </c>
      <c r="DL86" s="31">
        <f t="shared" si="178"/>
        <v>-643.125</v>
      </c>
      <c r="DM86" s="31">
        <f t="shared" si="179"/>
        <v>9.69890834312521E-13</v>
      </c>
      <c r="DN86" s="31">
        <f t="shared" si="180"/>
        <v>8895</v>
      </c>
      <c r="DO86" s="31">
        <f t="shared" si="181"/>
        <v>120.00000000000037</v>
      </c>
    </row>
    <row r="87" spans="1:119">
      <c r="A87" s="23">
        <f t="shared" si="108"/>
        <v>4.1410596953655237</v>
      </c>
      <c r="B87" s="23">
        <v>0</v>
      </c>
      <c r="C87" s="44">
        <f t="shared" si="187"/>
        <v>4.55</v>
      </c>
      <c r="D87" s="48"/>
      <c r="E87" s="47">
        <f t="shared" si="109"/>
        <v>4.55</v>
      </c>
      <c r="F87" s="84">
        <f t="shared" si="96"/>
        <v>9.1</v>
      </c>
      <c r="G87" s="185">
        <f t="shared" si="97"/>
        <v>3.0737503625760247</v>
      </c>
      <c r="H87" s="26">
        <f t="shared" si="110"/>
        <v>75281.0953930861</v>
      </c>
      <c r="I87" s="23">
        <f t="shared" si="182"/>
        <v>16.200000000000006</v>
      </c>
      <c r="J87" s="27">
        <v>81</v>
      </c>
      <c r="K87" s="32">
        <f t="shared" si="111"/>
        <v>81</v>
      </c>
      <c r="L87" s="32">
        <f t="shared" si="112"/>
        <v>1</v>
      </c>
      <c r="M87" s="22">
        <v>1</v>
      </c>
      <c r="N87" s="109">
        <f t="shared" si="113"/>
        <v>4.55</v>
      </c>
      <c r="O87" s="31">
        <f t="shared" si="98"/>
        <v>1120</v>
      </c>
      <c r="P87" s="31">
        <f t="shared" si="114"/>
        <v>412776</v>
      </c>
      <c r="Q87" s="31">
        <f t="shared" si="115"/>
        <v>41103478.084625006</v>
      </c>
      <c r="R87" s="31">
        <f t="shared" si="116"/>
        <v>300</v>
      </c>
      <c r="S87" s="31">
        <f t="shared" si="117"/>
        <v>124.2317908609657</v>
      </c>
      <c r="T87" s="56">
        <f t="shared" si="118"/>
        <v>99.578168509373143</v>
      </c>
      <c r="U87" s="163">
        <f t="shared" si="119"/>
        <v>92.212510877280749</v>
      </c>
      <c r="W87" s="32">
        <f t="shared" si="120"/>
        <v>76</v>
      </c>
      <c r="X87" s="32">
        <f t="shared" si="121"/>
        <v>2.0499999999999998</v>
      </c>
      <c r="Y87" s="32">
        <v>1</v>
      </c>
      <c r="Z87" s="23">
        <f t="shared" si="122"/>
        <v>1.0249999999999999</v>
      </c>
      <c r="AA87" s="31">
        <f t="shared" si="99"/>
        <v>432</v>
      </c>
      <c r="AB87" s="31">
        <f t="shared" si="123"/>
        <v>33652.799999999996</v>
      </c>
      <c r="AC87" s="31">
        <f t="shared" si="124"/>
        <v>20551739.042312495</v>
      </c>
      <c r="AD87" s="31">
        <f t="shared" si="125"/>
        <v>615</v>
      </c>
      <c r="AE87" s="31">
        <f t="shared" si="126"/>
        <v>124.2317908609657</v>
      </c>
      <c r="AF87" s="56">
        <f t="shared" si="186"/>
        <v>610.69922985048788</v>
      </c>
      <c r="AH87" s="32">
        <f t="shared" si="127"/>
        <v>66</v>
      </c>
      <c r="AI87" s="32">
        <f t="shared" si="128"/>
        <v>4.1999999999999993</v>
      </c>
      <c r="AJ87" s="32">
        <v>1</v>
      </c>
      <c r="AK87" s="23">
        <f t="shared" si="129"/>
        <v>1.075</v>
      </c>
      <c r="AL87" s="31">
        <f t="shared" si="100"/>
        <v>400</v>
      </c>
      <c r="AM87" s="31">
        <f t="shared" si="130"/>
        <v>28380</v>
      </c>
      <c r="AN87" s="31">
        <f t="shared" si="131"/>
        <v>5137934.7605781211</v>
      </c>
      <c r="AO87" s="31">
        <f t="shared" si="132"/>
        <v>1259.9999999999998</v>
      </c>
      <c r="AP87" s="31">
        <f t="shared" si="133"/>
        <v>124.2317908609657</v>
      </c>
      <c r="AQ87" s="56">
        <f t="shared" si="94"/>
        <v>181.04068923812972</v>
      </c>
      <c r="AS87" s="32">
        <f t="shared" si="134"/>
        <v>51</v>
      </c>
      <c r="AT87" s="32">
        <f t="shared" si="135"/>
        <v>6.4999999999999991</v>
      </c>
      <c r="AU87" s="32">
        <v>1</v>
      </c>
      <c r="AV87" s="23">
        <f t="shared" si="136"/>
        <v>1.1499999999999999</v>
      </c>
      <c r="AW87" s="31">
        <f t="shared" si="101"/>
        <v>40</v>
      </c>
      <c r="AX87" s="31">
        <f t="shared" si="137"/>
        <v>2346</v>
      </c>
      <c r="AY87" s="31">
        <f t="shared" si="138"/>
        <v>642241.84507226443</v>
      </c>
      <c r="AZ87" s="31">
        <f t="shared" si="139"/>
        <v>1949.9999999999998</v>
      </c>
      <c r="BA87" s="31">
        <f t="shared" si="140"/>
        <v>124.2317908609657</v>
      </c>
      <c r="BB87" s="56">
        <f t="shared" si="183"/>
        <v>273.76037726865491</v>
      </c>
      <c r="BD87" s="32">
        <f t="shared" si="141"/>
        <v>21</v>
      </c>
      <c r="BE87" s="32">
        <f t="shared" si="142"/>
        <v>9.1</v>
      </c>
      <c r="BF87" s="32">
        <v>1</v>
      </c>
      <c r="BG87" s="23">
        <f t="shared" si="143"/>
        <v>1.3</v>
      </c>
      <c r="BH87" s="31">
        <f t="shared" si="102"/>
        <v>2</v>
      </c>
      <c r="BI87" s="31">
        <f t="shared" si="144"/>
        <v>54.6</v>
      </c>
      <c r="BJ87" s="31">
        <f t="shared" si="145"/>
        <v>10035.02882925411</v>
      </c>
      <c r="BK87" s="31">
        <f t="shared" si="146"/>
        <v>2730</v>
      </c>
      <c r="BL87" s="31">
        <f t="shared" si="147"/>
        <v>124.2317908609657</v>
      </c>
      <c r="BM87" s="56">
        <f t="shared" si="184"/>
        <v>183.79173679952581</v>
      </c>
      <c r="BO87" s="32">
        <f t="shared" si="148"/>
        <v>-24</v>
      </c>
      <c r="BP87" s="32">
        <f t="shared" si="149"/>
        <v>12.149999999999999</v>
      </c>
      <c r="BQ87" s="32">
        <v>1</v>
      </c>
      <c r="BR87" s="23">
        <f t="shared" si="150"/>
        <v>1.5249999999999999</v>
      </c>
      <c r="BS87" s="31">
        <f t="shared" si="103"/>
        <v>1</v>
      </c>
      <c r="BT87" s="31">
        <f t="shared" si="151"/>
        <v>-36.599999999999994</v>
      </c>
      <c r="BU87" s="31">
        <f t="shared" si="152"/>
        <v>19.59966568213688</v>
      </c>
      <c r="BV87" s="31">
        <f t="shared" si="153"/>
        <v>3644.9999999999995</v>
      </c>
      <c r="BW87" s="31">
        <f t="shared" si="154"/>
        <v>124.2317908609657</v>
      </c>
      <c r="BZ87" s="32">
        <f t="shared" si="155"/>
        <v>-74</v>
      </c>
      <c r="CA87" s="32">
        <f t="shared" si="156"/>
        <v>15.7</v>
      </c>
      <c r="CB87" s="32">
        <v>1</v>
      </c>
      <c r="CC87" s="23">
        <f t="shared" si="157"/>
        <v>1.7749999999999999</v>
      </c>
      <c r="CD87" s="31">
        <f t="shared" si="104"/>
        <v>1</v>
      </c>
      <c r="CE87" s="31">
        <f t="shared" si="158"/>
        <v>-131.35</v>
      </c>
      <c r="CF87" s="31">
        <f t="shared" si="159"/>
        <v>1.9140298517711728E-2</v>
      </c>
      <c r="CG87" s="31">
        <f t="shared" si="160"/>
        <v>4710</v>
      </c>
      <c r="CH87" s="31">
        <f t="shared" si="161"/>
        <v>124.2317908609657</v>
      </c>
      <c r="CK87" s="32">
        <f t="shared" si="162"/>
        <v>-129</v>
      </c>
      <c r="CL87" s="32">
        <f t="shared" si="163"/>
        <v>19.799999999999997</v>
      </c>
      <c r="CM87" s="32">
        <v>1</v>
      </c>
      <c r="CN87" s="23">
        <f t="shared" si="164"/>
        <v>2.0499999999999998</v>
      </c>
      <c r="CO87" s="31">
        <f t="shared" si="105"/>
        <v>1</v>
      </c>
      <c r="CP87" s="31">
        <f t="shared" si="165"/>
        <v>-264.45</v>
      </c>
      <c r="CQ87" s="31">
        <f t="shared" si="166"/>
        <v>9.3458488856013973E-6</v>
      </c>
      <c r="CR87" s="31">
        <f t="shared" si="167"/>
        <v>5939.9999999999991</v>
      </c>
      <c r="CS87" s="31">
        <f t="shared" si="168"/>
        <v>124.2317908609657</v>
      </c>
      <c r="CV87" s="32">
        <f t="shared" si="169"/>
        <v>-179</v>
      </c>
      <c r="CW87" s="32">
        <f t="shared" si="170"/>
        <v>24.4</v>
      </c>
      <c r="CX87" s="32">
        <v>1</v>
      </c>
      <c r="CY87" s="23">
        <f t="shared" si="171"/>
        <v>2.2999999999999998</v>
      </c>
      <c r="CZ87" s="31">
        <f t="shared" si="106"/>
        <v>1</v>
      </c>
      <c r="DA87" s="31">
        <f t="shared" si="172"/>
        <v>-411.7</v>
      </c>
      <c r="DB87" s="31">
        <f t="shared" si="173"/>
        <v>9.1268055523450848E-9</v>
      </c>
      <c r="DC87" s="31">
        <f t="shared" si="174"/>
        <v>7320</v>
      </c>
      <c r="DD87" s="31">
        <f t="shared" si="175"/>
        <v>124.2317908609657</v>
      </c>
      <c r="DG87" s="32">
        <f t="shared" si="176"/>
        <v>-244</v>
      </c>
      <c r="DH87" s="32">
        <f t="shared" si="177"/>
        <v>29.65</v>
      </c>
      <c r="DI87" s="32">
        <v>1</v>
      </c>
      <c r="DJ87" s="23">
        <f t="shared" si="185"/>
        <v>2.625</v>
      </c>
      <c r="DK87" s="31">
        <f t="shared" si="107"/>
        <v>1</v>
      </c>
      <c r="DL87" s="31">
        <f t="shared" si="178"/>
        <v>-640.5</v>
      </c>
      <c r="DM87" s="31">
        <f t="shared" si="179"/>
        <v>1.1141120059014946E-12</v>
      </c>
      <c r="DN87" s="31">
        <f t="shared" si="180"/>
        <v>8895</v>
      </c>
      <c r="DO87" s="31">
        <f t="shared" si="181"/>
        <v>124.2317908609657</v>
      </c>
    </row>
    <row r="88" spans="1:119">
      <c r="A88" s="23">
        <f t="shared" si="108"/>
        <v>4.2870938501451876</v>
      </c>
      <c r="B88" s="23">
        <v>0</v>
      </c>
      <c r="C88" s="44">
        <f t="shared" si="187"/>
        <v>4.55</v>
      </c>
      <c r="D88" s="48"/>
      <c r="E88" s="47">
        <f t="shared" si="109"/>
        <v>4.55</v>
      </c>
      <c r="F88" s="84">
        <f t="shared" si="96"/>
        <v>9.1</v>
      </c>
      <c r="G88" s="185">
        <f t="shared" si="97"/>
        <v>3.1166583186419992</v>
      </c>
      <c r="H88" s="26">
        <f t="shared" si="110"/>
        <v>86475.270440412874</v>
      </c>
      <c r="I88" s="23">
        <f t="shared" si="182"/>
        <v>16.400000000000009</v>
      </c>
      <c r="J88" s="27">
        <v>82</v>
      </c>
      <c r="K88" s="32">
        <f t="shared" si="111"/>
        <v>82</v>
      </c>
      <c r="L88" s="32">
        <f t="shared" si="112"/>
        <v>1</v>
      </c>
      <c r="M88" s="22">
        <v>1</v>
      </c>
      <c r="N88" s="109">
        <f t="shared" si="113"/>
        <v>4.55</v>
      </c>
      <c r="O88" s="31">
        <f t="shared" si="98"/>
        <v>1120</v>
      </c>
      <c r="P88" s="31">
        <f t="shared" si="114"/>
        <v>417872</v>
      </c>
      <c r="Q88" s="31">
        <f t="shared" si="115"/>
        <v>47215497.660465427</v>
      </c>
      <c r="R88" s="31">
        <f t="shared" si="116"/>
        <v>300</v>
      </c>
      <c r="S88" s="31">
        <f t="shared" si="117"/>
        <v>128.61281550435564</v>
      </c>
      <c r="T88" s="56">
        <f t="shared" si="118"/>
        <v>112.99033594130601</v>
      </c>
      <c r="U88" s="163">
        <f t="shared" si="119"/>
        <v>93.499749559259982</v>
      </c>
      <c r="W88" s="32">
        <f t="shared" si="120"/>
        <v>77</v>
      </c>
      <c r="X88" s="32">
        <f t="shared" si="121"/>
        <v>2.0499999999999998</v>
      </c>
      <c r="Y88" s="32">
        <v>1</v>
      </c>
      <c r="Z88" s="23">
        <f t="shared" si="122"/>
        <v>1.0249999999999999</v>
      </c>
      <c r="AA88" s="31">
        <f t="shared" si="99"/>
        <v>432</v>
      </c>
      <c r="AB88" s="31">
        <f t="shared" si="123"/>
        <v>34095.599999999999</v>
      </c>
      <c r="AC88" s="31">
        <f t="shared" si="124"/>
        <v>23607748.830232706</v>
      </c>
      <c r="AD88" s="31">
        <f t="shared" si="125"/>
        <v>615</v>
      </c>
      <c r="AE88" s="31">
        <f t="shared" si="126"/>
        <v>128.61281550435564</v>
      </c>
      <c r="AF88" s="56">
        <f t="shared" si="186"/>
        <v>692.39869162685818</v>
      </c>
      <c r="AH88" s="32">
        <f t="shared" si="127"/>
        <v>67</v>
      </c>
      <c r="AI88" s="32">
        <f t="shared" si="128"/>
        <v>4.1999999999999993</v>
      </c>
      <c r="AJ88" s="32">
        <v>1</v>
      </c>
      <c r="AK88" s="23">
        <f t="shared" si="129"/>
        <v>1.075</v>
      </c>
      <c r="AL88" s="31">
        <f t="shared" si="100"/>
        <v>400</v>
      </c>
      <c r="AM88" s="31">
        <f t="shared" si="130"/>
        <v>28810</v>
      </c>
      <c r="AN88" s="31">
        <f t="shared" si="131"/>
        <v>5901937.2075581728</v>
      </c>
      <c r="AO88" s="31">
        <f t="shared" si="132"/>
        <v>1259.9999999999998</v>
      </c>
      <c r="AP88" s="31">
        <f t="shared" si="133"/>
        <v>128.61281550435564</v>
      </c>
      <c r="AQ88" s="56">
        <f t="shared" si="94"/>
        <v>204.85724427484112</v>
      </c>
      <c r="AS88" s="32">
        <f t="shared" si="134"/>
        <v>52</v>
      </c>
      <c r="AT88" s="32">
        <f t="shared" si="135"/>
        <v>6.4999999999999991</v>
      </c>
      <c r="AU88" s="32">
        <v>1</v>
      </c>
      <c r="AV88" s="23">
        <f t="shared" si="136"/>
        <v>1.1499999999999999</v>
      </c>
      <c r="AW88" s="31">
        <f t="shared" si="101"/>
        <v>40</v>
      </c>
      <c r="AX88" s="31">
        <f t="shared" si="137"/>
        <v>2392</v>
      </c>
      <c r="AY88" s="31">
        <f t="shared" si="138"/>
        <v>737742.15094477078</v>
      </c>
      <c r="AZ88" s="31">
        <f t="shared" si="139"/>
        <v>1949.9999999999998</v>
      </c>
      <c r="BA88" s="31">
        <f t="shared" si="140"/>
        <v>128.61281550435564</v>
      </c>
      <c r="BB88" s="56">
        <f t="shared" si="183"/>
        <v>308.42063166587405</v>
      </c>
      <c r="BD88" s="32">
        <f t="shared" si="141"/>
        <v>22</v>
      </c>
      <c r="BE88" s="32">
        <f t="shared" si="142"/>
        <v>9.1</v>
      </c>
      <c r="BF88" s="32">
        <v>1</v>
      </c>
      <c r="BG88" s="23">
        <f t="shared" si="143"/>
        <v>1.3</v>
      </c>
      <c r="BH88" s="31">
        <f t="shared" si="102"/>
        <v>2</v>
      </c>
      <c r="BI88" s="31">
        <f t="shared" si="144"/>
        <v>57.2</v>
      </c>
      <c r="BJ88" s="31">
        <f t="shared" si="145"/>
        <v>11527.22110851202</v>
      </c>
      <c r="BK88" s="31">
        <f t="shared" si="146"/>
        <v>2730</v>
      </c>
      <c r="BL88" s="31">
        <f t="shared" si="147"/>
        <v>128.61281550435564</v>
      </c>
      <c r="BM88" s="56">
        <f t="shared" si="184"/>
        <v>201.52484455440592</v>
      </c>
      <c r="BO88" s="32">
        <f t="shared" si="148"/>
        <v>-23</v>
      </c>
      <c r="BP88" s="32">
        <f t="shared" si="149"/>
        <v>12.149999999999999</v>
      </c>
      <c r="BQ88" s="32">
        <v>1</v>
      </c>
      <c r="BR88" s="23">
        <f t="shared" si="150"/>
        <v>1.5249999999999999</v>
      </c>
      <c r="BS88" s="31">
        <f t="shared" si="103"/>
        <v>1</v>
      </c>
      <c r="BT88" s="31">
        <f t="shared" si="151"/>
        <v>-35.074999999999996</v>
      </c>
      <c r="BU88" s="31">
        <f t="shared" si="152"/>
        <v>22.514103727562475</v>
      </c>
      <c r="BV88" s="31">
        <f t="shared" si="153"/>
        <v>3644.9999999999995</v>
      </c>
      <c r="BW88" s="31">
        <f t="shared" si="154"/>
        <v>128.61281550435564</v>
      </c>
      <c r="BZ88" s="32">
        <f t="shared" si="155"/>
        <v>-73</v>
      </c>
      <c r="CA88" s="32">
        <f t="shared" si="156"/>
        <v>15.7</v>
      </c>
      <c r="CB88" s="32">
        <v>1</v>
      </c>
      <c r="CC88" s="23">
        <f t="shared" si="157"/>
        <v>1.7749999999999999</v>
      </c>
      <c r="CD88" s="31">
        <f t="shared" si="104"/>
        <v>1</v>
      </c>
      <c r="CE88" s="31">
        <f t="shared" si="158"/>
        <v>-129.57499999999999</v>
      </c>
      <c r="CF88" s="31">
        <f t="shared" si="159"/>
        <v>2.1986429421447653E-2</v>
      </c>
      <c r="CG88" s="31">
        <f t="shared" si="160"/>
        <v>4710</v>
      </c>
      <c r="CH88" s="31">
        <f t="shared" si="161"/>
        <v>128.61281550435564</v>
      </c>
      <c r="CK88" s="32">
        <f t="shared" si="162"/>
        <v>-128</v>
      </c>
      <c r="CL88" s="32">
        <f t="shared" si="163"/>
        <v>19.799999999999997</v>
      </c>
      <c r="CM88" s="32">
        <v>1</v>
      </c>
      <c r="CN88" s="23">
        <f t="shared" si="164"/>
        <v>2.0499999999999998</v>
      </c>
      <c r="CO88" s="31">
        <f t="shared" si="105"/>
        <v>1</v>
      </c>
      <c r="CP88" s="31">
        <f t="shared" si="165"/>
        <v>-262.39999999999998</v>
      </c>
      <c r="CQ88" s="31">
        <f t="shared" si="166"/>
        <v>1.0735561240941196E-5</v>
      </c>
      <c r="CR88" s="31">
        <f t="shared" si="167"/>
        <v>5939.9999999999991</v>
      </c>
      <c r="CS88" s="31">
        <f t="shared" si="168"/>
        <v>128.61281550435564</v>
      </c>
      <c r="CV88" s="32">
        <f t="shared" si="169"/>
        <v>-178</v>
      </c>
      <c r="CW88" s="32">
        <f t="shared" si="170"/>
        <v>24.4</v>
      </c>
      <c r="CX88" s="32">
        <v>1</v>
      </c>
      <c r="CY88" s="23">
        <f t="shared" si="171"/>
        <v>2.2999999999999998</v>
      </c>
      <c r="CZ88" s="31">
        <f t="shared" si="106"/>
        <v>1</v>
      </c>
      <c r="DA88" s="31">
        <f t="shared" si="172"/>
        <v>-409.4</v>
      </c>
      <c r="DB88" s="31">
        <f t="shared" si="173"/>
        <v>1.0483946524356604E-8</v>
      </c>
      <c r="DC88" s="31">
        <f t="shared" si="174"/>
        <v>7320</v>
      </c>
      <c r="DD88" s="31">
        <f t="shared" si="175"/>
        <v>128.61281550435564</v>
      </c>
      <c r="DG88" s="32">
        <f t="shared" si="176"/>
        <v>-243</v>
      </c>
      <c r="DH88" s="32">
        <f t="shared" si="177"/>
        <v>29.65</v>
      </c>
      <c r="DI88" s="32">
        <v>1</v>
      </c>
      <c r="DJ88" s="23">
        <f t="shared" si="185"/>
        <v>2.625</v>
      </c>
      <c r="DK88" s="31">
        <f t="shared" si="107"/>
        <v>1</v>
      </c>
      <c r="DL88" s="31">
        <f t="shared" si="178"/>
        <v>-637.875</v>
      </c>
      <c r="DM88" s="31">
        <f t="shared" si="179"/>
        <v>1.2797786284614936E-12</v>
      </c>
      <c r="DN88" s="31">
        <f t="shared" si="180"/>
        <v>8895</v>
      </c>
      <c r="DO88" s="31">
        <f t="shared" si="181"/>
        <v>128.61281550435564</v>
      </c>
    </row>
    <row r="89" spans="1:119">
      <c r="A89" s="23">
        <f t="shared" si="108"/>
        <v>4.4382778882713954</v>
      </c>
      <c r="B89" s="23">
        <v>0</v>
      </c>
      <c r="C89" s="44">
        <f t="shared" si="187"/>
        <v>4.55</v>
      </c>
      <c r="D89" s="48"/>
      <c r="E89" s="47">
        <f t="shared" si="109"/>
        <v>4.55</v>
      </c>
      <c r="F89" s="84">
        <f t="shared" si="96"/>
        <v>9.1</v>
      </c>
      <c r="G89" s="185">
        <f t="shared" si="97"/>
        <v>3.1601652474535085</v>
      </c>
      <c r="H89" s="26">
        <f t="shared" si="110"/>
        <v>99334.000902825996</v>
      </c>
      <c r="I89" s="23">
        <f t="shared" si="182"/>
        <v>16.600000000000009</v>
      </c>
      <c r="J89" s="27">
        <v>83</v>
      </c>
      <c r="K89" s="32">
        <f t="shared" si="111"/>
        <v>83</v>
      </c>
      <c r="L89" s="32">
        <f t="shared" si="112"/>
        <v>1</v>
      </c>
      <c r="M89" s="22">
        <v>1</v>
      </c>
      <c r="N89" s="109">
        <f t="shared" si="113"/>
        <v>4.55</v>
      </c>
      <c r="O89" s="31">
        <f t="shared" si="98"/>
        <v>1120</v>
      </c>
      <c r="P89" s="31">
        <f t="shared" si="114"/>
        <v>422968</v>
      </c>
      <c r="Q89" s="31">
        <f t="shared" si="115"/>
        <v>54236364.492942989</v>
      </c>
      <c r="R89" s="31">
        <f t="shared" si="116"/>
        <v>300</v>
      </c>
      <c r="S89" s="31">
        <f t="shared" si="117"/>
        <v>133.14833664814185</v>
      </c>
      <c r="T89" s="56">
        <f t="shared" si="118"/>
        <v>128.22805624289069</v>
      </c>
      <c r="U89" s="163">
        <f t="shared" si="119"/>
        <v>94.804957423605259</v>
      </c>
      <c r="W89" s="32">
        <f t="shared" si="120"/>
        <v>78</v>
      </c>
      <c r="X89" s="32">
        <f t="shared" si="121"/>
        <v>2.0499999999999998</v>
      </c>
      <c r="Y89" s="32">
        <v>1</v>
      </c>
      <c r="Z89" s="23">
        <f t="shared" si="122"/>
        <v>1.0249999999999999</v>
      </c>
      <c r="AA89" s="31">
        <f t="shared" si="99"/>
        <v>432</v>
      </c>
      <c r="AB89" s="31">
        <f t="shared" si="123"/>
        <v>34538.399999999994</v>
      </c>
      <c r="AC89" s="31">
        <f t="shared" si="124"/>
        <v>27118182.246471483</v>
      </c>
      <c r="AD89" s="31">
        <f t="shared" si="125"/>
        <v>615</v>
      </c>
      <c r="AE89" s="31">
        <f t="shared" si="126"/>
        <v>133.14833664814185</v>
      </c>
      <c r="AF89" s="56">
        <f t="shared" si="186"/>
        <v>785.16035040625763</v>
      </c>
      <c r="AH89" s="32">
        <f t="shared" si="127"/>
        <v>68</v>
      </c>
      <c r="AI89" s="32">
        <f t="shared" si="128"/>
        <v>4.1999999999999993</v>
      </c>
      <c r="AJ89" s="32">
        <v>1</v>
      </c>
      <c r="AK89" s="23">
        <f t="shared" si="129"/>
        <v>1.075</v>
      </c>
      <c r="AL89" s="31">
        <f t="shared" si="100"/>
        <v>400</v>
      </c>
      <c r="AM89" s="31">
        <f t="shared" si="130"/>
        <v>29240</v>
      </c>
      <c r="AN89" s="31">
        <f t="shared" si="131"/>
        <v>6779545.561617868</v>
      </c>
      <c r="AO89" s="31">
        <f t="shared" si="132"/>
        <v>1259.9999999999998</v>
      </c>
      <c r="AP89" s="31">
        <f t="shared" si="133"/>
        <v>133.14833664814185</v>
      </c>
      <c r="AQ89" s="56">
        <f t="shared" si="94"/>
        <v>231.85860333850437</v>
      </c>
      <c r="AS89" s="32">
        <f t="shared" si="134"/>
        <v>53</v>
      </c>
      <c r="AT89" s="32">
        <f t="shared" si="135"/>
        <v>6.4999999999999991</v>
      </c>
      <c r="AU89" s="32">
        <v>1</v>
      </c>
      <c r="AV89" s="23">
        <f t="shared" si="136"/>
        <v>1.1499999999999999</v>
      </c>
      <c r="AW89" s="31">
        <f t="shared" si="101"/>
        <v>40</v>
      </c>
      <c r="AX89" s="31">
        <f t="shared" si="137"/>
        <v>2438</v>
      </c>
      <c r="AY89" s="31">
        <f t="shared" si="138"/>
        <v>847443.19520223257</v>
      </c>
      <c r="AZ89" s="31">
        <f t="shared" si="139"/>
        <v>1949.9999999999998</v>
      </c>
      <c r="BA89" s="31">
        <f t="shared" si="140"/>
        <v>133.14833664814185</v>
      </c>
      <c r="BB89" s="56">
        <f t="shared" si="183"/>
        <v>347.59770106736363</v>
      </c>
      <c r="BD89" s="32">
        <f t="shared" si="141"/>
        <v>23</v>
      </c>
      <c r="BE89" s="32">
        <f t="shared" si="142"/>
        <v>9.1</v>
      </c>
      <c r="BF89" s="32">
        <v>1</v>
      </c>
      <c r="BG89" s="23">
        <f t="shared" si="143"/>
        <v>1.3</v>
      </c>
      <c r="BH89" s="31">
        <f t="shared" si="102"/>
        <v>2</v>
      </c>
      <c r="BI89" s="31">
        <f t="shared" si="144"/>
        <v>59.800000000000004</v>
      </c>
      <c r="BJ89" s="31">
        <f t="shared" si="145"/>
        <v>13241.299925034858</v>
      </c>
      <c r="BK89" s="31">
        <f t="shared" si="146"/>
        <v>2730</v>
      </c>
      <c r="BL89" s="31">
        <f t="shared" si="147"/>
        <v>133.14833664814185</v>
      </c>
      <c r="BM89" s="56">
        <f t="shared" si="184"/>
        <v>221.42642015108459</v>
      </c>
      <c r="BO89" s="32">
        <f t="shared" si="148"/>
        <v>-22</v>
      </c>
      <c r="BP89" s="32">
        <f t="shared" si="149"/>
        <v>12.149999999999999</v>
      </c>
      <c r="BQ89" s="32">
        <v>1</v>
      </c>
      <c r="BR89" s="23">
        <f t="shared" si="150"/>
        <v>1.5249999999999999</v>
      </c>
      <c r="BS89" s="31">
        <f t="shared" si="103"/>
        <v>1</v>
      </c>
      <c r="BT89" s="31">
        <f t="shared" si="151"/>
        <v>-33.549999999999997</v>
      </c>
      <c r="BU89" s="31">
        <f t="shared" si="152"/>
        <v>25.861913916083637</v>
      </c>
      <c r="BV89" s="31">
        <f t="shared" si="153"/>
        <v>3644.9999999999995</v>
      </c>
      <c r="BW89" s="31">
        <f t="shared" si="154"/>
        <v>133.14833664814185</v>
      </c>
      <c r="BZ89" s="32">
        <f t="shared" si="155"/>
        <v>-72</v>
      </c>
      <c r="CA89" s="32">
        <f t="shared" si="156"/>
        <v>15.7</v>
      </c>
      <c r="CB89" s="32">
        <v>1</v>
      </c>
      <c r="CC89" s="23">
        <f t="shared" si="157"/>
        <v>1.7749999999999999</v>
      </c>
      <c r="CD89" s="31">
        <f t="shared" si="104"/>
        <v>1</v>
      </c>
      <c r="CE89" s="31">
        <f t="shared" si="158"/>
        <v>-127.8</v>
      </c>
      <c r="CF89" s="31">
        <f t="shared" si="159"/>
        <v>2.5255775308675329E-2</v>
      </c>
      <c r="CG89" s="31">
        <f t="shared" si="160"/>
        <v>4710</v>
      </c>
      <c r="CH89" s="31">
        <f t="shared" si="161"/>
        <v>133.14833664814185</v>
      </c>
      <c r="CK89" s="32">
        <f t="shared" si="162"/>
        <v>-127</v>
      </c>
      <c r="CL89" s="32">
        <f t="shared" si="163"/>
        <v>19.799999999999997</v>
      </c>
      <c r="CM89" s="32">
        <v>1</v>
      </c>
      <c r="CN89" s="23">
        <f t="shared" si="164"/>
        <v>2.0499999999999998</v>
      </c>
      <c r="CO89" s="31">
        <f t="shared" si="105"/>
        <v>1</v>
      </c>
      <c r="CP89" s="31">
        <f t="shared" si="165"/>
        <v>-260.34999999999997</v>
      </c>
      <c r="CQ89" s="31">
        <f t="shared" si="166"/>
        <v>1.2331921537439082E-5</v>
      </c>
      <c r="CR89" s="31">
        <f t="shared" si="167"/>
        <v>5939.9999999999991</v>
      </c>
      <c r="CS89" s="31">
        <f t="shared" si="168"/>
        <v>133.14833664814185</v>
      </c>
      <c r="CV89" s="32">
        <f t="shared" si="169"/>
        <v>-177</v>
      </c>
      <c r="CW89" s="32">
        <f t="shared" si="170"/>
        <v>24.4</v>
      </c>
      <c r="CX89" s="32">
        <v>1</v>
      </c>
      <c r="CY89" s="23">
        <f t="shared" si="171"/>
        <v>2.2999999999999998</v>
      </c>
      <c r="CZ89" s="31">
        <f t="shared" si="106"/>
        <v>1</v>
      </c>
      <c r="DA89" s="31">
        <f t="shared" si="172"/>
        <v>-407.09999999999997</v>
      </c>
      <c r="DB89" s="31">
        <f t="shared" si="173"/>
        <v>1.2042892126405312E-8</v>
      </c>
      <c r="DC89" s="31">
        <f t="shared" si="174"/>
        <v>7320</v>
      </c>
      <c r="DD89" s="31">
        <f t="shared" si="175"/>
        <v>133.14833664814185</v>
      </c>
      <c r="DG89" s="32">
        <f t="shared" si="176"/>
        <v>-242</v>
      </c>
      <c r="DH89" s="32">
        <f t="shared" si="177"/>
        <v>29.65</v>
      </c>
      <c r="DI89" s="32">
        <v>1</v>
      </c>
      <c r="DJ89" s="23">
        <f t="shared" si="185"/>
        <v>2.625</v>
      </c>
      <c r="DK89" s="31">
        <f t="shared" si="107"/>
        <v>1</v>
      </c>
      <c r="DL89" s="31">
        <f t="shared" si="178"/>
        <v>-635.25</v>
      </c>
      <c r="DM89" s="31">
        <f t="shared" si="179"/>
        <v>1.4700796052740795E-12</v>
      </c>
      <c r="DN89" s="31">
        <f t="shared" si="180"/>
        <v>8895</v>
      </c>
      <c r="DO89" s="31">
        <f t="shared" si="181"/>
        <v>133.14833664814185</v>
      </c>
    </row>
    <row r="90" spans="1:119">
      <c r="A90" s="23">
        <f t="shared" si="108"/>
        <v>4.5947934199881564</v>
      </c>
      <c r="B90" s="23">
        <v>0</v>
      </c>
      <c r="C90" s="44">
        <f t="shared" si="187"/>
        <v>4.55</v>
      </c>
      <c r="D90" s="48"/>
      <c r="E90" s="47">
        <f t="shared" si="109"/>
        <v>4.55</v>
      </c>
      <c r="F90" s="84">
        <f t="shared" si="96"/>
        <v>9.1</v>
      </c>
      <c r="G90" s="185">
        <f t="shared" si="97"/>
        <v>3.2042795103584876</v>
      </c>
      <c r="H90" s="26">
        <f t="shared" si="110"/>
        <v>114104.80343235022</v>
      </c>
      <c r="I90" s="23">
        <f t="shared" si="182"/>
        <v>16.800000000000008</v>
      </c>
      <c r="J90" s="27">
        <v>84</v>
      </c>
      <c r="K90" s="32">
        <f t="shared" si="111"/>
        <v>84</v>
      </c>
      <c r="L90" s="32">
        <f t="shared" si="112"/>
        <v>1</v>
      </c>
      <c r="M90" s="22">
        <v>1</v>
      </c>
      <c r="N90" s="109">
        <f t="shared" si="113"/>
        <v>4.55</v>
      </c>
      <c r="O90" s="31">
        <f t="shared" si="98"/>
        <v>1120</v>
      </c>
      <c r="P90" s="31">
        <f t="shared" si="114"/>
        <v>428064</v>
      </c>
      <c r="Q90" s="31">
        <f t="shared" si="115"/>
        <v>62301222.674063213</v>
      </c>
      <c r="R90" s="31">
        <f t="shared" si="116"/>
        <v>300</v>
      </c>
      <c r="S90" s="31">
        <f t="shared" si="117"/>
        <v>137.8438025996447</v>
      </c>
      <c r="T90" s="56">
        <f t="shared" si="118"/>
        <v>145.5418411126916</v>
      </c>
      <c r="U90" s="163">
        <f t="shared" si="119"/>
        <v>96.128385310754624</v>
      </c>
      <c r="W90" s="32">
        <f t="shared" si="120"/>
        <v>79</v>
      </c>
      <c r="X90" s="32">
        <f t="shared" si="121"/>
        <v>2.0499999999999998</v>
      </c>
      <c r="Y90" s="32">
        <v>1</v>
      </c>
      <c r="Z90" s="23">
        <f t="shared" si="122"/>
        <v>1.0249999999999999</v>
      </c>
      <c r="AA90" s="31">
        <f t="shared" si="99"/>
        <v>432</v>
      </c>
      <c r="AB90" s="31">
        <f t="shared" si="123"/>
        <v>34981.199999999997</v>
      </c>
      <c r="AC90" s="31">
        <f t="shared" si="124"/>
        <v>31150611.337031595</v>
      </c>
      <c r="AD90" s="31">
        <f t="shared" si="125"/>
        <v>615</v>
      </c>
      <c r="AE90" s="31">
        <f t="shared" si="126"/>
        <v>137.8438025996447</v>
      </c>
      <c r="AF90" s="56">
        <f t="shared" si="186"/>
        <v>890.4957902253667</v>
      </c>
      <c r="AH90" s="32">
        <f t="shared" si="127"/>
        <v>69</v>
      </c>
      <c r="AI90" s="32">
        <f t="shared" si="128"/>
        <v>4.1999999999999993</v>
      </c>
      <c r="AJ90" s="32">
        <v>1</v>
      </c>
      <c r="AK90" s="23">
        <f t="shared" si="129"/>
        <v>1.075</v>
      </c>
      <c r="AL90" s="31">
        <f t="shared" si="100"/>
        <v>400</v>
      </c>
      <c r="AM90" s="31">
        <f t="shared" si="130"/>
        <v>29670</v>
      </c>
      <c r="AN90" s="31">
        <f t="shared" si="131"/>
        <v>7787652.8342578942</v>
      </c>
      <c r="AO90" s="31">
        <f t="shared" si="132"/>
        <v>1259.9999999999998</v>
      </c>
      <c r="AP90" s="31">
        <f t="shared" si="133"/>
        <v>137.8438025996447</v>
      </c>
      <c r="AQ90" s="56">
        <f t="shared" si="94"/>
        <v>262.47566006935944</v>
      </c>
      <c r="AS90" s="32">
        <f t="shared" si="134"/>
        <v>54</v>
      </c>
      <c r="AT90" s="32">
        <f t="shared" si="135"/>
        <v>6.4999999999999991</v>
      </c>
      <c r="AU90" s="32">
        <v>1</v>
      </c>
      <c r="AV90" s="23">
        <f t="shared" si="136"/>
        <v>1.1499999999999999</v>
      </c>
      <c r="AW90" s="31">
        <f t="shared" si="101"/>
        <v>40</v>
      </c>
      <c r="AX90" s="31">
        <f t="shared" si="137"/>
        <v>2484</v>
      </c>
      <c r="AY90" s="31">
        <f t="shared" si="138"/>
        <v>973456.60428223561</v>
      </c>
      <c r="AZ90" s="31">
        <f t="shared" si="139"/>
        <v>1949.9999999999998</v>
      </c>
      <c r="BA90" s="31">
        <f t="shared" si="140"/>
        <v>137.8438025996447</v>
      </c>
      <c r="BB90" s="56">
        <f t="shared" si="183"/>
        <v>391.89074246466811</v>
      </c>
      <c r="BD90" s="32">
        <f t="shared" si="141"/>
        <v>24</v>
      </c>
      <c r="BE90" s="32">
        <f t="shared" si="142"/>
        <v>9.1</v>
      </c>
      <c r="BF90" s="32">
        <v>1</v>
      </c>
      <c r="BG90" s="23">
        <f t="shared" si="143"/>
        <v>1.3</v>
      </c>
      <c r="BH90" s="31">
        <f t="shared" si="102"/>
        <v>2</v>
      </c>
      <c r="BI90" s="31">
        <f t="shared" si="144"/>
        <v>62.400000000000006</v>
      </c>
      <c r="BJ90" s="31">
        <f t="shared" si="145"/>
        <v>15210.259441909902</v>
      </c>
      <c r="BK90" s="31">
        <f t="shared" si="146"/>
        <v>2730</v>
      </c>
      <c r="BL90" s="31">
        <f t="shared" si="147"/>
        <v>137.8438025996447</v>
      </c>
      <c r="BM90" s="56">
        <f t="shared" si="184"/>
        <v>243.75415772291507</v>
      </c>
      <c r="BO90" s="32">
        <f t="shared" si="148"/>
        <v>-21</v>
      </c>
      <c r="BP90" s="32">
        <f t="shared" si="149"/>
        <v>12.149999999999999</v>
      </c>
      <c r="BQ90" s="32">
        <v>1</v>
      </c>
      <c r="BR90" s="23">
        <f t="shared" si="150"/>
        <v>1.5249999999999999</v>
      </c>
      <c r="BS90" s="31">
        <f t="shared" si="103"/>
        <v>1</v>
      </c>
      <c r="BT90" s="31">
        <f t="shared" si="151"/>
        <v>-32.024999999999999</v>
      </c>
      <c r="BU90" s="31">
        <f t="shared" si="152"/>
        <v>29.7075379724802</v>
      </c>
      <c r="BV90" s="31">
        <f t="shared" si="153"/>
        <v>3644.9999999999995</v>
      </c>
      <c r="BW90" s="31">
        <f t="shared" si="154"/>
        <v>137.8438025996447</v>
      </c>
      <c r="BZ90" s="32">
        <f t="shared" si="155"/>
        <v>-71</v>
      </c>
      <c r="CA90" s="32">
        <f t="shared" si="156"/>
        <v>15.7</v>
      </c>
      <c r="CB90" s="32">
        <v>1</v>
      </c>
      <c r="CC90" s="23">
        <f t="shared" si="157"/>
        <v>1.7749999999999999</v>
      </c>
      <c r="CD90" s="31">
        <f t="shared" si="104"/>
        <v>1</v>
      </c>
      <c r="CE90" s="31">
        <f t="shared" si="158"/>
        <v>-126.02499999999999</v>
      </c>
      <c r="CF90" s="31">
        <f t="shared" si="159"/>
        <v>2.9011267551250091E-2</v>
      </c>
      <c r="CG90" s="31">
        <f t="shared" si="160"/>
        <v>4710</v>
      </c>
      <c r="CH90" s="31">
        <f t="shared" si="161"/>
        <v>137.8438025996447</v>
      </c>
      <c r="CK90" s="32">
        <f t="shared" si="162"/>
        <v>-126</v>
      </c>
      <c r="CL90" s="32">
        <f t="shared" si="163"/>
        <v>19.799999999999997</v>
      </c>
      <c r="CM90" s="32">
        <v>1</v>
      </c>
      <c r="CN90" s="23">
        <f t="shared" si="164"/>
        <v>2.0499999999999998</v>
      </c>
      <c r="CO90" s="31">
        <f t="shared" si="105"/>
        <v>1</v>
      </c>
      <c r="CP90" s="31">
        <f t="shared" si="165"/>
        <v>-258.29999999999995</v>
      </c>
      <c r="CQ90" s="31">
        <f t="shared" si="166"/>
        <v>1.4165657984008781E-5</v>
      </c>
      <c r="CR90" s="31">
        <f t="shared" si="167"/>
        <v>5939.9999999999991</v>
      </c>
      <c r="CS90" s="31">
        <f t="shared" si="168"/>
        <v>137.8438025996447</v>
      </c>
      <c r="CV90" s="32">
        <f t="shared" si="169"/>
        <v>-176</v>
      </c>
      <c r="CW90" s="32">
        <f t="shared" si="170"/>
        <v>24.4</v>
      </c>
      <c r="CX90" s="32">
        <v>1</v>
      </c>
      <c r="CY90" s="23">
        <f t="shared" si="171"/>
        <v>2.2999999999999998</v>
      </c>
      <c r="CZ90" s="31">
        <f t="shared" si="106"/>
        <v>1</v>
      </c>
      <c r="DA90" s="31">
        <f t="shared" si="172"/>
        <v>-404.79999999999995</v>
      </c>
      <c r="DB90" s="31">
        <f t="shared" si="173"/>
        <v>1.3833650375008532E-8</v>
      </c>
      <c r="DC90" s="31">
        <f t="shared" si="174"/>
        <v>7320</v>
      </c>
      <c r="DD90" s="31">
        <f t="shared" si="175"/>
        <v>137.8438025996447</v>
      </c>
      <c r="DG90" s="32">
        <f t="shared" si="176"/>
        <v>-241</v>
      </c>
      <c r="DH90" s="32">
        <f t="shared" si="177"/>
        <v>29.65</v>
      </c>
      <c r="DI90" s="32">
        <v>1</v>
      </c>
      <c r="DJ90" s="23">
        <f t="shared" si="185"/>
        <v>2.625</v>
      </c>
      <c r="DK90" s="31">
        <f t="shared" si="107"/>
        <v>1</v>
      </c>
      <c r="DL90" s="31">
        <f t="shared" si="178"/>
        <v>-632.625</v>
      </c>
      <c r="DM90" s="31">
        <f t="shared" si="179"/>
        <v>1.6886780242930262E-12</v>
      </c>
      <c r="DN90" s="31">
        <f t="shared" si="180"/>
        <v>8895</v>
      </c>
      <c r="DO90" s="31">
        <f t="shared" si="181"/>
        <v>137.8438025996447</v>
      </c>
    </row>
    <row r="91" spans="1:119">
      <c r="A91" s="23">
        <f t="shared" si="108"/>
        <v>4.756828460010901</v>
      </c>
      <c r="B91" s="23">
        <v>0</v>
      </c>
      <c r="C91" s="44">
        <f>IF(D91&gt;0,C90+D91,C90)</f>
        <v>4.55</v>
      </c>
      <c r="D91" s="73"/>
      <c r="E91" s="47">
        <f t="shared" si="109"/>
        <v>4.55</v>
      </c>
      <c r="F91" s="84">
        <f t="shared" si="96"/>
        <v>9.1</v>
      </c>
      <c r="G91" s="185">
        <f t="shared" si="97"/>
        <v>3.2490095854249419</v>
      </c>
      <c r="H91" s="26">
        <f t="shared" si="110"/>
        <v>131072.00000000073</v>
      </c>
      <c r="I91" s="23">
        <f t="shared" si="182"/>
        <v>17.000000000000007</v>
      </c>
      <c r="J91" s="27">
        <v>85</v>
      </c>
      <c r="K91" s="32">
        <f t="shared" si="111"/>
        <v>85</v>
      </c>
      <c r="L91" s="32">
        <f t="shared" si="112"/>
        <v>1</v>
      </c>
      <c r="M91" s="22">
        <v>1</v>
      </c>
      <c r="N91" s="109">
        <f t="shared" si="113"/>
        <v>4.55</v>
      </c>
      <c r="O91" s="31">
        <f t="shared" si="98"/>
        <v>1120</v>
      </c>
      <c r="P91" s="31">
        <f t="shared" si="114"/>
        <v>433160</v>
      </c>
      <c r="Q91" s="31">
        <f t="shared" si="115"/>
        <v>71565312.000000402</v>
      </c>
      <c r="R91" s="31">
        <f t="shared" si="116"/>
        <v>300</v>
      </c>
      <c r="S91" s="31">
        <f t="shared" si="117"/>
        <v>142.70485380032704</v>
      </c>
      <c r="T91" s="56">
        <f t="shared" si="118"/>
        <v>165.21680672269</v>
      </c>
      <c r="U91" s="163">
        <f t="shared" si="119"/>
        <v>97.470287562748254</v>
      </c>
      <c r="W91" s="32">
        <f t="shared" si="120"/>
        <v>80</v>
      </c>
      <c r="X91" s="32">
        <f t="shared" si="121"/>
        <v>2.0499999999999998</v>
      </c>
      <c r="Y91" s="32">
        <v>10</v>
      </c>
      <c r="Z91" s="23">
        <f t="shared" si="122"/>
        <v>1.0249999999999999</v>
      </c>
      <c r="AA91" s="31">
        <f t="shared" si="99"/>
        <v>4320</v>
      </c>
      <c r="AB91" s="31">
        <f t="shared" si="123"/>
        <v>354239.99999999994</v>
      </c>
      <c r="AC91" s="31">
        <f t="shared" si="124"/>
        <v>35782656.000000186</v>
      </c>
      <c r="AD91" s="31">
        <f t="shared" si="125"/>
        <v>615</v>
      </c>
      <c r="AE91" s="31">
        <f t="shared" si="126"/>
        <v>142.70485380032704</v>
      </c>
      <c r="AF91" s="56">
        <f t="shared" si="186"/>
        <v>101.01246612466178</v>
      </c>
      <c r="AH91" s="32">
        <f t="shared" si="127"/>
        <v>70</v>
      </c>
      <c r="AI91" s="32">
        <f t="shared" si="128"/>
        <v>4.1999999999999993</v>
      </c>
      <c r="AJ91" s="32">
        <v>1</v>
      </c>
      <c r="AK91" s="23">
        <f t="shared" si="129"/>
        <v>1.075</v>
      </c>
      <c r="AL91" s="31">
        <f t="shared" si="100"/>
        <v>400</v>
      </c>
      <c r="AM91" s="31">
        <f t="shared" si="130"/>
        <v>30100</v>
      </c>
      <c r="AN91" s="31">
        <f t="shared" si="131"/>
        <v>8945664.000000041</v>
      </c>
      <c r="AO91" s="31">
        <f t="shared" si="132"/>
        <v>1259.9999999999998</v>
      </c>
      <c r="AP91" s="31">
        <f t="shared" si="133"/>
        <v>142.70485380032704</v>
      </c>
      <c r="AQ91" s="56">
        <f t="shared" si="94"/>
        <v>297.19813953488506</v>
      </c>
      <c r="AS91" s="32">
        <f t="shared" si="134"/>
        <v>55</v>
      </c>
      <c r="AT91" s="32">
        <f t="shared" si="135"/>
        <v>6.4999999999999991</v>
      </c>
      <c r="AU91" s="32">
        <v>1</v>
      </c>
      <c r="AV91" s="23">
        <f t="shared" si="136"/>
        <v>1.1499999999999999</v>
      </c>
      <c r="AW91" s="31">
        <f t="shared" si="101"/>
        <v>40</v>
      </c>
      <c r="AX91" s="31">
        <f t="shared" si="137"/>
        <v>2530</v>
      </c>
      <c r="AY91" s="31">
        <f t="shared" si="138"/>
        <v>1118208.0000000042</v>
      </c>
      <c r="AZ91" s="31">
        <f t="shared" si="139"/>
        <v>1949.9999999999998</v>
      </c>
      <c r="BA91" s="31">
        <f t="shared" si="140"/>
        <v>142.70485380032704</v>
      </c>
      <c r="BB91" s="56">
        <f t="shared" si="183"/>
        <v>441.97944664031786</v>
      </c>
      <c r="BD91" s="32">
        <f t="shared" si="141"/>
        <v>25</v>
      </c>
      <c r="BE91" s="32">
        <f t="shared" si="142"/>
        <v>9.1</v>
      </c>
      <c r="BF91" s="32">
        <v>3</v>
      </c>
      <c r="BG91" s="23">
        <f t="shared" si="143"/>
        <v>1.3</v>
      </c>
      <c r="BH91" s="31">
        <f t="shared" si="102"/>
        <v>6</v>
      </c>
      <c r="BI91" s="31">
        <f t="shared" si="144"/>
        <v>195</v>
      </c>
      <c r="BJ91" s="31">
        <f t="shared" si="145"/>
        <v>17472.000000000029</v>
      </c>
      <c r="BK91" s="31">
        <f t="shared" si="146"/>
        <v>2730</v>
      </c>
      <c r="BL91" s="31">
        <f t="shared" si="147"/>
        <v>142.70485380032704</v>
      </c>
      <c r="BM91" s="56">
        <f t="shared" si="184"/>
        <v>89.600000000000151</v>
      </c>
      <c r="BO91" s="32">
        <f t="shared" si="148"/>
        <v>-20</v>
      </c>
      <c r="BP91" s="32">
        <f t="shared" si="149"/>
        <v>12.149999999999999</v>
      </c>
      <c r="BQ91" s="32">
        <v>1</v>
      </c>
      <c r="BR91" s="23">
        <f t="shared" si="150"/>
        <v>1.5249999999999999</v>
      </c>
      <c r="BS91" s="31">
        <f t="shared" si="103"/>
        <v>1</v>
      </c>
      <c r="BT91" s="31">
        <f t="shared" si="151"/>
        <v>-30.5</v>
      </c>
      <c r="BU91" s="31">
        <f t="shared" si="152"/>
        <v>34.124999999999957</v>
      </c>
      <c r="BV91" s="31">
        <f t="shared" si="153"/>
        <v>3644.9999999999995</v>
      </c>
      <c r="BW91" s="31">
        <f t="shared" si="154"/>
        <v>142.70485380032704</v>
      </c>
      <c r="BZ91" s="32">
        <f t="shared" si="155"/>
        <v>-70</v>
      </c>
      <c r="CA91" s="32">
        <f t="shared" si="156"/>
        <v>15.7</v>
      </c>
      <c r="CB91" s="32">
        <v>1</v>
      </c>
      <c r="CC91" s="23">
        <f t="shared" si="157"/>
        <v>1.7749999999999999</v>
      </c>
      <c r="CD91" s="31">
        <f t="shared" si="104"/>
        <v>1</v>
      </c>
      <c r="CE91" s="31">
        <f t="shared" si="158"/>
        <v>-124.25</v>
      </c>
      <c r="CF91" s="31">
        <f t="shared" si="159"/>
        <v>3.3325195312499847E-2</v>
      </c>
      <c r="CG91" s="31">
        <f t="shared" si="160"/>
        <v>4710</v>
      </c>
      <c r="CH91" s="31">
        <f t="shared" si="161"/>
        <v>142.70485380032704</v>
      </c>
      <c r="CK91" s="32">
        <f t="shared" si="162"/>
        <v>-125</v>
      </c>
      <c r="CL91" s="32">
        <f t="shared" si="163"/>
        <v>19.799999999999997</v>
      </c>
      <c r="CM91" s="32">
        <v>1</v>
      </c>
      <c r="CN91" s="23">
        <f t="shared" si="164"/>
        <v>2.0499999999999998</v>
      </c>
      <c r="CO91" s="31">
        <f t="shared" si="105"/>
        <v>1</v>
      </c>
      <c r="CP91" s="31">
        <f t="shared" si="165"/>
        <v>-256.25</v>
      </c>
      <c r="CQ91" s="31">
        <f t="shared" si="166"/>
        <v>1.6272068023681508E-5</v>
      </c>
      <c r="CR91" s="31">
        <f t="shared" si="167"/>
        <v>5939.9999999999991</v>
      </c>
      <c r="CS91" s="31">
        <f t="shared" si="168"/>
        <v>142.70485380032704</v>
      </c>
      <c r="CV91" s="32">
        <f t="shared" si="169"/>
        <v>-175</v>
      </c>
      <c r="CW91" s="32">
        <f t="shared" si="170"/>
        <v>24.4</v>
      </c>
      <c r="CX91" s="32">
        <v>1</v>
      </c>
      <c r="CY91" s="23">
        <f t="shared" si="171"/>
        <v>2.2999999999999998</v>
      </c>
      <c r="CZ91" s="31">
        <f t="shared" si="106"/>
        <v>1</v>
      </c>
      <c r="DA91" s="31">
        <f t="shared" si="172"/>
        <v>-402.49999999999994</v>
      </c>
      <c r="DB91" s="31">
        <f t="shared" si="173"/>
        <v>1.5890691429376417E-8</v>
      </c>
      <c r="DC91" s="31">
        <f t="shared" si="174"/>
        <v>7320</v>
      </c>
      <c r="DD91" s="31">
        <f t="shared" si="175"/>
        <v>142.70485380032704</v>
      </c>
      <c r="DG91" s="32">
        <f t="shared" si="176"/>
        <v>-240</v>
      </c>
      <c r="DH91" s="32">
        <f t="shared" si="177"/>
        <v>29.65</v>
      </c>
      <c r="DI91" s="32">
        <v>1</v>
      </c>
      <c r="DJ91" s="23">
        <f t="shared" si="185"/>
        <v>2.625</v>
      </c>
      <c r="DK91" s="31">
        <f t="shared" si="107"/>
        <v>1</v>
      </c>
      <c r="DL91" s="31">
        <f t="shared" si="178"/>
        <v>-630</v>
      </c>
      <c r="DM91" s="31">
        <f t="shared" si="179"/>
        <v>1.939781668625042E-12</v>
      </c>
      <c r="DN91" s="31">
        <f t="shared" si="180"/>
        <v>8895</v>
      </c>
      <c r="DO91" s="31">
        <f t="shared" si="181"/>
        <v>142.70485380032704</v>
      </c>
    </row>
    <row r="92" spans="1:119">
      <c r="A92" s="23">
        <f t="shared" si="108"/>
        <v>4.924577653379683</v>
      </c>
      <c r="B92" s="23">
        <v>0</v>
      </c>
      <c r="C92" s="44">
        <f t="shared" si="187"/>
        <v>4.55</v>
      </c>
      <c r="D92" s="48"/>
      <c r="E92" s="47">
        <f t="shared" si="109"/>
        <v>4.55</v>
      </c>
      <c r="F92" s="84">
        <f t="shared" si="96"/>
        <v>9.1</v>
      </c>
      <c r="G92" s="185">
        <f t="shared" si="97"/>
        <v>3.2943640690702924</v>
      </c>
      <c r="H92" s="26">
        <f t="shared" si="110"/>
        <v>150562.19078617223</v>
      </c>
      <c r="I92" s="23">
        <f t="shared" si="182"/>
        <v>17.200000000000006</v>
      </c>
      <c r="J92" s="27">
        <v>86</v>
      </c>
      <c r="K92" s="32">
        <f t="shared" si="111"/>
        <v>86</v>
      </c>
      <c r="L92" s="32">
        <f t="shared" si="112"/>
        <v>1</v>
      </c>
      <c r="M92" s="22">
        <v>1</v>
      </c>
      <c r="N92" s="109">
        <f t="shared" si="113"/>
        <v>4.55</v>
      </c>
      <c r="O92" s="31">
        <f t="shared" si="98"/>
        <v>1120</v>
      </c>
      <c r="P92" s="31">
        <f t="shared" si="114"/>
        <v>438256</v>
      </c>
      <c r="Q92" s="31">
        <f t="shared" si="115"/>
        <v>82206956.169250041</v>
      </c>
      <c r="R92" s="31">
        <f t="shared" si="116"/>
        <v>300</v>
      </c>
      <c r="S92" s="31">
        <f t="shared" si="117"/>
        <v>147.73732960139048</v>
      </c>
      <c r="T92" s="56">
        <f t="shared" si="118"/>
        <v>187.57748021533087</v>
      </c>
      <c r="U92" s="163">
        <f t="shared" si="119"/>
        <v>98.830922072108777</v>
      </c>
      <c r="W92" s="32">
        <f t="shared" si="120"/>
        <v>81</v>
      </c>
      <c r="X92" s="32">
        <f t="shared" si="121"/>
        <v>2.0499999999999998</v>
      </c>
      <c r="Y92" s="32">
        <v>1</v>
      </c>
      <c r="Z92" s="23">
        <f t="shared" si="122"/>
        <v>1.0249999999999999</v>
      </c>
      <c r="AA92" s="31">
        <f t="shared" si="99"/>
        <v>4320</v>
      </c>
      <c r="AB92" s="31">
        <f t="shared" si="123"/>
        <v>358667.99999999994</v>
      </c>
      <c r="AC92" s="31">
        <f t="shared" si="124"/>
        <v>41103478.084625006</v>
      </c>
      <c r="AD92" s="31">
        <f t="shared" si="125"/>
        <v>615</v>
      </c>
      <c r="AE92" s="31">
        <f t="shared" si="126"/>
        <v>147.73732960139048</v>
      </c>
      <c r="AF92" s="56">
        <f t="shared" si="186"/>
        <v>114.60034930527678</v>
      </c>
      <c r="AH92" s="32">
        <f t="shared" si="127"/>
        <v>71</v>
      </c>
      <c r="AI92" s="32">
        <f t="shared" si="128"/>
        <v>4.1999999999999993</v>
      </c>
      <c r="AJ92" s="32">
        <v>1</v>
      </c>
      <c r="AK92" s="23">
        <f t="shared" si="129"/>
        <v>1.075</v>
      </c>
      <c r="AL92" s="31">
        <f t="shared" si="100"/>
        <v>400</v>
      </c>
      <c r="AM92" s="31">
        <f t="shared" si="130"/>
        <v>30530</v>
      </c>
      <c r="AN92" s="31">
        <f t="shared" si="131"/>
        <v>10275869.521156244</v>
      </c>
      <c r="AO92" s="31">
        <f t="shared" si="132"/>
        <v>1259.9999999999998</v>
      </c>
      <c r="AP92" s="31">
        <f t="shared" si="133"/>
        <v>147.73732960139048</v>
      </c>
      <c r="AQ92" s="56">
        <f t="shared" si="94"/>
        <v>336.58268985117076</v>
      </c>
      <c r="AS92" s="32">
        <f t="shared" si="134"/>
        <v>56</v>
      </c>
      <c r="AT92" s="32">
        <f t="shared" si="135"/>
        <v>6.4999999999999991</v>
      </c>
      <c r="AU92" s="32">
        <v>1</v>
      </c>
      <c r="AV92" s="23">
        <f t="shared" si="136"/>
        <v>1.1499999999999999</v>
      </c>
      <c r="AW92" s="31">
        <f t="shared" si="101"/>
        <v>40</v>
      </c>
      <c r="AX92" s="31">
        <f t="shared" si="137"/>
        <v>2576</v>
      </c>
      <c r="AY92" s="31">
        <f t="shared" si="138"/>
        <v>1284483.6901445293</v>
      </c>
      <c r="AZ92" s="31">
        <f t="shared" si="139"/>
        <v>1949.9999999999998</v>
      </c>
      <c r="BA92" s="31">
        <f t="shared" si="140"/>
        <v>147.73732960139048</v>
      </c>
      <c r="BB92" s="56">
        <f t="shared" si="183"/>
        <v>498.63497288219304</v>
      </c>
      <c r="BD92" s="32">
        <f t="shared" si="141"/>
        <v>26</v>
      </c>
      <c r="BE92" s="32">
        <f t="shared" si="142"/>
        <v>9.1</v>
      </c>
      <c r="BF92" s="32">
        <v>1</v>
      </c>
      <c r="BG92" s="23">
        <f t="shared" si="143"/>
        <v>1.3</v>
      </c>
      <c r="BH92" s="31">
        <f t="shared" si="102"/>
        <v>6</v>
      </c>
      <c r="BI92" s="31">
        <f t="shared" si="144"/>
        <v>202.8</v>
      </c>
      <c r="BJ92" s="31">
        <f t="shared" si="145"/>
        <v>20070.057658508227</v>
      </c>
      <c r="BK92" s="31">
        <f t="shared" si="146"/>
        <v>2730</v>
      </c>
      <c r="BL92" s="31">
        <f t="shared" si="147"/>
        <v>147.73732960139048</v>
      </c>
      <c r="BM92" s="56">
        <f t="shared" si="184"/>
        <v>98.964781353590851</v>
      </c>
      <c r="BO92" s="32">
        <f t="shared" si="148"/>
        <v>-19</v>
      </c>
      <c r="BP92" s="32">
        <f t="shared" si="149"/>
        <v>12.149999999999999</v>
      </c>
      <c r="BQ92" s="32">
        <v>1</v>
      </c>
      <c r="BR92" s="23">
        <f t="shared" si="150"/>
        <v>1.5249999999999999</v>
      </c>
      <c r="BS92" s="31">
        <f t="shared" si="103"/>
        <v>1</v>
      </c>
      <c r="BT92" s="31">
        <f t="shared" si="151"/>
        <v>-28.974999999999998</v>
      </c>
      <c r="BU92" s="31">
        <f t="shared" si="152"/>
        <v>39.199331364273768</v>
      </c>
      <c r="BV92" s="31">
        <f t="shared" si="153"/>
        <v>3644.9999999999995</v>
      </c>
      <c r="BW92" s="31">
        <f t="shared" si="154"/>
        <v>147.73732960139048</v>
      </c>
      <c r="BZ92" s="32">
        <f t="shared" si="155"/>
        <v>-69</v>
      </c>
      <c r="CA92" s="32">
        <f t="shared" si="156"/>
        <v>15.7</v>
      </c>
      <c r="CB92" s="32">
        <v>1</v>
      </c>
      <c r="CC92" s="23">
        <f t="shared" si="157"/>
        <v>1.7749999999999999</v>
      </c>
      <c r="CD92" s="31">
        <f t="shared" si="104"/>
        <v>1</v>
      </c>
      <c r="CE92" s="31">
        <f t="shared" si="158"/>
        <v>-122.47499999999999</v>
      </c>
      <c r="CF92" s="31">
        <f t="shared" si="159"/>
        <v>3.8280597035423476E-2</v>
      </c>
      <c r="CG92" s="31">
        <f t="shared" si="160"/>
        <v>4710</v>
      </c>
      <c r="CH92" s="31">
        <f t="shared" si="161"/>
        <v>147.73732960139048</v>
      </c>
      <c r="CK92" s="32">
        <f t="shared" si="162"/>
        <v>-124</v>
      </c>
      <c r="CL92" s="32">
        <f t="shared" si="163"/>
        <v>19.799999999999997</v>
      </c>
      <c r="CM92" s="32">
        <v>1</v>
      </c>
      <c r="CN92" s="23">
        <f t="shared" si="164"/>
        <v>2.0499999999999998</v>
      </c>
      <c r="CO92" s="31">
        <f t="shared" si="105"/>
        <v>1</v>
      </c>
      <c r="CP92" s="31">
        <f t="shared" si="165"/>
        <v>-254.2</v>
      </c>
      <c r="CQ92" s="31">
        <f t="shared" si="166"/>
        <v>1.8691697771202798E-5</v>
      </c>
      <c r="CR92" s="31">
        <f t="shared" si="167"/>
        <v>5939.9999999999991</v>
      </c>
      <c r="CS92" s="31">
        <f t="shared" si="168"/>
        <v>147.73732960139048</v>
      </c>
      <c r="CV92" s="32">
        <f t="shared" si="169"/>
        <v>-174</v>
      </c>
      <c r="CW92" s="32">
        <f t="shared" si="170"/>
        <v>24.4</v>
      </c>
      <c r="CX92" s="32">
        <v>1</v>
      </c>
      <c r="CY92" s="23">
        <f t="shared" si="171"/>
        <v>2.2999999999999998</v>
      </c>
      <c r="CZ92" s="31">
        <f t="shared" si="106"/>
        <v>1</v>
      </c>
      <c r="DA92" s="31">
        <f t="shared" si="172"/>
        <v>-400.2</v>
      </c>
      <c r="DB92" s="31">
        <f t="shared" si="173"/>
        <v>1.8253611104690173E-8</v>
      </c>
      <c r="DC92" s="31">
        <f t="shared" si="174"/>
        <v>7320</v>
      </c>
      <c r="DD92" s="31">
        <f t="shared" si="175"/>
        <v>147.73732960139048</v>
      </c>
      <c r="DG92" s="32">
        <f t="shared" si="176"/>
        <v>-239</v>
      </c>
      <c r="DH92" s="32">
        <f t="shared" si="177"/>
        <v>29.65</v>
      </c>
      <c r="DI92" s="32">
        <v>1</v>
      </c>
      <c r="DJ92" s="23">
        <f t="shared" si="185"/>
        <v>2.625</v>
      </c>
      <c r="DK92" s="31">
        <f t="shared" si="107"/>
        <v>1</v>
      </c>
      <c r="DL92" s="31">
        <f t="shared" si="178"/>
        <v>-627.375</v>
      </c>
      <c r="DM92" s="31">
        <f t="shared" si="179"/>
        <v>2.2282240118029903E-12</v>
      </c>
      <c r="DN92" s="31">
        <f t="shared" si="180"/>
        <v>8895</v>
      </c>
      <c r="DO92" s="31">
        <f t="shared" si="181"/>
        <v>147.73732960139048</v>
      </c>
    </row>
    <row r="93" spans="1:119">
      <c r="A93" s="23">
        <f t="shared" si="108"/>
        <v>5.0982425092770685</v>
      </c>
      <c r="B93" s="23">
        <v>0</v>
      </c>
      <c r="C93" s="44">
        <f t="shared" si="187"/>
        <v>4.55</v>
      </c>
      <c r="D93" s="48"/>
      <c r="E93" s="47">
        <f t="shared" si="109"/>
        <v>4.55</v>
      </c>
      <c r="F93" s="84">
        <f t="shared" si="96"/>
        <v>9.1</v>
      </c>
      <c r="G93" s="185">
        <f t="shared" si="97"/>
        <v>3.340351677713477</v>
      </c>
      <c r="H93" s="26">
        <f t="shared" si="110"/>
        <v>172950.54088082581</v>
      </c>
      <c r="I93" s="23">
        <f t="shared" si="182"/>
        <v>17.400000000000009</v>
      </c>
      <c r="J93" s="27">
        <v>87</v>
      </c>
      <c r="K93" s="32">
        <f t="shared" si="111"/>
        <v>87</v>
      </c>
      <c r="L93" s="32">
        <f t="shared" si="112"/>
        <v>1</v>
      </c>
      <c r="M93" s="22">
        <v>1</v>
      </c>
      <c r="N93" s="109">
        <f t="shared" si="113"/>
        <v>4.55</v>
      </c>
      <c r="O93" s="31">
        <f t="shared" si="98"/>
        <v>1120</v>
      </c>
      <c r="P93" s="31">
        <f t="shared" si="114"/>
        <v>443352</v>
      </c>
      <c r="Q93" s="31">
        <f t="shared" si="115"/>
        <v>94430995.320930883</v>
      </c>
      <c r="R93" s="31">
        <f t="shared" si="116"/>
        <v>300</v>
      </c>
      <c r="S93" s="31">
        <f t="shared" si="117"/>
        <v>152.94727527831205</v>
      </c>
      <c r="T93" s="56">
        <f t="shared" si="118"/>
        <v>212.99327694682981</v>
      </c>
      <c r="U93" s="163">
        <f t="shared" si="119"/>
        <v>100.21055033140431</v>
      </c>
      <c r="W93" s="32">
        <f t="shared" si="120"/>
        <v>82</v>
      </c>
      <c r="X93" s="32">
        <f t="shared" si="121"/>
        <v>2.0499999999999998</v>
      </c>
      <c r="Y93" s="32">
        <v>1</v>
      </c>
      <c r="Z93" s="23">
        <f t="shared" si="122"/>
        <v>1.0249999999999999</v>
      </c>
      <c r="AA93" s="31">
        <f t="shared" si="99"/>
        <v>4320</v>
      </c>
      <c r="AB93" s="31">
        <f t="shared" si="123"/>
        <v>363095.99999999994</v>
      </c>
      <c r="AC93" s="31">
        <f t="shared" si="124"/>
        <v>47215497.660465427</v>
      </c>
      <c r="AD93" s="31">
        <f t="shared" si="125"/>
        <v>615</v>
      </c>
      <c r="AE93" s="31">
        <f t="shared" si="126"/>
        <v>152.94727527831205</v>
      </c>
      <c r="AF93" s="56">
        <f t="shared" si="186"/>
        <v>130.03585184211732</v>
      </c>
      <c r="AH93" s="32">
        <f t="shared" si="127"/>
        <v>72</v>
      </c>
      <c r="AI93" s="32">
        <f t="shared" si="128"/>
        <v>4.1999999999999993</v>
      </c>
      <c r="AJ93" s="32">
        <v>1</v>
      </c>
      <c r="AK93" s="23">
        <f t="shared" si="129"/>
        <v>1.075</v>
      </c>
      <c r="AL93" s="31">
        <f t="shared" si="100"/>
        <v>400</v>
      </c>
      <c r="AM93" s="31">
        <f t="shared" si="130"/>
        <v>30960</v>
      </c>
      <c r="AN93" s="31">
        <f t="shared" si="131"/>
        <v>11803874.415116347</v>
      </c>
      <c r="AO93" s="31">
        <f t="shared" si="132"/>
        <v>1259.9999999999998</v>
      </c>
      <c r="AP93" s="31">
        <f t="shared" si="133"/>
        <v>152.94727527831205</v>
      </c>
      <c r="AQ93" s="56">
        <f t="shared" si="94"/>
        <v>381.26209351150993</v>
      </c>
      <c r="AS93" s="32">
        <f t="shared" si="134"/>
        <v>57</v>
      </c>
      <c r="AT93" s="32">
        <f t="shared" si="135"/>
        <v>6.4999999999999991</v>
      </c>
      <c r="AU93" s="32">
        <v>1</v>
      </c>
      <c r="AV93" s="23">
        <f t="shared" si="136"/>
        <v>1.1499999999999999</v>
      </c>
      <c r="AW93" s="31">
        <f t="shared" si="101"/>
        <v>40</v>
      </c>
      <c r="AX93" s="31">
        <f t="shared" si="137"/>
        <v>2622</v>
      </c>
      <c r="AY93" s="31">
        <f t="shared" si="138"/>
        <v>1475484.3018895425</v>
      </c>
      <c r="AZ93" s="31">
        <f t="shared" si="139"/>
        <v>1949.9999999999998</v>
      </c>
      <c r="BA93" s="31">
        <f t="shared" si="140"/>
        <v>152.94727527831205</v>
      </c>
      <c r="BB93" s="56">
        <f t="shared" si="183"/>
        <v>562.7323805833496</v>
      </c>
      <c r="BD93" s="32">
        <f t="shared" si="141"/>
        <v>27</v>
      </c>
      <c r="BE93" s="32">
        <f t="shared" si="142"/>
        <v>9.1</v>
      </c>
      <c r="BF93" s="32">
        <v>1</v>
      </c>
      <c r="BG93" s="23">
        <f t="shared" si="143"/>
        <v>1.3</v>
      </c>
      <c r="BH93" s="31">
        <f t="shared" si="102"/>
        <v>6</v>
      </c>
      <c r="BI93" s="31">
        <f t="shared" si="144"/>
        <v>210.6</v>
      </c>
      <c r="BJ93" s="31">
        <f t="shared" si="145"/>
        <v>23054.442217024047</v>
      </c>
      <c r="BK93" s="31">
        <f t="shared" si="146"/>
        <v>2730</v>
      </c>
      <c r="BL93" s="31">
        <f t="shared" si="147"/>
        <v>152.94727527831205</v>
      </c>
      <c r="BM93" s="56">
        <f t="shared" si="184"/>
        <v>109.47028593078845</v>
      </c>
      <c r="BO93" s="32">
        <f t="shared" si="148"/>
        <v>-18</v>
      </c>
      <c r="BP93" s="32">
        <f t="shared" si="149"/>
        <v>12.149999999999999</v>
      </c>
      <c r="BQ93" s="32">
        <v>1</v>
      </c>
      <c r="BR93" s="23">
        <f t="shared" si="150"/>
        <v>1.5249999999999999</v>
      </c>
      <c r="BS93" s="31">
        <f t="shared" si="103"/>
        <v>1</v>
      </c>
      <c r="BT93" s="31">
        <f t="shared" si="151"/>
        <v>-27.45</v>
      </c>
      <c r="BU93" s="31">
        <f t="shared" si="152"/>
        <v>45.028207455124971</v>
      </c>
      <c r="BV93" s="31">
        <f t="shared" si="153"/>
        <v>3644.9999999999995</v>
      </c>
      <c r="BW93" s="31">
        <f t="shared" si="154"/>
        <v>152.94727527831205</v>
      </c>
      <c r="BZ93" s="32">
        <f t="shared" si="155"/>
        <v>-68</v>
      </c>
      <c r="CA93" s="32">
        <f t="shared" si="156"/>
        <v>15.7</v>
      </c>
      <c r="CB93" s="32">
        <v>1</v>
      </c>
      <c r="CC93" s="23">
        <f t="shared" si="157"/>
        <v>1.7749999999999999</v>
      </c>
      <c r="CD93" s="31">
        <f t="shared" si="104"/>
        <v>1</v>
      </c>
      <c r="CE93" s="31">
        <f t="shared" si="158"/>
        <v>-120.69999999999999</v>
      </c>
      <c r="CF93" s="31">
        <f t="shared" si="159"/>
        <v>4.397285884289532E-2</v>
      </c>
      <c r="CG93" s="31">
        <f t="shared" si="160"/>
        <v>4710</v>
      </c>
      <c r="CH93" s="31">
        <f t="shared" si="161"/>
        <v>152.94727527831205</v>
      </c>
      <c r="CK93" s="32">
        <f t="shared" si="162"/>
        <v>-123</v>
      </c>
      <c r="CL93" s="32">
        <f t="shared" si="163"/>
        <v>19.799999999999997</v>
      </c>
      <c r="CM93" s="32">
        <v>1</v>
      </c>
      <c r="CN93" s="23">
        <f t="shared" si="164"/>
        <v>2.0499999999999998</v>
      </c>
      <c r="CO93" s="31">
        <f t="shared" si="105"/>
        <v>1</v>
      </c>
      <c r="CP93" s="31">
        <f t="shared" si="165"/>
        <v>-252.14999999999998</v>
      </c>
      <c r="CQ93" s="31">
        <f t="shared" si="166"/>
        <v>2.1471122481882402E-5</v>
      </c>
      <c r="CR93" s="31">
        <f t="shared" si="167"/>
        <v>5939.9999999999991</v>
      </c>
      <c r="CS93" s="31">
        <f t="shared" si="168"/>
        <v>152.94727527831205</v>
      </c>
      <c r="CV93" s="32">
        <f t="shared" si="169"/>
        <v>-173</v>
      </c>
      <c r="CW93" s="32">
        <f t="shared" si="170"/>
        <v>24.4</v>
      </c>
      <c r="CX93" s="32">
        <v>1</v>
      </c>
      <c r="CY93" s="23">
        <f t="shared" si="171"/>
        <v>2.2999999999999998</v>
      </c>
      <c r="CZ93" s="31">
        <f t="shared" si="106"/>
        <v>1</v>
      </c>
      <c r="DA93" s="31">
        <f t="shared" si="172"/>
        <v>-397.9</v>
      </c>
      <c r="DB93" s="31">
        <f t="shared" si="173"/>
        <v>2.0967893048713217E-8</v>
      </c>
      <c r="DC93" s="31">
        <f t="shared" si="174"/>
        <v>7320</v>
      </c>
      <c r="DD93" s="31">
        <f t="shared" si="175"/>
        <v>152.94727527831205</v>
      </c>
      <c r="DG93" s="32">
        <f t="shared" si="176"/>
        <v>-238</v>
      </c>
      <c r="DH93" s="32">
        <f t="shared" si="177"/>
        <v>29.65</v>
      </c>
      <c r="DI93" s="32">
        <v>1</v>
      </c>
      <c r="DJ93" s="23">
        <f t="shared" si="185"/>
        <v>2.625</v>
      </c>
      <c r="DK93" s="31">
        <f t="shared" si="107"/>
        <v>1</v>
      </c>
      <c r="DL93" s="31">
        <f t="shared" si="178"/>
        <v>-624.75</v>
      </c>
      <c r="DM93" s="31">
        <f t="shared" si="179"/>
        <v>2.5595572569229889E-12</v>
      </c>
      <c r="DN93" s="31">
        <f t="shared" si="180"/>
        <v>8895</v>
      </c>
      <c r="DO93" s="31">
        <f t="shared" si="181"/>
        <v>152.94727527831205</v>
      </c>
    </row>
    <row r="94" spans="1:119">
      <c r="A94" s="23">
        <f t="shared" si="108"/>
        <v>5.2780316430915972</v>
      </c>
      <c r="B94" s="23">
        <v>0</v>
      </c>
      <c r="C94" s="44">
        <f t="shared" si="187"/>
        <v>4.55</v>
      </c>
      <c r="D94" s="48"/>
      <c r="E94" s="47">
        <f t="shared" si="109"/>
        <v>4.55</v>
      </c>
      <c r="F94" s="84">
        <f t="shared" si="96"/>
        <v>9.1</v>
      </c>
      <c r="G94" s="185">
        <f t="shared" si="97"/>
        <v>3.3869812494501086</v>
      </c>
      <c r="H94" s="26">
        <f t="shared" si="110"/>
        <v>198668.00180565205</v>
      </c>
      <c r="I94" s="23">
        <f t="shared" si="182"/>
        <v>17.600000000000009</v>
      </c>
      <c r="J94" s="27">
        <v>88</v>
      </c>
      <c r="K94" s="32">
        <f t="shared" si="111"/>
        <v>88</v>
      </c>
      <c r="L94" s="32">
        <f t="shared" si="112"/>
        <v>1</v>
      </c>
      <c r="M94" s="22">
        <v>1</v>
      </c>
      <c r="N94" s="109">
        <f t="shared" si="113"/>
        <v>4.55</v>
      </c>
      <c r="O94" s="31">
        <f t="shared" si="98"/>
        <v>1120</v>
      </c>
      <c r="P94" s="31">
        <f t="shared" si="114"/>
        <v>448448</v>
      </c>
      <c r="Q94" s="31">
        <f t="shared" si="115"/>
        <v>108472728.98588602</v>
      </c>
      <c r="R94" s="31">
        <f t="shared" si="116"/>
        <v>300</v>
      </c>
      <c r="S94" s="31">
        <f t="shared" si="117"/>
        <v>158.34094929274792</v>
      </c>
      <c r="T94" s="56">
        <f t="shared" si="118"/>
        <v>241.88474245818026</v>
      </c>
      <c r="U94" s="163">
        <f t="shared" si="119"/>
        <v>101.60943748350326</v>
      </c>
      <c r="W94" s="32">
        <f t="shared" si="120"/>
        <v>83</v>
      </c>
      <c r="X94" s="32">
        <f t="shared" si="121"/>
        <v>2.0499999999999998</v>
      </c>
      <c r="Y94" s="32">
        <v>1</v>
      </c>
      <c r="Z94" s="23">
        <f t="shared" si="122"/>
        <v>1.0249999999999999</v>
      </c>
      <c r="AA94" s="31">
        <f t="shared" si="99"/>
        <v>4320</v>
      </c>
      <c r="AB94" s="31">
        <f t="shared" si="123"/>
        <v>367523.99999999994</v>
      </c>
      <c r="AC94" s="31">
        <f t="shared" si="124"/>
        <v>54236364.492942989</v>
      </c>
      <c r="AD94" s="31">
        <f t="shared" si="125"/>
        <v>615</v>
      </c>
      <c r="AE94" s="31">
        <f t="shared" si="126"/>
        <v>158.34094929274792</v>
      </c>
      <c r="AF94" s="56">
        <f t="shared" si="186"/>
        <v>147.57230682334486</v>
      </c>
      <c r="AH94" s="32">
        <f t="shared" si="127"/>
        <v>73</v>
      </c>
      <c r="AI94" s="32">
        <f t="shared" si="128"/>
        <v>4.1999999999999993</v>
      </c>
      <c r="AJ94" s="32">
        <v>1</v>
      </c>
      <c r="AK94" s="23">
        <f t="shared" si="129"/>
        <v>1.075</v>
      </c>
      <c r="AL94" s="31">
        <f t="shared" si="100"/>
        <v>400</v>
      </c>
      <c r="AM94" s="31">
        <f t="shared" si="130"/>
        <v>31390</v>
      </c>
      <c r="AN94" s="31">
        <f t="shared" si="131"/>
        <v>13559091.12323574</v>
      </c>
      <c r="AO94" s="31">
        <f t="shared" si="132"/>
        <v>1259.9999999999998</v>
      </c>
      <c r="AP94" s="31">
        <f t="shared" si="133"/>
        <v>158.34094929274792</v>
      </c>
      <c r="AQ94" s="56">
        <f t="shared" si="94"/>
        <v>431.95575416488498</v>
      </c>
      <c r="AS94" s="32">
        <f t="shared" si="134"/>
        <v>58</v>
      </c>
      <c r="AT94" s="32">
        <f t="shared" si="135"/>
        <v>6.4999999999999991</v>
      </c>
      <c r="AU94" s="32">
        <v>1</v>
      </c>
      <c r="AV94" s="23">
        <f t="shared" si="136"/>
        <v>1.1499999999999999</v>
      </c>
      <c r="AW94" s="31">
        <f t="shared" si="101"/>
        <v>40</v>
      </c>
      <c r="AX94" s="31">
        <f t="shared" si="137"/>
        <v>2668</v>
      </c>
      <c r="AY94" s="31">
        <f t="shared" si="138"/>
        <v>1694886.3904044656</v>
      </c>
      <c r="AZ94" s="31">
        <f t="shared" si="139"/>
        <v>1949.9999999999998</v>
      </c>
      <c r="BA94" s="31">
        <f t="shared" si="140"/>
        <v>158.34094929274792</v>
      </c>
      <c r="BB94" s="56">
        <f t="shared" si="183"/>
        <v>635.26476401966477</v>
      </c>
      <c r="BD94" s="32">
        <f t="shared" si="141"/>
        <v>28</v>
      </c>
      <c r="BE94" s="32">
        <f t="shared" si="142"/>
        <v>9.1</v>
      </c>
      <c r="BF94" s="32">
        <v>1</v>
      </c>
      <c r="BG94" s="23">
        <f t="shared" si="143"/>
        <v>1.3</v>
      </c>
      <c r="BH94" s="31">
        <f t="shared" si="102"/>
        <v>6</v>
      </c>
      <c r="BI94" s="31">
        <f t="shared" si="144"/>
        <v>218.4</v>
      </c>
      <c r="BJ94" s="31">
        <f t="shared" si="145"/>
        <v>26482.599850069721</v>
      </c>
      <c r="BK94" s="31">
        <f t="shared" si="146"/>
        <v>2730</v>
      </c>
      <c r="BL94" s="31">
        <f t="shared" si="147"/>
        <v>158.34094929274792</v>
      </c>
      <c r="BM94" s="56">
        <f t="shared" si="184"/>
        <v>121.25732532083205</v>
      </c>
      <c r="BO94" s="32">
        <f t="shared" si="148"/>
        <v>-17</v>
      </c>
      <c r="BP94" s="32">
        <f t="shared" si="149"/>
        <v>12.149999999999999</v>
      </c>
      <c r="BQ94" s="32">
        <v>1</v>
      </c>
      <c r="BR94" s="23">
        <f t="shared" si="150"/>
        <v>1.5249999999999999</v>
      </c>
      <c r="BS94" s="31">
        <f t="shared" si="103"/>
        <v>1</v>
      </c>
      <c r="BT94" s="31">
        <f t="shared" si="151"/>
        <v>-25.924999999999997</v>
      </c>
      <c r="BU94" s="31">
        <f t="shared" si="152"/>
        <v>51.723827832167281</v>
      </c>
      <c r="BV94" s="31">
        <f t="shared" si="153"/>
        <v>3644.9999999999995</v>
      </c>
      <c r="BW94" s="31">
        <f t="shared" si="154"/>
        <v>158.34094929274792</v>
      </c>
      <c r="BZ94" s="32">
        <f t="shared" si="155"/>
        <v>-67</v>
      </c>
      <c r="CA94" s="32">
        <f t="shared" si="156"/>
        <v>15.7</v>
      </c>
      <c r="CB94" s="32">
        <v>1</v>
      </c>
      <c r="CC94" s="23">
        <f t="shared" si="157"/>
        <v>1.7749999999999999</v>
      </c>
      <c r="CD94" s="31">
        <f t="shared" si="104"/>
        <v>1</v>
      </c>
      <c r="CE94" s="31">
        <f t="shared" si="158"/>
        <v>-118.925</v>
      </c>
      <c r="CF94" s="31">
        <f t="shared" si="159"/>
        <v>5.0511550617350687E-2</v>
      </c>
      <c r="CG94" s="31">
        <f t="shared" si="160"/>
        <v>4710</v>
      </c>
      <c r="CH94" s="31">
        <f t="shared" si="161"/>
        <v>158.34094929274792</v>
      </c>
      <c r="CK94" s="32">
        <f t="shared" si="162"/>
        <v>-122</v>
      </c>
      <c r="CL94" s="32">
        <f t="shared" si="163"/>
        <v>19.799999999999997</v>
      </c>
      <c r="CM94" s="32">
        <v>1</v>
      </c>
      <c r="CN94" s="23">
        <f t="shared" si="164"/>
        <v>2.0499999999999998</v>
      </c>
      <c r="CO94" s="31">
        <f t="shared" si="105"/>
        <v>1</v>
      </c>
      <c r="CP94" s="31">
        <f t="shared" si="165"/>
        <v>-250.09999999999997</v>
      </c>
      <c r="CQ94" s="31">
        <f t="shared" si="166"/>
        <v>2.466384307487818E-5</v>
      </c>
      <c r="CR94" s="31">
        <f t="shared" si="167"/>
        <v>5939.9999999999991</v>
      </c>
      <c r="CS94" s="31">
        <f t="shared" si="168"/>
        <v>158.34094929274792</v>
      </c>
      <c r="CV94" s="32">
        <f t="shared" si="169"/>
        <v>-172</v>
      </c>
      <c r="CW94" s="32">
        <f t="shared" si="170"/>
        <v>24.4</v>
      </c>
      <c r="CX94" s="32">
        <v>1</v>
      </c>
      <c r="CY94" s="23">
        <f t="shared" si="171"/>
        <v>2.2999999999999998</v>
      </c>
      <c r="CZ94" s="31">
        <f t="shared" si="106"/>
        <v>1</v>
      </c>
      <c r="DA94" s="31">
        <f t="shared" si="172"/>
        <v>-395.59999999999997</v>
      </c>
      <c r="DB94" s="31">
        <f t="shared" si="173"/>
        <v>2.408578425281063E-8</v>
      </c>
      <c r="DC94" s="31">
        <f t="shared" si="174"/>
        <v>7320</v>
      </c>
      <c r="DD94" s="31">
        <f t="shared" si="175"/>
        <v>158.34094929274792</v>
      </c>
      <c r="DG94" s="32">
        <f t="shared" si="176"/>
        <v>-237</v>
      </c>
      <c r="DH94" s="32">
        <f t="shared" si="177"/>
        <v>29.65</v>
      </c>
      <c r="DI94" s="32">
        <v>1</v>
      </c>
      <c r="DJ94" s="23">
        <f t="shared" si="185"/>
        <v>2.625</v>
      </c>
      <c r="DK94" s="31">
        <f t="shared" si="107"/>
        <v>1</v>
      </c>
      <c r="DL94" s="31">
        <f t="shared" si="178"/>
        <v>-622.125</v>
      </c>
      <c r="DM94" s="31">
        <f t="shared" si="179"/>
        <v>2.9401592105481609E-12</v>
      </c>
      <c r="DN94" s="31">
        <f t="shared" si="180"/>
        <v>8895</v>
      </c>
      <c r="DO94" s="31">
        <f t="shared" si="181"/>
        <v>158.34094929274792</v>
      </c>
    </row>
    <row r="95" spans="1:119">
      <c r="A95" s="23">
        <f t="shared" si="108"/>
        <v>5.4641610270176031</v>
      </c>
      <c r="B95" s="23">
        <v>0</v>
      </c>
      <c r="C95" s="44">
        <f t="shared" si="187"/>
        <v>4.55</v>
      </c>
      <c r="D95" s="48"/>
      <c r="E95" s="47">
        <f t="shared" si="109"/>
        <v>4.55</v>
      </c>
      <c r="F95" s="84">
        <f t="shared" si="96"/>
        <v>9.1</v>
      </c>
      <c r="G95" s="185">
        <f t="shared" si="97"/>
        <v>3.4342617457510154</v>
      </c>
      <c r="H95" s="26">
        <f t="shared" si="110"/>
        <v>228209.60686470056</v>
      </c>
      <c r="I95" s="23">
        <f t="shared" si="182"/>
        <v>17.800000000000011</v>
      </c>
      <c r="J95" s="27">
        <v>89</v>
      </c>
      <c r="K95" s="32">
        <f t="shared" si="111"/>
        <v>89</v>
      </c>
      <c r="L95" s="32">
        <f t="shared" si="112"/>
        <v>1</v>
      </c>
      <c r="M95" s="22">
        <v>1</v>
      </c>
      <c r="N95" s="109">
        <f t="shared" si="113"/>
        <v>4.55</v>
      </c>
      <c r="O95" s="31">
        <f t="shared" si="98"/>
        <v>1120</v>
      </c>
      <c r="P95" s="31">
        <f t="shared" si="114"/>
        <v>453544</v>
      </c>
      <c r="Q95" s="31">
        <f t="shared" si="115"/>
        <v>124602445.3481265</v>
      </c>
      <c r="R95" s="31">
        <f t="shared" si="116"/>
        <v>300</v>
      </c>
      <c r="S95" s="31">
        <f t="shared" si="117"/>
        <v>163.92483081052808</v>
      </c>
      <c r="T95" s="56">
        <f t="shared" si="118"/>
        <v>274.73066637002472</v>
      </c>
      <c r="U95" s="163">
        <f t="shared" si="119"/>
        <v>103.02785237253046</v>
      </c>
      <c r="W95" s="32">
        <f t="shared" si="120"/>
        <v>84</v>
      </c>
      <c r="X95" s="32">
        <f t="shared" si="121"/>
        <v>2.0499999999999998</v>
      </c>
      <c r="Y95" s="32">
        <v>1</v>
      </c>
      <c r="Z95" s="23">
        <f t="shared" si="122"/>
        <v>1.0249999999999999</v>
      </c>
      <c r="AA95" s="31">
        <f t="shared" si="99"/>
        <v>4320</v>
      </c>
      <c r="AB95" s="31">
        <f t="shared" si="123"/>
        <v>371951.99999999994</v>
      </c>
      <c r="AC95" s="31">
        <f t="shared" si="124"/>
        <v>62301222.674063213</v>
      </c>
      <c r="AD95" s="31">
        <f t="shared" si="125"/>
        <v>615</v>
      </c>
      <c r="AE95" s="31">
        <f t="shared" si="126"/>
        <v>163.92483081052808</v>
      </c>
      <c r="AF95" s="56">
        <f t="shared" si="186"/>
        <v>167.49801768524762</v>
      </c>
      <c r="AH95" s="32">
        <f t="shared" si="127"/>
        <v>74</v>
      </c>
      <c r="AI95" s="32">
        <f t="shared" si="128"/>
        <v>4.1999999999999993</v>
      </c>
      <c r="AJ95" s="32">
        <v>1</v>
      </c>
      <c r="AK95" s="23">
        <f t="shared" si="129"/>
        <v>1.075</v>
      </c>
      <c r="AL95" s="31">
        <f t="shared" si="100"/>
        <v>400</v>
      </c>
      <c r="AM95" s="31">
        <f t="shared" si="130"/>
        <v>31820</v>
      </c>
      <c r="AN95" s="31">
        <f t="shared" si="131"/>
        <v>15575305.668515796</v>
      </c>
      <c r="AO95" s="31">
        <f t="shared" si="132"/>
        <v>1259.9999999999998</v>
      </c>
      <c r="AP95" s="31">
        <f t="shared" si="133"/>
        <v>163.92483081052808</v>
      </c>
      <c r="AQ95" s="56">
        <f t="shared" si="94"/>
        <v>489.48163634556244</v>
      </c>
      <c r="AS95" s="32">
        <f t="shared" si="134"/>
        <v>59</v>
      </c>
      <c r="AT95" s="32">
        <f t="shared" si="135"/>
        <v>6.4999999999999991</v>
      </c>
      <c r="AU95" s="32">
        <v>1</v>
      </c>
      <c r="AV95" s="23">
        <f t="shared" si="136"/>
        <v>1.1499999999999999</v>
      </c>
      <c r="AW95" s="31">
        <f t="shared" si="101"/>
        <v>40</v>
      </c>
      <c r="AX95" s="31">
        <f t="shared" si="137"/>
        <v>2714</v>
      </c>
      <c r="AY95" s="31">
        <f t="shared" si="138"/>
        <v>1946913.2085644722</v>
      </c>
      <c r="AZ95" s="31">
        <f t="shared" si="139"/>
        <v>1949.9999999999998</v>
      </c>
      <c r="BA95" s="31">
        <f t="shared" si="140"/>
        <v>163.92483081052808</v>
      </c>
      <c r="BB95" s="56">
        <f t="shared" si="183"/>
        <v>717.35932518956236</v>
      </c>
      <c r="BD95" s="32">
        <f t="shared" si="141"/>
        <v>29</v>
      </c>
      <c r="BE95" s="32">
        <f t="shared" si="142"/>
        <v>9.1</v>
      </c>
      <c r="BF95" s="32">
        <v>1</v>
      </c>
      <c r="BG95" s="23">
        <f t="shared" si="143"/>
        <v>1.3</v>
      </c>
      <c r="BH95" s="31">
        <f t="shared" si="102"/>
        <v>6</v>
      </c>
      <c r="BI95" s="31">
        <f t="shared" si="144"/>
        <v>226.20000000000002</v>
      </c>
      <c r="BJ95" s="31">
        <f t="shared" si="145"/>
        <v>30420.518883819819</v>
      </c>
      <c r="BK95" s="31">
        <f t="shared" si="146"/>
        <v>2730</v>
      </c>
      <c r="BL95" s="31">
        <f t="shared" si="147"/>
        <v>163.92483081052808</v>
      </c>
      <c r="BM95" s="56">
        <f t="shared" si="184"/>
        <v>134.48505253678081</v>
      </c>
      <c r="BO95" s="32">
        <f t="shared" si="148"/>
        <v>-16</v>
      </c>
      <c r="BP95" s="32">
        <f t="shared" si="149"/>
        <v>12.149999999999999</v>
      </c>
      <c r="BQ95" s="32">
        <v>1</v>
      </c>
      <c r="BR95" s="23">
        <f t="shared" si="150"/>
        <v>1.5249999999999999</v>
      </c>
      <c r="BS95" s="31">
        <f t="shared" si="103"/>
        <v>1</v>
      </c>
      <c r="BT95" s="31">
        <f t="shared" si="151"/>
        <v>-24.4</v>
      </c>
      <c r="BU95" s="31">
        <f t="shared" si="152"/>
        <v>59.415075944960407</v>
      </c>
      <c r="BV95" s="31">
        <f t="shared" si="153"/>
        <v>3644.9999999999995</v>
      </c>
      <c r="BW95" s="31">
        <f t="shared" si="154"/>
        <v>163.92483081052808</v>
      </c>
      <c r="BZ95" s="32">
        <f t="shared" si="155"/>
        <v>-66</v>
      </c>
      <c r="CA95" s="32">
        <f t="shared" si="156"/>
        <v>15.7</v>
      </c>
      <c r="CB95" s="32">
        <v>1</v>
      </c>
      <c r="CC95" s="23">
        <f t="shared" si="157"/>
        <v>1.7749999999999999</v>
      </c>
      <c r="CD95" s="31">
        <f t="shared" si="104"/>
        <v>1</v>
      </c>
      <c r="CE95" s="31">
        <f t="shared" si="158"/>
        <v>-117.14999999999999</v>
      </c>
      <c r="CF95" s="31">
        <f t="shared" si="159"/>
        <v>5.8022535102500196E-2</v>
      </c>
      <c r="CG95" s="31">
        <f t="shared" si="160"/>
        <v>4710</v>
      </c>
      <c r="CH95" s="31">
        <f t="shared" si="161"/>
        <v>163.92483081052808</v>
      </c>
      <c r="CK95" s="32">
        <f t="shared" si="162"/>
        <v>-121</v>
      </c>
      <c r="CL95" s="32">
        <f t="shared" si="163"/>
        <v>19.799999999999997</v>
      </c>
      <c r="CM95" s="32">
        <v>1</v>
      </c>
      <c r="CN95" s="23">
        <f t="shared" si="164"/>
        <v>2.0499999999999998</v>
      </c>
      <c r="CO95" s="31">
        <f t="shared" si="105"/>
        <v>1</v>
      </c>
      <c r="CP95" s="31">
        <f t="shared" si="165"/>
        <v>-248.04999999999998</v>
      </c>
      <c r="CQ95" s="31">
        <f t="shared" si="166"/>
        <v>2.8331315968017562E-5</v>
      </c>
      <c r="CR95" s="31">
        <f t="shared" si="167"/>
        <v>5939.9999999999991</v>
      </c>
      <c r="CS95" s="31">
        <f t="shared" si="168"/>
        <v>163.92483081052808</v>
      </c>
      <c r="CV95" s="32">
        <f t="shared" si="169"/>
        <v>-171</v>
      </c>
      <c r="CW95" s="32">
        <f t="shared" si="170"/>
        <v>24.4</v>
      </c>
      <c r="CX95" s="32">
        <v>1</v>
      </c>
      <c r="CY95" s="23">
        <f t="shared" si="171"/>
        <v>2.2999999999999998</v>
      </c>
      <c r="CZ95" s="31">
        <f t="shared" si="106"/>
        <v>1</v>
      </c>
      <c r="DA95" s="31">
        <f t="shared" si="172"/>
        <v>-393.29999999999995</v>
      </c>
      <c r="DB95" s="31">
        <f t="shared" si="173"/>
        <v>2.7667300750017068E-8</v>
      </c>
      <c r="DC95" s="31">
        <f t="shared" si="174"/>
        <v>7320</v>
      </c>
      <c r="DD95" s="31">
        <f t="shared" si="175"/>
        <v>163.92483081052808</v>
      </c>
      <c r="DG95" s="32">
        <f t="shared" si="176"/>
        <v>-236</v>
      </c>
      <c r="DH95" s="32">
        <f t="shared" si="177"/>
        <v>29.65</v>
      </c>
      <c r="DI95" s="32">
        <v>1</v>
      </c>
      <c r="DJ95" s="23">
        <f t="shared" si="185"/>
        <v>2.625</v>
      </c>
      <c r="DK95" s="31">
        <f t="shared" si="107"/>
        <v>1</v>
      </c>
      <c r="DL95" s="31">
        <f t="shared" si="178"/>
        <v>-619.5</v>
      </c>
      <c r="DM95" s="31">
        <f t="shared" si="179"/>
        <v>3.3773560485860529E-12</v>
      </c>
      <c r="DN95" s="31">
        <f t="shared" si="180"/>
        <v>8895</v>
      </c>
      <c r="DO95" s="31">
        <f t="shared" si="181"/>
        <v>163.92483081052808</v>
      </c>
    </row>
    <row r="96" spans="1:119">
      <c r="A96" s="23">
        <f t="shared" si="108"/>
        <v>5.6568542494924028</v>
      </c>
      <c r="B96" s="23">
        <v>0</v>
      </c>
      <c r="C96" s="44">
        <f t="shared" si="187"/>
        <v>4.55</v>
      </c>
      <c r="D96" s="73"/>
      <c r="E96" s="47">
        <f t="shared" si="109"/>
        <v>4.55</v>
      </c>
      <c r="F96" s="84">
        <f t="shared" si="96"/>
        <v>9.1</v>
      </c>
      <c r="G96" s="185">
        <f t="shared" si="97"/>
        <v>3.4822022531844965</v>
      </c>
      <c r="H96" s="26">
        <f t="shared" si="110"/>
        <v>262144.00000000157</v>
      </c>
      <c r="I96" s="23">
        <f t="shared" si="182"/>
        <v>18.000000000000007</v>
      </c>
      <c r="J96" s="27">
        <v>90</v>
      </c>
      <c r="K96" s="32">
        <f t="shared" si="111"/>
        <v>90</v>
      </c>
      <c r="L96" s="32">
        <f t="shared" si="112"/>
        <v>1</v>
      </c>
      <c r="M96" s="22">
        <v>1</v>
      </c>
      <c r="N96" s="109">
        <f t="shared" si="113"/>
        <v>4.55</v>
      </c>
      <c r="O96" s="31">
        <f t="shared" si="98"/>
        <v>1120</v>
      </c>
      <c r="P96" s="31">
        <f t="shared" si="114"/>
        <v>458640</v>
      </c>
      <c r="Q96" s="31">
        <f t="shared" si="115"/>
        <v>143130624.00000086</v>
      </c>
      <c r="R96" s="31">
        <f t="shared" si="116"/>
        <v>300</v>
      </c>
      <c r="S96" s="31">
        <f t="shared" si="117"/>
        <v>169.70562748477209</v>
      </c>
      <c r="T96" s="56">
        <f t="shared" si="118"/>
        <v>312.07619047619238</v>
      </c>
      <c r="U96" s="163">
        <f t="shared" si="119"/>
        <v>104.46606759553489</v>
      </c>
      <c r="W96" s="32">
        <f t="shared" si="120"/>
        <v>85</v>
      </c>
      <c r="X96" s="32">
        <f t="shared" si="121"/>
        <v>2.0499999999999998</v>
      </c>
      <c r="Y96" s="32">
        <v>1</v>
      </c>
      <c r="Z96" s="23">
        <f t="shared" si="122"/>
        <v>1.0249999999999999</v>
      </c>
      <c r="AA96" s="31">
        <f t="shared" si="99"/>
        <v>4320</v>
      </c>
      <c r="AB96" s="31">
        <f t="shared" si="123"/>
        <v>376379.99999999994</v>
      </c>
      <c r="AC96" s="31">
        <f t="shared" si="124"/>
        <v>71565312.000000402</v>
      </c>
      <c r="AD96" s="31">
        <f t="shared" si="125"/>
        <v>615</v>
      </c>
      <c r="AE96" s="31">
        <f t="shared" si="126"/>
        <v>169.70562748477209</v>
      </c>
      <c r="AF96" s="56">
        <f t="shared" si="186"/>
        <v>190.1411127052458</v>
      </c>
      <c r="AH96" s="32">
        <f t="shared" si="127"/>
        <v>75</v>
      </c>
      <c r="AI96" s="32">
        <f t="shared" si="128"/>
        <v>4.1999999999999993</v>
      </c>
      <c r="AJ96" s="32">
        <v>1</v>
      </c>
      <c r="AK96" s="23">
        <f t="shared" si="129"/>
        <v>1.075</v>
      </c>
      <c r="AL96" s="31">
        <f t="shared" si="100"/>
        <v>400</v>
      </c>
      <c r="AM96" s="31">
        <f t="shared" si="130"/>
        <v>32250</v>
      </c>
      <c r="AN96" s="31">
        <f t="shared" si="131"/>
        <v>17891328.000000086</v>
      </c>
      <c r="AO96" s="31">
        <f t="shared" si="132"/>
        <v>1259.9999999999998</v>
      </c>
      <c r="AP96" s="31">
        <f t="shared" si="133"/>
        <v>169.70562748477209</v>
      </c>
      <c r="AQ96" s="56">
        <f t="shared" si="94"/>
        <v>554.76986046511888</v>
      </c>
      <c r="AS96" s="32">
        <f t="shared" si="134"/>
        <v>60</v>
      </c>
      <c r="AT96" s="32">
        <f t="shared" si="135"/>
        <v>6.4999999999999991</v>
      </c>
      <c r="AU96" s="32">
        <v>8</v>
      </c>
      <c r="AV96" s="23">
        <f t="shared" si="136"/>
        <v>1.1499999999999999</v>
      </c>
      <c r="AW96" s="31">
        <f t="shared" si="101"/>
        <v>320</v>
      </c>
      <c r="AX96" s="31">
        <f t="shared" si="137"/>
        <v>22080</v>
      </c>
      <c r="AY96" s="31">
        <f t="shared" si="138"/>
        <v>2236416.0000000088</v>
      </c>
      <c r="AZ96" s="31">
        <f t="shared" si="139"/>
        <v>1949.9999999999998</v>
      </c>
      <c r="BA96" s="31">
        <f t="shared" si="140"/>
        <v>169.70562748477209</v>
      </c>
      <c r="BB96" s="56">
        <f t="shared" si="183"/>
        <v>101.28695652173953</v>
      </c>
      <c r="BD96" s="32">
        <f t="shared" si="141"/>
        <v>30</v>
      </c>
      <c r="BE96" s="32">
        <f t="shared" si="142"/>
        <v>9.1</v>
      </c>
      <c r="BF96" s="32">
        <v>1</v>
      </c>
      <c r="BG96" s="23">
        <f t="shared" si="143"/>
        <v>1.3</v>
      </c>
      <c r="BH96" s="31">
        <f t="shared" si="102"/>
        <v>6</v>
      </c>
      <c r="BI96" s="31">
        <f t="shared" si="144"/>
        <v>234</v>
      </c>
      <c r="BJ96" s="31">
        <f t="shared" si="145"/>
        <v>34944.000000000058</v>
      </c>
      <c r="BK96" s="31">
        <f t="shared" si="146"/>
        <v>2730</v>
      </c>
      <c r="BL96" s="31">
        <f t="shared" si="147"/>
        <v>169.70562748477209</v>
      </c>
      <c r="BM96" s="56">
        <f t="shared" si="184"/>
        <v>149.33333333333357</v>
      </c>
      <c r="BO96" s="32">
        <f t="shared" si="148"/>
        <v>-15</v>
      </c>
      <c r="BP96" s="32">
        <f t="shared" si="149"/>
        <v>12.149999999999999</v>
      </c>
      <c r="BQ96" s="32">
        <v>1</v>
      </c>
      <c r="BR96" s="23">
        <f t="shared" si="150"/>
        <v>1.5249999999999999</v>
      </c>
      <c r="BS96" s="31">
        <f t="shared" si="103"/>
        <v>1</v>
      </c>
      <c r="BT96" s="31">
        <f t="shared" si="151"/>
        <v>-22.875</v>
      </c>
      <c r="BU96" s="31">
        <f t="shared" si="152"/>
        <v>68.249999999999929</v>
      </c>
      <c r="BV96" s="31">
        <f t="shared" si="153"/>
        <v>3644.9999999999995</v>
      </c>
      <c r="BW96" s="31">
        <f t="shared" si="154"/>
        <v>169.70562748477209</v>
      </c>
      <c r="BZ96" s="32">
        <f t="shared" si="155"/>
        <v>-65</v>
      </c>
      <c r="CA96" s="32">
        <f t="shared" si="156"/>
        <v>15.7</v>
      </c>
      <c r="CB96" s="32">
        <v>1</v>
      </c>
      <c r="CC96" s="23">
        <f t="shared" si="157"/>
        <v>1.7749999999999999</v>
      </c>
      <c r="CD96" s="31">
        <f t="shared" si="104"/>
        <v>1</v>
      </c>
      <c r="CE96" s="31">
        <f t="shared" si="158"/>
        <v>-115.375</v>
      </c>
      <c r="CF96" s="31">
        <f t="shared" si="159"/>
        <v>6.6650390624999695E-2</v>
      </c>
      <c r="CG96" s="31">
        <f t="shared" si="160"/>
        <v>4710</v>
      </c>
      <c r="CH96" s="31">
        <f t="shared" si="161"/>
        <v>169.70562748477209</v>
      </c>
      <c r="CK96" s="32">
        <f t="shared" si="162"/>
        <v>-120</v>
      </c>
      <c r="CL96" s="32">
        <f t="shared" si="163"/>
        <v>19.799999999999997</v>
      </c>
      <c r="CM96" s="32">
        <v>1</v>
      </c>
      <c r="CN96" s="23">
        <f t="shared" si="164"/>
        <v>2.0499999999999998</v>
      </c>
      <c r="CO96" s="31">
        <f t="shared" si="105"/>
        <v>1</v>
      </c>
      <c r="CP96" s="31">
        <f t="shared" si="165"/>
        <v>-245.99999999999997</v>
      </c>
      <c r="CQ96" s="31">
        <f t="shared" si="166"/>
        <v>3.2544136047363017E-5</v>
      </c>
      <c r="CR96" s="31">
        <f t="shared" si="167"/>
        <v>5939.9999999999991</v>
      </c>
      <c r="CS96" s="31">
        <f t="shared" si="168"/>
        <v>169.70562748477209</v>
      </c>
      <c r="CV96" s="32">
        <f t="shared" si="169"/>
        <v>-170</v>
      </c>
      <c r="CW96" s="32">
        <f t="shared" si="170"/>
        <v>24.4</v>
      </c>
      <c r="CX96" s="32">
        <v>1</v>
      </c>
      <c r="CY96" s="23">
        <f t="shared" si="171"/>
        <v>2.2999999999999998</v>
      </c>
      <c r="CZ96" s="31">
        <f t="shared" si="106"/>
        <v>1</v>
      </c>
      <c r="DA96" s="31">
        <f t="shared" si="172"/>
        <v>-390.99999999999994</v>
      </c>
      <c r="DB96" s="31">
        <f t="shared" si="173"/>
        <v>3.178138285875284E-8</v>
      </c>
      <c r="DC96" s="31">
        <f t="shared" si="174"/>
        <v>7320</v>
      </c>
      <c r="DD96" s="31">
        <f t="shared" si="175"/>
        <v>169.70562748477209</v>
      </c>
      <c r="DG96" s="32">
        <f t="shared" si="176"/>
        <v>-235</v>
      </c>
      <c r="DH96" s="32">
        <f t="shared" si="177"/>
        <v>29.65</v>
      </c>
      <c r="DI96" s="32">
        <v>1</v>
      </c>
      <c r="DJ96" s="23">
        <f t="shared" si="185"/>
        <v>2.625</v>
      </c>
      <c r="DK96" s="31">
        <f t="shared" si="107"/>
        <v>1</v>
      </c>
      <c r="DL96" s="31">
        <f t="shared" si="178"/>
        <v>-616.875</v>
      </c>
      <c r="DM96" s="31">
        <f t="shared" si="179"/>
        <v>3.8795633372500856E-12</v>
      </c>
      <c r="DN96" s="31">
        <f t="shared" si="180"/>
        <v>8895</v>
      </c>
      <c r="DO96" s="31">
        <f t="shared" si="181"/>
        <v>169.70562748477209</v>
      </c>
    </row>
    <row r="97" spans="1:119">
      <c r="A97" s="23">
        <f t="shared" si="108"/>
        <v>5.8563427837825257</v>
      </c>
      <c r="B97" s="23">
        <v>0</v>
      </c>
      <c r="C97" s="44">
        <f t="shared" si="187"/>
        <v>4.55</v>
      </c>
      <c r="D97" s="48"/>
      <c r="E97" s="47">
        <f t="shared" si="109"/>
        <v>4.55</v>
      </c>
      <c r="F97" s="84">
        <f t="shared" si="96"/>
        <v>9.1</v>
      </c>
      <c r="G97" s="185">
        <f t="shared" si="97"/>
        <v>3.5308119851626194</v>
      </c>
      <c r="H97" s="26">
        <f t="shared" si="110"/>
        <v>301124.38157234452</v>
      </c>
      <c r="I97" s="23">
        <f t="shared" si="182"/>
        <v>18.200000000000006</v>
      </c>
      <c r="J97" s="27">
        <v>91</v>
      </c>
      <c r="K97" s="32">
        <f t="shared" si="111"/>
        <v>91</v>
      </c>
      <c r="L97" s="32">
        <f t="shared" si="112"/>
        <v>1</v>
      </c>
      <c r="M97" s="22">
        <v>1</v>
      </c>
      <c r="N97" s="109">
        <f t="shared" si="113"/>
        <v>4.55</v>
      </c>
      <c r="O97" s="31">
        <f t="shared" si="98"/>
        <v>1120</v>
      </c>
      <c r="P97" s="31">
        <f t="shared" si="114"/>
        <v>463736</v>
      </c>
      <c r="Q97" s="31">
        <f t="shared" si="115"/>
        <v>164413912.33850011</v>
      </c>
      <c r="R97" s="31">
        <f t="shared" si="116"/>
        <v>300</v>
      </c>
      <c r="S97" s="31">
        <f t="shared" si="117"/>
        <v>175.69028351347578</v>
      </c>
      <c r="T97" s="56">
        <f t="shared" si="118"/>
        <v>354.54205051688916</v>
      </c>
      <c r="U97" s="163">
        <f t="shared" si="119"/>
        <v>105.92435955487858</v>
      </c>
      <c r="W97" s="32">
        <f t="shared" si="120"/>
        <v>86</v>
      </c>
      <c r="X97" s="32">
        <f t="shared" si="121"/>
        <v>2.0499999999999998</v>
      </c>
      <c r="Y97" s="32">
        <v>1</v>
      </c>
      <c r="Z97" s="23">
        <f t="shared" si="122"/>
        <v>1.0249999999999999</v>
      </c>
      <c r="AA97" s="31">
        <f t="shared" si="99"/>
        <v>4320</v>
      </c>
      <c r="AB97" s="31">
        <f t="shared" si="123"/>
        <v>380807.99999999994</v>
      </c>
      <c r="AC97" s="31">
        <f t="shared" si="124"/>
        <v>82206956.169250041</v>
      </c>
      <c r="AD97" s="31">
        <f t="shared" si="125"/>
        <v>615</v>
      </c>
      <c r="AE97" s="31">
        <f t="shared" si="126"/>
        <v>175.69028351347578</v>
      </c>
      <c r="AF97" s="56">
        <f t="shared" si="186"/>
        <v>215.87507659831215</v>
      </c>
      <c r="AH97" s="32">
        <f t="shared" si="127"/>
        <v>76</v>
      </c>
      <c r="AI97" s="32">
        <f t="shared" si="128"/>
        <v>4.1999999999999993</v>
      </c>
      <c r="AJ97" s="32">
        <v>1</v>
      </c>
      <c r="AK97" s="23">
        <f t="shared" si="129"/>
        <v>1.075</v>
      </c>
      <c r="AL97" s="31">
        <f t="shared" si="100"/>
        <v>400</v>
      </c>
      <c r="AM97" s="31">
        <f t="shared" si="130"/>
        <v>32680</v>
      </c>
      <c r="AN97" s="31">
        <f t="shared" si="131"/>
        <v>20551739.042312495</v>
      </c>
      <c r="AO97" s="31">
        <f t="shared" si="132"/>
        <v>1259.9999999999998</v>
      </c>
      <c r="AP97" s="31">
        <f t="shared" si="133"/>
        <v>175.69028351347578</v>
      </c>
      <c r="AQ97" s="56">
        <f t="shared" si="94"/>
        <v>628.87818366929298</v>
      </c>
      <c r="AS97" s="32">
        <f t="shared" si="134"/>
        <v>61</v>
      </c>
      <c r="AT97" s="32">
        <f t="shared" si="135"/>
        <v>6.4999999999999991</v>
      </c>
      <c r="AU97" s="32">
        <v>1</v>
      </c>
      <c r="AV97" s="23">
        <f t="shared" si="136"/>
        <v>1.1499999999999999</v>
      </c>
      <c r="AW97" s="31">
        <f t="shared" si="101"/>
        <v>320</v>
      </c>
      <c r="AX97" s="31">
        <f t="shared" si="137"/>
        <v>22448</v>
      </c>
      <c r="AY97" s="31">
        <f t="shared" si="138"/>
        <v>2568967.3802890587</v>
      </c>
      <c r="AZ97" s="31">
        <f t="shared" si="139"/>
        <v>1949.9999999999998</v>
      </c>
      <c r="BA97" s="31">
        <f t="shared" si="140"/>
        <v>175.69028351347578</v>
      </c>
      <c r="BB97" s="56">
        <f t="shared" si="183"/>
        <v>114.44081344837218</v>
      </c>
      <c r="BD97" s="32">
        <f t="shared" si="141"/>
        <v>31</v>
      </c>
      <c r="BE97" s="32">
        <f t="shared" si="142"/>
        <v>9.1</v>
      </c>
      <c r="BF97" s="32">
        <v>1</v>
      </c>
      <c r="BG97" s="23">
        <f t="shared" si="143"/>
        <v>1.3</v>
      </c>
      <c r="BH97" s="31">
        <f t="shared" si="102"/>
        <v>6</v>
      </c>
      <c r="BI97" s="31">
        <f t="shared" si="144"/>
        <v>241.8</v>
      </c>
      <c r="BJ97" s="31">
        <f t="shared" si="145"/>
        <v>40140.115317016469</v>
      </c>
      <c r="BK97" s="31">
        <f t="shared" si="146"/>
        <v>2730</v>
      </c>
      <c r="BL97" s="31">
        <f t="shared" si="147"/>
        <v>175.69028351347578</v>
      </c>
      <c r="BM97" s="56">
        <f t="shared" si="184"/>
        <v>166.00543968989442</v>
      </c>
      <c r="BO97" s="32">
        <f t="shared" si="148"/>
        <v>-14</v>
      </c>
      <c r="BP97" s="32">
        <f t="shared" si="149"/>
        <v>12.149999999999999</v>
      </c>
      <c r="BQ97" s="32">
        <v>1</v>
      </c>
      <c r="BR97" s="23">
        <f t="shared" si="150"/>
        <v>1.5249999999999999</v>
      </c>
      <c r="BS97" s="31">
        <f t="shared" si="103"/>
        <v>1</v>
      </c>
      <c r="BT97" s="31">
        <f t="shared" si="151"/>
        <v>-21.349999999999998</v>
      </c>
      <c r="BU97" s="31">
        <f t="shared" si="152"/>
        <v>78.398662728547578</v>
      </c>
      <c r="BV97" s="31">
        <f t="shared" si="153"/>
        <v>3644.9999999999995</v>
      </c>
      <c r="BW97" s="31">
        <f t="shared" si="154"/>
        <v>175.69028351347578</v>
      </c>
      <c r="BZ97" s="32">
        <f t="shared" si="155"/>
        <v>-64</v>
      </c>
      <c r="CA97" s="32">
        <f t="shared" si="156"/>
        <v>15.7</v>
      </c>
      <c r="CB97" s="32">
        <v>1</v>
      </c>
      <c r="CC97" s="23">
        <f t="shared" si="157"/>
        <v>1.7749999999999999</v>
      </c>
      <c r="CD97" s="31">
        <f t="shared" si="104"/>
        <v>1</v>
      </c>
      <c r="CE97" s="31">
        <f t="shared" si="158"/>
        <v>-113.6</v>
      </c>
      <c r="CF97" s="31">
        <f t="shared" si="159"/>
        <v>7.6561194070846966E-2</v>
      </c>
      <c r="CG97" s="31">
        <f t="shared" si="160"/>
        <v>4710</v>
      </c>
      <c r="CH97" s="31">
        <f t="shared" si="161"/>
        <v>175.69028351347578</v>
      </c>
      <c r="CK97" s="32">
        <f t="shared" si="162"/>
        <v>-119</v>
      </c>
      <c r="CL97" s="32">
        <f t="shared" si="163"/>
        <v>19.799999999999997</v>
      </c>
      <c r="CM97" s="32">
        <v>1</v>
      </c>
      <c r="CN97" s="23">
        <f t="shared" si="164"/>
        <v>2.0499999999999998</v>
      </c>
      <c r="CO97" s="31">
        <f t="shared" si="105"/>
        <v>1</v>
      </c>
      <c r="CP97" s="31">
        <f t="shared" si="165"/>
        <v>-243.95</v>
      </c>
      <c r="CQ97" s="31">
        <f t="shared" si="166"/>
        <v>3.7383395542405596E-5</v>
      </c>
      <c r="CR97" s="31">
        <f t="shared" si="167"/>
        <v>5939.9999999999991</v>
      </c>
      <c r="CS97" s="31">
        <f t="shared" si="168"/>
        <v>175.69028351347578</v>
      </c>
      <c r="CV97" s="32">
        <f t="shared" si="169"/>
        <v>-169</v>
      </c>
      <c r="CW97" s="32">
        <f t="shared" si="170"/>
        <v>24.4</v>
      </c>
      <c r="CX97" s="32">
        <v>1</v>
      </c>
      <c r="CY97" s="23">
        <f t="shared" si="171"/>
        <v>2.2999999999999998</v>
      </c>
      <c r="CZ97" s="31">
        <f t="shared" si="106"/>
        <v>1</v>
      </c>
      <c r="DA97" s="31">
        <f t="shared" si="172"/>
        <v>-388.7</v>
      </c>
      <c r="DB97" s="31">
        <f t="shared" si="173"/>
        <v>3.6507222209380353E-8</v>
      </c>
      <c r="DC97" s="31">
        <f t="shared" si="174"/>
        <v>7320</v>
      </c>
      <c r="DD97" s="31">
        <f t="shared" si="175"/>
        <v>175.69028351347578</v>
      </c>
      <c r="DG97" s="32">
        <f t="shared" si="176"/>
        <v>-234</v>
      </c>
      <c r="DH97" s="32">
        <f t="shared" si="177"/>
        <v>29.65</v>
      </c>
      <c r="DI97" s="32">
        <v>1</v>
      </c>
      <c r="DJ97" s="23">
        <f t="shared" si="185"/>
        <v>2.625</v>
      </c>
      <c r="DK97" s="31">
        <f t="shared" si="107"/>
        <v>1</v>
      </c>
      <c r="DL97" s="31">
        <f t="shared" si="178"/>
        <v>-614.25</v>
      </c>
      <c r="DM97" s="31">
        <f t="shared" si="179"/>
        <v>4.4564480236059815E-12</v>
      </c>
      <c r="DN97" s="31">
        <f t="shared" si="180"/>
        <v>8895</v>
      </c>
      <c r="DO97" s="31">
        <f t="shared" si="181"/>
        <v>175.69028351347578</v>
      </c>
    </row>
    <row r="98" spans="1:119">
      <c r="A98" s="23">
        <f t="shared" si="108"/>
        <v>6.0628662660416177</v>
      </c>
      <c r="B98" s="23">
        <v>0</v>
      </c>
      <c r="C98" s="44">
        <f t="shared" si="187"/>
        <v>4.55</v>
      </c>
      <c r="D98" s="48"/>
      <c r="E98" s="47">
        <f t="shared" si="109"/>
        <v>4.55</v>
      </c>
      <c r="F98" s="84">
        <f t="shared" si="96"/>
        <v>9.1</v>
      </c>
      <c r="G98" s="185">
        <f t="shared" si="97"/>
        <v>3.5801002837118903</v>
      </c>
      <c r="H98" s="26">
        <f t="shared" si="110"/>
        <v>345901.08176165173</v>
      </c>
      <c r="I98" s="23">
        <f t="shared" si="182"/>
        <v>18.400000000000009</v>
      </c>
      <c r="J98" s="27">
        <v>92</v>
      </c>
      <c r="K98" s="32">
        <f t="shared" si="111"/>
        <v>92</v>
      </c>
      <c r="L98" s="32">
        <f t="shared" si="112"/>
        <v>1</v>
      </c>
      <c r="M98" s="22">
        <v>1</v>
      </c>
      <c r="N98" s="109">
        <f t="shared" si="113"/>
        <v>4.55</v>
      </c>
      <c r="O98" s="31">
        <f t="shared" si="98"/>
        <v>1120</v>
      </c>
      <c r="P98" s="31">
        <f t="shared" si="114"/>
        <v>468832</v>
      </c>
      <c r="Q98" s="31">
        <f t="shared" si="115"/>
        <v>188861990.64186183</v>
      </c>
      <c r="R98" s="31">
        <f t="shared" si="116"/>
        <v>300</v>
      </c>
      <c r="S98" s="31">
        <f t="shared" si="117"/>
        <v>181.88598798124852</v>
      </c>
      <c r="T98" s="56">
        <f t="shared" si="118"/>
        <v>402.83511074726516</v>
      </c>
      <c r="U98" s="163">
        <f t="shared" si="119"/>
        <v>107.4030085113567</v>
      </c>
      <c r="W98" s="32">
        <f t="shared" si="120"/>
        <v>87</v>
      </c>
      <c r="X98" s="32">
        <f t="shared" si="121"/>
        <v>2.0499999999999998</v>
      </c>
      <c r="Y98" s="32">
        <v>1</v>
      </c>
      <c r="Z98" s="23">
        <f t="shared" si="122"/>
        <v>1.0249999999999999</v>
      </c>
      <c r="AA98" s="31">
        <f t="shared" si="99"/>
        <v>4320</v>
      </c>
      <c r="AB98" s="31">
        <f t="shared" si="123"/>
        <v>385235.99999999994</v>
      </c>
      <c r="AC98" s="31">
        <f t="shared" si="124"/>
        <v>94430995.320930883</v>
      </c>
      <c r="AD98" s="31">
        <f t="shared" si="125"/>
        <v>615</v>
      </c>
      <c r="AE98" s="31">
        <f t="shared" si="126"/>
        <v>181.88598798124852</v>
      </c>
      <c r="AF98" s="56">
        <f t="shared" si="186"/>
        <v>245.12505404720974</v>
      </c>
      <c r="AH98" s="32">
        <f t="shared" si="127"/>
        <v>77</v>
      </c>
      <c r="AI98" s="32">
        <f t="shared" si="128"/>
        <v>4.1999999999999993</v>
      </c>
      <c r="AJ98" s="32">
        <v>1</v>
      </c>
      <c r="AK98" s="23">
        <f t="shared" si="129"/>
        <v>1.075</v>
      </c>
      <c r="AL98" s="31">
        <f t="shared" si="100"/>
        <v>400</v>
      </c>
      <c r="AM98" s="31">
        <f t="shared" si="130"/>
        <v>33110</v>
      </c>
      <c r="AN98" s="31">
        <f t="shared" si="131"/>
        <v>23607748.830232706</v>
      </c>
      <c r="AO98" s="31">
        <f t="shared" si="132"/>
        <v>1259.9999999999998</v>
      </c>
      <c r="AP98" s="31">
        <f t="shared" si="133"/>
        <v>181.88598798124852</v>
      </c>
      <c r="AQ98" s="56">
        <f t="shared" si="94"/>
        <v>713.00962942412275</v>
      </c>
      <c r="AS98" s="32">
        <f t="shared" si="134"/>
        <v>62</v>
      </c>
      <c r="AT98" s="32">
        <f t="shared" si="135"/>
        <v>6.4999999999999991</v>
      </c>
      <c r="AU98" s="32">
        <v>1</v>
      </c>
      <c r="AV98" s="23">
        <f t="shared" si="136"/>
        <v>1.1499999999999999</v>
      </c>
      <c r="AW98" s="31">
        <f t="shared" si="101"/>
        <v>320</v>
      </c>
      <c r="AX98" s="31">
        <f t="shared" si="137"/>
        <v>22816</v>
      </c>
      <c r="AY98" s="31">
        <f t="shared" si="138"/>
        <v>2950968.603779085</v>
      </c>
      <c r="AZ98" s="31">
        <f t="shared" si="139"/>
        <v>1949.9999999999998</v>
      </c>
      <c r="BA98" s="31">
        <f t="shared" si="140"/>
        <v>181.88598798124852</v>
      </c>
      <c r="BB98" s="56">
        <f t="shared" si="183"/>
        <v>129.33768424697953</v>
      </c>
      <c r="BD98" s="32">
        <f t="shared" si="141"/>
        <v>32</v>
      </c>
      <c r="BE98" s="32">
        <f t="shared" si="142"/>
        <v>9.1</v>
      </c>
      <c r="BF98" s="32">
        <v>1</v>
      </c>
      <c r="BG98" s="23">
        <f t="shared" si="143"/>
        <v>1.3</v>
      </c>
      <c r="BH98" s="31">
        <f t="shared" si="102"/>
        <v>6</v>
      </c>
      <c r="BI98" s="31">
        <f t="shared" si="144"/>
        <v>249.60000000000002</v>
      </c>
      <c r="BJ98" s="31">
        <f t="shared" si="145"/>
        <v>46108.884434048108</v>
      </c>
      <c r="BK98" s="31">
        <f t="shared" si="146"/>
        <v>2730</v>
      </c>
      <c r="BL98" s="31">
        <f t="shared" si="147"/>
        <v>181.88598798124852</v>
      </c>
      <c r="BM98" s="56">
        <f t="shared" si="184"/>
        <v>184.73110750820555</v>
      </c>
      <c r="BO98" s="32">
        <f t="shared" si="148"/>
        <v>-13</v>
      </c>
      <c r="BP98" s="32">
        <f t="shared" si="149"/>
        <v>12.149999999999999</v>
      </c>
      <c r="BQ98" s="32">
        <v>1</v>
      </c>
      <c r="BR98" s="23">
        <f t="shared" si="150"/>
        <v>1.5249999999999999</v>
      </c>
      <c r="BS98" s="31">
        <f t="shared" si="103"/>
        <v>1</v>
      </c>
      <c r="BT98" s="31">
        <f t="shared" si="151"/>
        <v>-19.824999999999999</v>
      </c>
      <c r="BU98" s="31">
        <f t="shared" si="152"/>
        <v>90.056414910249956</v>
      </c>
      <c r="BV98" s="31">
        <f t="shared" si="153"/>
        <v>3644.9999999999995</v>
      </c>
      <c r="BW98" s="31">
        <f t="shared" si="154"/>
        <v>181.88598798124852</v>
      </c>
      <c r="BZ98" s="32">
        <f t="shared" si="155"/>
        <v>-63</v>
      </c>
      <c r="CA98" s="32">
        <f t="shared" si="156"/>
        <v>15.7</v>
      </c>
      <c r="CB98" s="32">
        <v>1</v>
      </c>
      <c r="CC98" s="23">
        <f t="shared" si="157"/>
        <v>1.7749999999999999</v>
      </c>
      <c r="CD98" s="31">
        <f t="shared" si="104"/>
        <v>1</v>
      </c>
      <c r="CE98" s="31">
        <f t="shared" si="158"/>
        <v>-111.82499999999999</v>
      </c>
      <c r="CF98" s="31">
        <f t="shared" si="159"/>
        <v>8.7945717685790667E-2</v>
      </c>
      <c r="CG98" s="31">
        <f t="shared" si="160"/>
        <v>4710</v>
      </c>
      <c r="CH98" s="31">
        <f t="shared" si="161"/>
        <v>181.88598798124852</v>
      </c>
      <c r="CK98" s="32">
        <f t="shared" si="162"/>
        <v>-118</v>
      </c>
      <c r="CL98" s="32">
        <f t="shared" si="163"/>
        <v>19.799999999999997</v>
      </c>
      <c r="CM98" s="32">
        <v>1</v>
      </c>
      <c r="CN98" s="23">
        <f t="shared" si="164"/>
        <v>2.0499999999999998</v>
      </c>
      <c r="CO98" s="31">
        <f t="shared" si="105"/>
        <v>1</v>
      </c>
      <c r="CP98" s="31">
        <f t="shared" si="165"/>
        <v>-241.89999999999998</v>
      </c>
      <c r="CQ98" s="31">
        <f t="shared" si="166"/>
        <v>4.2942244963764825E-5</v>
      </c>
      <c r="CR98" s="31">
        <f t="shared" si="167"/>
        <v>5939.9999999999991</v>
      </c>
      <c r="CS98" s="31">
        <f t="shared" si="168"/>
        <v>181.88598798124852</v>
      </c>
      <c r="CV98" s="32">
        <f t="shared" si="169"/>
        <v>-168</v>
      </c>
      <c r="CW98" s="32">
        <f t="shared" si="170"/>
        <v>24.4</v>
      </c>
      <c r="CX98" s="32">
        <v>1</v>
      </c>
      <c r="CY98" s="23">
        <f t="shared" si="171"/>
        <v>2.2999999999999998</v>
      </c>
      <c r="CZ98" s="31">
        <f t="shared" si="106"/>
        <v>1</v>
      </c>
      <c r="DA98" s="31">
        <f t="shared" si="172"/>
        <v>-386.4</v>
      </c>
      <c r="DB98" s="31">
        <f t="shared" si="173"/>
        <v>4.1935786097426441E-8</v>
      </c>
      <c r="DC98" s="31">
        <f t="shared" si="174"/>
        <v>7320</v>
      </c>
      <c r="DD98" s="31">
        <f t="shared" si="175"/>
        <v>181.88598798124852</v>
      </c>
      <c r="DG98" s="32">
        <f t="shared" si="176"/>
        <v>-233</v>
      </c>
      <c r="DH98" s="32">
        <f t="shared" si="177"/>
        <v>29.65</v>
      </c>
      <c r="DI98" s="32">
        <v>1</v>
      </c>
      <c r="DJ98" s="23">
        <f t="shared" si="185"/>
        <v>2.625</v>
      </c>
      <c r="DK98" s="31">
        <f t="shared" si="107"/>
        <v>1</v>
      </c>
      <c r="DL98" s="31">
        <f t="shared" si="178"/>
        <v>-611.625</v>
      </c>
      <c r="DM98" s="31">
        <f t="shared" si="179"/>
        <v>5.1191145138459785E-12</v>
      </c>
      <c r="DN98" s="31">
        <f t="shared" si="180"/>
        <v>8895</v>
      </c>
      <c r="DO98" s="31">
        <f t="shared" si="181"/>
        <v>181.88598798124852</v>
      </c>
    </row>
    <row r="99" spans="1:119">
      <c r="A99" s="23">
        <f t="shared" si="108"/>
        <v>6.2766727831740319</v>
      </c>
      <c r="B99" s="23">
        <v>0</v>
      </c>
      <c r="C99" s="44">
        <f t="shared" si="187"/>
        <v>4.55</v>
      </c>
      <c r="D99" s="48"/>
      <c r="E99" s="47">
        <f t="shared" si="109"/>
        <v>4.55</v>
      </c>
      <c r="F99" s="84">
        <f t="shared" si="96"/>
        <v>9.1</v>
      </c>
      <c r="G99" s="185">
        <f t="shared" si="97"/>
        <v>3.6300766212686435</v>
      </c>
      <c r="H99" s="26">
        <f t="shared" si="110"/>
        <v>397336.00361130427</v>
      </c>
      <c r="I99" s="23">
        <f t="shared" si="182"/>
        <v>18.600000000000012</v>
      </c>
      <c r="J99" s="27">
        <v>93</v>
      </c>
      <c r="K99" s="32">
        <f t="shared" si="111"/>
        <v>93</v>
      </c>
      <c r="L99" s="32">
        <f t="shared" si="112"/>
        <v>1</v>
      </c>
      <c r="M99" s="22">
        <v>1</v>
      </c>
      <c r="N99" s="109">
        <f t="shared" si="113"/>
        <v>4.55</v>
      </c>
      <c r="O99" s="31">
        <f t="shared" si="98"/>
        <v>1120</v>
      </c>
      <c r="P99" s="31">
        <f t="shared" si="114"/>
        <v>473928</v>
      </c>
      <c r="Q99" s="31">
        <f t="shared" si="115"/>
        <v>216945457.97177213</v>
      </c>
      <c r="R99" s="31">
        <f t="shared" si="116"/>
        <v>300</v>
      </c>
      <c r="S99" s="31">
        <f t="shared" si="117"/>
        <v>188.30018349522095</v>
      </c>
      <c r="T99" s="56">
        <f t="shared" si="118"/>
        <v>457.76037282408328</v>
      </c>
      <c r="U99" s="163">
        <f t="shared" si="119"/>
        <v>108.90229863805931</v>
      </c>
      <c r="W99" s="32">
        <f t="shared" si="120"/>
        <v>88</v>
      </c>
      <c r="X99" s="32">
        <f t="shared" si="121"/>
        <v>2.0499999999999998</v>
      </c>
      <c r="Y99" s="32">
        <v>1</v>
      </c>
      <c r="Z99" s="23">
        <f t="shared" si="122"/>
        <v>1.0249999999999999</v>
      </c>
      <c r="AA99" s="31">
        <f t="shared" si="99"/>
        <v>4320</v>
      </c>
      <c r="AB99" s="31">
        <f t="shared" si="123"/>
        <v>389663.99999999994</v>
      </c>
      <c r="AC99" s="31">
        <f t="shared" si="124"/>
        <v>108472728.98588602</v>
      </c>
      <c r="AD99" s="31">
        <f t="shared" si="125"/>
        <v>615</v>
      </c>
      <c r="AE99" s="31">
        <f t="shared" si="126"/>
        <v>188.30018349522095</v>
      </c>
      <c r="AF99" s="56">
        <f t="shared" si="186"/>
        <v>278.37503332585521</v>
      </c>
      <c r="AH99" s="32">
        <f t="shared" si="127"/>
        <v>78</v>
      </c>
      <c r="AI99" s="32">
        <f t="shared" si="128"/>
        <v>4.1999999999999993</v>
      </c>
      <c r="AJ99" s="32">
        <v>1</v>
      </c>
      <c r="AK99" s="23">
        <f t="shared" si="129"/>
        <v>1.075</v>
      </c>
      <c r="AL99" s="31">
        <f t="shared" si="100"/>
        <v>400</v>
      </c>
      <c r="AM99" s="31">
        <f t="shared" si="130"/>
        <v>33540</v>
      </c>
      <c r="AN99" s="31">
        <f t="shared" si="131"/>
        <v>27118182.246471483</v>
      </c>
      <c r="AO99" s="31">
        <f t="shared" si="132"/>
        <v>1259.9999999999998</v>
      </c>
      <c r="AP99" s="31">
        <f t="shared" si="133"/>
        <v>188.30018349522095</v>
      </c>
      <c r="AQ99" s="56">
        <f t="shared" si="94"/>
        <v>808.53256548811817</v>
      </c>
      <c r="AS99" s="32">
        <f t="shared" si="134"/>
        <v>63</v>
      </c>
      <c r="AT99" s="32">
        <f t="shared" si="135"/>
        <v>6.4999999999999991</v>
      </c>
      <c r="AU99" s="32">
        <v>1</v>
      </c>
      <c r="AV99" s="23">
        <f t="shared" si="136"/>
        <v>1.1499999999999999</v>
      </c>
      <c r="AW99" s="31">
        <f t="shared" si="101"/>
        <v>320</v>
      </c>
      <c r="AX99" s="31">
        <f t="shared" si="137"/>
        <v>23184</v>
      </c>
      <c r="AY99" s="31">
        <f t="shared" si="138"/>
        <v>3389772.7808089321</v>
      </c>
      <c r="AZ99" s="31">
        <f t="shared" si="139"/>
        <v>1949.9999999999998</v>
      </c>
      <c r="BA99" s="31">
        <f t="shared" si="140"/>
        <v>188.30018349522095</v>
      </c>
      <c r="BB99" s="56">
        <f t="shared" si="183"/>
        <v>146.21173140135144</v>
      </c>
      <c r="BD99" s="32">
        <f t="shared" si="141"/>
        <v>33</v>
      </c>
      <c r="BE99" s="32">
        <f t="shared" si="142"/>
        <v>9.1</v>
      </c>
      <c r="BF99" s="32">
        <v>1</v>
      </c>
      <c r="BG99" s="23">
        <f t="shared" si="143"/>
        <v>1.3</v>
      </c>
      <c r="BH99" s="31">
        <f t="shared" si="102"/>
        <v>6</v>
      </c>
      <c r="BI99" s="31">
        <f t="shared" si="144"/>
        <v>257.40000000000003</v>
      </c>
      <c r="BJ99" s="31">
        <f t="shared" si="145"/>
        <v>52965.19970013947</v>
      </c>
      <c r="BK99" s="31">
        <f t="shared" si="146"/>
        <v>2730</v>
      </c>
      <c r="BL99" s="31">
        <f t="shared" si="147"/>
        <v>188.30018349522095</v>
      </c>
      <c r="BM99" s="56">
        <f t="shared" si="184"/>
        <v>205.77000660504842</v>
      </c>
      <c r="BO99" s="32">
        <f t="shared" si="148"/>
        <v>-12</v>
      </c>
      <c r="BP99" s="32">
        <f t="shared" si="149"/>
        <v>12.149999999999999</v>
      </c>
      <c r="BQ99" s="32">
        <v>1</v>
      </c>
      <c r="BR99" s="23">
        <f t="shared" si="150"/>
        <v>1.5249999999999999</v>
      </c>
      <c r="BS99" s="31">
        <f t="shared" si="103"/>
        <v>1</v>
      </c>
      <c r="BT99" s="31">
        <f t="shared" si="151"/>
        <v>-18.299999999999997</v>
      </c>
      <c r="BU99" s="31">
        <f t="shared" si="152"/>
        <v>103.44765566433459</v>
      </c>
      <c r="BV99" s="31">
        <f t="shared" si="153"/>
        <v>3644.9999999999995</v>
      </c>
      <c r="BW99" s="31">
        <f t="shared" si="154"/>
        <v>188.30018349522095</v>
      </c>
      <c r="BZ99" s="32">
        <f t="shared" si="155"/>
        <v>-62</v>
      </c>
      <c r="CA99" s="32">
        <f t="shared" si="156"/>
        <v>15.7</v>
      </c>
      <c r="CB99" s="32">
        <v>1</v>
      </c>
      <c r="CC99" s="23">
        <f t="shared" si="157"/>
        <v>1.7749999999999999</v>
      </c>
      <c r="CD99" s="31">
        <f t="shared" si="104"/>
        <v>1</v>
      </c>
      <c r="CE99" s="31">
        <f t="shared" si="158"/>
        <v>-110.05</v>
      </c>
      <c r="CF99" s="31">
        <f t="shared" si="159"/>
        <v>0.10102310123470142</v>
      </c>
      <c r="CG99" s="31">
        <f t="shared" si="160"/>
        <v>4710</v>
      </c>
      <c r="CH99" s="31">
        <f t="shared" si="161"/>
        <v>188.30018349522095</v>
      </c>
      <c r="CK99" s="32">
        <f t="shared" si="162"/>
        <v>-117</v>
      </c>
      <c r="CL99" s="32">
        <f t="shared" si="163"/>
        <v>19.799999999999997</v>
      </c>
      <c r="CM99" s="32">
        <v>1</v>
      </c>
      <c r="CN99" s="23">
        <f t="shared" si="164"/>
        <v>2.0499999999999998</v>
      </c>
      <c r="CO99" s="31">
        <f t="shared" si="105"/>
        <v>1</v>
      </c>
      <c r="CP99" s="31">
        <f t="shared" si="165"/>
        <v>-239.84999999999997</v>
      </c>
      <c r="CQ99" s="31">
        <f t="shared" si="166"/>
        <v>4.9327686149756374E-5</v>
      </c>
      <c r="CR99" s="31">
        <f t="shared" si="167"/>
        <v>5939.9999999999991</v>
      </c>
      <c r="CS99" s="31">
        <f t="shared" si="168"/>
        <v>188.30018349522095</v>
      </c>
      <c r="CV99" s="32">
        <f t="shared" si="169"/>
        <v>-167</v>
      </c>
      <c r="CW99" s="32">
        <f t="shared" si="170"/>
        <v>24.4</v>
      </c>
      <c r="CX99" s="32">
        <v>1</v>
      </c>
      <c r="CY99" s="23">
        <f t="shared" si="171"/>
        <v>2.2999999999999998</v>
      </c>
      <c r="CZ99" s="31">
        <f t="shared" si="106"/>
        <v>1</v>
      </c>
      <c r="DA99" s="31">
        <f t="shared" si="172"/>
        <v>-384.09999999999997</v>
      </c>
      <c r="DB99" s="31">
        <f t="shared" si="173"/>
        <v>4.8171568505621287E-8</v>
      </c>
      <c r="DC99" s="31">
        <f t="shared" si="174"/>
        <v>7320</v>
      </c>
      <c r="DD99" s="31">
        <f t="shared" si="175"/>
        <v>188.30018349522095</v>
      </c>
      <c r="DG99" s="32">
        <f t="shared" si="176"/>
        <v>-232</v>
      </c>
      <c r="DH99" s="32">
        <f t="shared" si="177"/>
        <v>29.65</v>
      </c>
      <c r="DI99" s="32">
        <v>1</v>
      </c>
      <c r="DJ99" s="23">
        <f t="shared" si="185"/>
        <v>2.625</v>
      </c>
      <c r="DK99" s="31">
        <f t="shared" si="107"/>
        <v>1</v>
      </c>
      <c r="DL99" s="31">
        <f t="shared" si="178"/>
        <v>-609</v>
      </c>
      <c r="DM99" s="31">
        <f t="shared" si="179"/>
        <v>5.8803184210963227E-12</v>
      </c>
      <c r="DN99" s="31">
        <f t="shared" si="180"/>
        <v>8895</v>
      </c>
      <c r="DO99" s="31">
        <f t="shared" si="181"/>
        <v>188.30018349522095</v>
      </c>
    </row>
    <row r="100" spans="1:119">
      <c r="A100" s="23">
        <f t="shared" si="108"/>
        <v>6.4980191708499113</v>
      </c>
      <c r="B100" s="23">
        <v>0</v>
      </c>
      <c r="C100" s="44">
        <f t="shared" si="187"/>
        <v>4.55</v>
      </c>
      <c r="D100" s="48"/>
      <c r="E100" s="47">
        <f t="shared" si="109"/>
        <v>4.55</v>
      </c>
      <c r="F100" s="84">
        <f t="shared" si="96"/>
        <v>9.1</v>
      </c>
      <c r="G100" s="185">
        <f t="shared" si="97"/>
        <v>3.6807506024994998</v>
      </c>
      <c r="H100" s="26">
        <f t="shared" si="110"/>
        <v>456419.21372940112</v>
      </c>
      <c r="I100" s="23">
        <f t="shared" si="182"/>
        <v>18.800000000000011</v>
      </c>
      <c r="J100" s="27">
        <v>94</v>
      </c>
      <c r="K100" s="32">
        <f t="shared" si="111"/>
        <v>94</v>
      </c>
      <c r="L100" s="32">
        <f t="shared" si="112"/>
        <v>1</v>
      </c>
      <c r="M100" s="22">
        <v>1</v>
      </c>
      <c r="N100" s="109">
        <f t="shared" si="113"/>
        <v>4.55</v>
      </c>
      <c r="O100" s="31">
        <f t="shared" si="98"/>
        <v>1120</v>
      </c>
      <c r="P100" s="31">
        <f t="shared" si="114"/>
        <v>479024</v>
      </c>
      <c r="Q100" s="31">
        <f t="shared" si="115"/>
        <v>249204890.696253</v>
      </c>
      <c r="R100" s="31">
        <f t="shared" si="116"/>
        <v>300</v>
      </c>
      <c r="S100" s="31">
        <f t="shared" si="117"/>
        <v>194.94057512549733</v>
      </c>
      <c r="T100" s="56">
        <f t="shared" si="118"/>
        <v>520.23466610494052</v>
      </c>
      <c r="U100" s="163">
        <f t="shared" si="119"/>
        <v>110.42251807498499</v>
      </c>
      <c r="W100" s="32">
        <f t="shared" si="120"/>
        <v>89</v>
      </c>
      <c r="X100" s="32">
        <f t="shared" si="121"/>
        <v>2.0499999999999998</v>
      </c>
      <c r="Y100" s="32">
        <v>1</v>
      </c>
      <c r="Z100" s="23">
        <f t="shared" si="122"/>
        <v>1.0249999999999999</v>
      </c>
      <c r="AA100" s="31">
        <f t="shared" si="99"/>
        <v>4320</v>
      </c>
      <c r="AB100" s="31">
        <f t="shared" si="123"/>
        <v>394091.99999999994</v>
      </c>
      <c r="AC100" s="31">
        <f t="shared" si="124"/>
        <v>124602445.3481265</v>
      </c>
      <c r="AD100" s="31">
        <f t="shared" si="125"/>
        <v>615</v>
      </c>
      <c r="AE100" s="31">
        <f t="shared" si="126"/>
        <v>194.94057512549733</v>
      </c>
      <c r="AF100" s="56">
        <f t="shared" si="186"/>
        <v>316.17603338338893</v>
      </c>
      <c r="AH100" s="32">
        <f t="shared" si="127"/>
        <v>79</v>
      </c>
      <c r="AI100" s="32">
        <f t="shared" si="128"/>
        <v>4.1999999999999993</v>
      </c>
      <c r="AJ100" s="32">
        <v>1</v>
      </c>
      <c r="AK100" s="23">
        <f t="shared" si="129"/>
        <v>1.075</v>
      </c>
      <c r="AL100" s="31">
        <f t="shared" si="100"/>
        <v>400</v>
      </c>
      <c r="AM100" s="31">
        <f t="shared" si="130"/>
        <v>33970</v>
      </c>
      <c r="AN100" s="31">
        <f t="shared" si="131"/>
        <v>31150611.337031595</v>
      </c>
      <c r="AO100" s="31">
        <f t="shared" si="132"/>
        <v>1259.9999999999998</v>
      </c>
      <c r="AP100" s="31">
        <f t="shared" si="133"/>
        <v>194.94057512549733</v>
      </c>
      <c r="AQ100" s="56">
        <f t="shared" si="94"/>
        <v>917.00357188788917</v>
      </c>
      <c r="AS100" s="32">
        <f t="shared" si="134"/>
        <v>64</v>
      </c>
      <c r="AT100" s="32">
        <f t="shared" si="135"/>
        <v>6.4999999999999991</v>
      </c>
      <c r="AU100" s="32">
        <v>1</v>
      </c>
      <c r="AV100" s="23">
        <f t="shared" si="136"/>
        <v>1.1499999999999999</v>
      </c>
      <c r="AW100" s="31">
        <f t="shared" si="101"/>
        <v>320</v>
      </c>
      <c r="AX100" s="31">
        <f t="shared" si="137"/>
        <v>23552</v>
      </c>
      <c r="AY100" s="31">
        <f t="shared" si="138"/>
        <v>3893826.4171289462</v>
      </c>
      <c r="AZ100" s="31">
        <f t="shared" si="139"/>
        <v>1949.9999999999998</v>
      </c>
      <c r="BA100" s="31">
        <f t="shared" si="140"/>
        <v>194.94057512549733</v>
      </c>
      <c r="BB100" s="56">
        <f t="shared" si="183"/>
        <v>165.32890697728203</v>
      </c>
      <c r="BD100" s="32">
        <f t="shared" si="141"/>
        <v>34</v>
      </c>
      <c r="BE100" s="32">
        <f t="shared" si="142"/>
        <v>9.1</v>
      </c>
      <c r="BF100" s="32">
        <v>1</v>
      </c>
      <c r="BG100" s="23">
        <f t="shared" si="143"/>
        <v>1.3</v>
      </c>
      <c r="BH100" s="31">
        <f t="shared" si="102"/>
        <v>6</v>
      </c>
      <c r="BI100" s="31">
        <f t="shared" si="144"/>
        <v>265.2</v>
      </c>
      <c r="BJ100" s="31">
        <f t="shared" si="145"/>
        <v>60841.03776763966</v>
      </c>
      <c r="BK100" s="31">
        <f t="shared" si="146"/>
        <v>2730</v>
      </c>
      <c r="BL100" s="31">
        <f t="shared" si="147"/>
        <v>194.94057512549733</v>
      </c>
      <c r="BM100" s="56">
        <f t="shared" si="184"/>
        <v>229.41567785686146</v>
      </c>
      <c r="BO100" s="32">
        <f t="shared" si="148"/>
        <v>-11</v>
      </c>
      <c r="BP100" s="32">
        <f t="shared" si="149"/>
        <v>12.149999999999999</v>
      </c>
      <c r="BQ100" s="32">
        <v>1</v>
      </c>
      <c r="BR100" s="23">
        <f t="shared" si="150"/>
        <v>1.5249999999999999</v>
      </c>
      <c r="BS100" s="31">
        <f t="shared" si="103"/>
        <v>1</v>
      </c>
      <c r="BT100" s="31">
        <f t="shared" si="151"/>
        <v>-16.774999999999999</v>
      </c>
      <c r="BU100" s="31">
        <f t="shared" si="152"/>
        <v>118.83015188992086</v>
      </c>
      <c r="BV100" s="31">
        <f t="shared" si="153"/>
        <v>3644.9999999999995</v>
      </c>
      <c r="BW100" s="31">
        <f t="shared" si="154"/>
        <v>194.94057512549733</v>
      </c>
      <c r="BZ100" s="32">
        <f t="shared" si="155"/>
        <v>-61</v>
      </c>
      <c r="CA100" s="32">
        <f t="shared" si="156"/>
        <v>15.7</v>
      </c>
      <c r="CB100" s="32">
        <v>1</v>
      </c>
      <c r="CC100" s="23">
        <f t="shared" si="157"/>
        <v>1.7749999999999999</v>
      </c>
      <c r="CD100" s="31">
        <f t="shared" si="104"/>
        <v>1</v>
      </c>
      <c r="CE100" s="31">
        <f t="shared" si="158"/>
        <v>-108.27499999999999</v>
      </c>
      <c r="CF100" s="31">
        <f t="shared" si="159"/>
        <v>0.11604507020500046</v>
      </c>
      <c r="CG100" s="31">
        <f t="shared" si="160"/>
        <v>4710</v>
      </c>
      <c r="CH100" s="31">
        <f t="shared" si="161"/>
        <v>194.94057512549733</v>
      </c>
      <c r="CK100" s="32">
        <f t="shared" si="162"/>
        <v>-116</v>
      </c>
      <c r="CL100" s="32">
        <f t="shared" si="163"/>
        <v>19.799999999999997</v>
      </c>
      <c r="CM100" s="32">
        <v>1</v>
      </c>
      <c r="CN100" s="23">
        <f t="shared" si="164"/>
        <v>2.0499999999999998</v>
      </c>
      <c r="CO100" s="31">
        <f t="shared" si="105"/>
        <v>1</v>
      </c>
      <c r="CP100" s="31">
        <f t="shared" si="165"/>
        <v>-237.79999999999998</v>
      </c>
      <c r="CQ100" s="31">
        <f t="shared" si="166"/>
        <v>5.6662631936035165E-5</v>
      </c>
      <c r="CR100" s="31">
        <f t="shared" si="167"/>
        <v>5939.9999999999991</v>
      </c>
      <c r="CS100" s="31">
        <f t="shared" si="168"/>
        <v>194.94057512549733</v>
      </c>
      <c r="CV100" s="32">
        <f t="shared" si="169"/>
        <v>-166</v>
      </c>
      <c r="CW100" s="32">
        <f t="shared" si="170"/>
        <v>24.4</v>
      </c>
      <c r="CX100" s="32">
        <v>1</v>
      </c>
      <c r="CY100" s="23">
        <f t="shared" si="171"/>
        <v>2.2999999999999998</v>
      </c>
      <c r="CZ100" s="31">
        <f t="shared" si="106"/>
        <v>1</v>
      </c>
      <c r="DA100" s="31">
        <f t="shared" si="172"/>
        <v>-381.79999999999995</v>
      </c>
      <c r="DB100" s="31">
        <f t="shared" si="173"/>
        <v>5.5334601500034155E-8</v>
      </c>
      <c r="DC100" s="31">
        <f t="shared" si="174"/>
        <v>7320</v>
      </c>
      <c r="DD100" s="31">
        <f t="shared" si="175"/>
        <v>194.94057512549733</v>
      </c>
      <c r="DG100" s="32">
        <f t="shared" si="176"/>
        <v>-231</v>
      </c>
      <c r="DH100" s="32">
        <f t="shared" si="177"/>
        <v>29.65</v>
      </c>
      <c r="DI100" s="32">
        <v>1</v>
      </c>
      <c r="DJ100" s="23">
        <f t="shared" si="185"/>
        <v>2.625</v>
      </c>
      <c r="DK100" s="31">
        <f t="shared" si="107"/>
        <v>1</v>
      </c>
      <c r="DL100" s="31">
        <f t="shared" si="178"/>
        <v>-606.375</v>
      </c>
      <c r="DM100" s="31">
        <f t="shared" si="179"/>
        <v>6.7547120971721082E-12</v>
      </c>
      <c r="DN100" s="31">
        <f t="shared" si="180"/>
        <v>8895</v>
      </c>
      <c r="DO100" s="31">
        <f t="shared" si="181"/>
        <v>194.94057512549733</v>
      </c>
    </row>
    <row r="101" spans="1:119">
      <c r="A101" s="23">
        <f t="shared" si="108"/>
        <v>6.7271713220297462</v>
      </c>
      <c r="B101" s="23">
        <v>0</v>
      </c>
      <c r="C101" s="44">
        <f t="shared" si="187"/>
        <v>4.55</v>
      </c>
      <c r="D101" s="48"/>
      <c r="E101" s="47">
        <f t="shared" si="109"/>
        <v>4.55</v>
      </c>
      <c r="F101" s="84">
        <f t="shared" si="96"/>
        <v>9.1</v>
      </c>
      <c r="G101" s="185">
        <f t="shared" si="97"/>
        <v>3.7321319661472296</v>
      </c>
      <c r="H101" s="26">
        <f t="shared" si="110"/>
        <v>524288.00000000338</v>
      </c>
      <c r="I101" s="23">
        <f t="shared" si="182"/>
        <v>19.000000000000011</v>
      </c>
      <c r="J101" s="27">
        <v>95</v>
      </c>
      <c r="K101" s="32">
        <f t="shared" si="111"/>
        <v>95</v>
      </c>
      <c r="L101" s="32">
        <f t="shared" si="112"/>
        <v>1</v>
      </c>
      <c r="M101" s="22">
        <v>1</v>
      </c>
      <c r="N101" s="109">
        <f t="shared" si="113"/>
        <v>4.55</v>
      </c>
      <c r="O101" s="31">
        <f t="shared" si="98"/>
        <v>1120</v>
      </c>
      <c r="P101" s="31">
        <f t="shared" si="114"/>
        <v>484120</v>
      </c>
      <c r="Q101" s="31">
        <f t="shared" si="115"/>
        <v>286261248.00000185</v>
      </c>
      <c r="R101" s="31">
        <f t="shared" si="116"/>
        <v>300</v>
      </c>
      <c r="S101" s="31">
        <f t="shared" si="117"/>
        <v>201.81513966089238</v>
      </c>
      <c r="T101" s="56">
        <f t="shared" si="118"/>
        <v>591.30225563910153</v>
      </c>
      <c r="U101" s="163">
        <f t="shared" si="119"/>
        <v>111.96395898441689</v>
      </c>
      <c r="W101" s="32">
        <f t="shared" si="120"/>
        <v>90</v>
      </c>
      <c r="X101" s="32">
        <f t="shared" si="121"/>
        <v>2.0499999999999998</v>
      </c>
      <c r="Y101" s="32">
        <v>1</v>
      </c>
      <c r="Z101" s="23">
        <f t="shared" si="122"/>
        <v>1.0249999999999999</v>
      </c>
      <c r="AA101" s="31">
        <f t="shared" si="99"/>
        <v>4320</v>
      </c>
      <c r="AB101" s="31">
        <f t="shared" si="123"/>
        <v>398519.99999999994</v>
      </c>
      <c r="AC101" s="31">
        <f t="shared" si="124"/>
        <v>143130624.00000086</v>
      </c>
      <c r="AD101" s="31">
        <f t="shared" si="125"/>
        <v>615</v>
      </c>
      <c r="AE101" s="31">
        <f t="shared" si="126"/>
        <v>201.81513966089238</v>
      </c>
      <c r="AF101" s="56">
        <f t="shared" si="186"/>
        <v>359.15543510990886</v>
      </c>
      <c r="AH101" s="32">
        <f t="shared" si="127"/>
        <v>80</v>
      </c>
      <c r="AI101" s="32">
        <f t="shared" si="128"/>
        <v>4.1999999999999993</v>
      </c>
      <c r="AJ101" s="32">
        <v>9</v>
      </c>
      <c r="AK101" s="23">
        <f t="shared" si="129"/>
        <v>1.075</v>
      </c>
      <c r="AL101" s="31">
        <f t="shared" si="100"/>
        <v>3600</v>
      </c>
      <c r="AM101" s="31">
        <f t="shared" si="130"/>
        <v>309600</v>
      </c>
      <c r="AN101" s="31">
        <f t="shared" si="131"/>
        <v>35782656.000000186</v>
      </c>
      <c r="AO101" s="31">
        <f t="shared" si="132"/>
        <v>1259.9999999999998</v>
      </c>
      <c r="AP101" s="31">
        <f t="shared" si="133"/>
        <v>201.81513966089238</v>
      </c>
      <c r="AQ101" s="56">
        <f t="shared" si="94"/>
        <v>115.5770542635665</v>
      </c>
      <c r="AS101" s="32">
        <f t="shared" si="134"/>
        <v>65</v>
      </c>
      <c r="AT101" s="32">
        <f t="shared" si="135"/>
        <v>6.4999999999999991</v>
      </c>
      <c r="AU101" s="32">
        <v>1</v>
      </c>
      <c r="AV101" s="23">
        <f t="shared" si="136"/>
        <v>1.1499999999999999</v>
      </c>
      <c r="AW101" s="31">
        <f t="shared" si="101"/>
        <v>320</v>
      </c>
      <c r="AX101" s="31">
        <f t="shared" si="137"/>
        <v>23919.999999999996</v>
      </c>
      <c r="AY101" s="31">
        <f t="shared" si="138"/>
        <v>4472832.0000000196</v>
      </c>
      <c r="AZ101" s="31">
        <f t="shared" si="139"/>
        <v>1949.9999999999998</v>
      </c>
      <c r="BA101" s="31">
        <f t="shared" si="140"/>
        <v>201.81513966089238</v>
      </c>
      <c r="BB101" s="56">
        <f t="shared" si="183"/>
        <v>186.99130434782694</v>
      </c>
      <c r="BD101" s="32">
        <f t="shared" si="141"/>
        <v>35</v>
      </c>
      <c r="BE101" s="32">
        <f t="shared" si="142"/>
        <v>9.1</v>
      </c>
      <c r="BF101" s="32">
        <v>1</v>
      </c>
      <c r="BG101" s="23">
        <f t="shared" si="143"/>
        <v>1.3</v>
      </c>
      <c r="BH101" s="31">
        <f t="shared" si="102"/>
        <v>6</v>
      </c>
      <c r="BI101" s="31">
        <f t="shared" si="144"/>
        <v>273</v>
      </c>
      <c r="BJ101" s="31">
        <f t="shared" si="145"/>
        <v>69888.000000000175</v>
      </c>
      <c r="BK101" s="31">
        <f t="shared" si="146"/>
        <v>2730</v>
      </c>
      <c r="BL101" s="31">
        <f t="shared" si="147"/>
        <v>201.81513966089238</v>
      </c>
      <c r="BM101" s="56">
        <f t="shared" si="184"/>
        <v>256.00000000000063</v>
      </c>
      <c r="BO101" s="32">
        <f t="shared" si="148"/>
        <v>-10</v>
      </c>
      <c r="BP101" s="32">
        <f t="shared" si="149"/>
        <v>12.149999999999999</v>
      </c>
      <c r="BQ101" s="32">
        <v>1</v>
      </c>
      <c r="BR101" s="23">
        <f t="shared" si="150"/>
        <v>1.5249999999999999</v>
      </c>
      <c r="BS101" s="31">
        <f t="shared" si="103"/>
        <v>1</v>
      </c>
      <c r="BT101" s="31">
        <f t="shared" si="151"/>
        <v>-15.25</v>
      </c>
      <c r="BU101" s="31">
        <f t="shared" si="152"/>
        <v>136.49999999999989</v>
      </c>
      <c r="BV101" s="31">
        <f t="shared" si="153"/>
        <v>3644.9999999999995</v>
      </c>
      <c r="BW101" s="31">
        <f t="shared" si="154"/>
        <v>201.81513966089238</v>
      </c>
      <c r="BZ101" s="32">
        <f t="shared" si="155"/>
        <v>-60</v>
      </c>
      <c r="CA101" s="32">
        <f t="shared" si="156"/>
        <v>15.7</v>
      </c>
      <c r="CB101" s="32">
        <v>1</v>
      </c>
      <c r="CC101" s="23">
        <f t="shared" si="157"/>
        <v>1.7749999999999999</v>
      </c>
      <c r="CD101" s="31">
        <f t="shared" si="104"/>
        <v>1</v>
      </c>
      <c r="CE101" s="31">
        <f t="shared" si="158"/>
        <v>-106.5</v>
      </c>
      <c r="CF101" s="31">
        <f t="shared" si="159"/>
        <v>0.13330078124999944</v>
      </c>
      <c r="CG101" s="31">
        <f t="shared" si="160"/>
        <v>4710</v>
      </c>
      <c r="CH101" s="31">
        <f t="shared" si="161"/>
        <v>201.81513966089238</v>
      </c>
      <c r="CK101" s="32">
        <f t="shared" si="162"/>
        <v>-115</v>
      </c>
      <c r="CL101" s="32">
        <f t="shared" si="163"/>
        <v>19.799999999999997</v>
      </c>
      <c r="CM101" s="32">
        <v>1</v>
      </c>
      <c r="CN101" s="23">
        <f t="shared" si="164"/>
        <v>2.0499999999999998</v>
      </c>
      <c r="CO101" s="31">
        <f t="shared" si="105"/>
        <v>1</v>
      </c>
      <c r="CP101" s="31">
        <f t="shared" si="165"/>
        <v>-235.74999999999997</v>
      </c>
      <c r="CQ101" s="31">
        <f t="shared" si="166"/>
        <v>6.5088272094726048E-5</v>
      </c>
      <c r="CR101" s="31">
        <f t="shared" si="167"/>
        <v>5939.9999999999991</v>
      </c>
      <c r="CS101" s="31">
        <f t="shared" si="168"/>
        <v>201.81513966089238</v>
      </c>
      <c r="CV101" s="32">
        <f t="shared" si="169"/>
        <v>-165</v>
      </c>
      <c r="CW101" s="32">
        <f t="shared" si="170"/>
        <v>24.4</v>
      </c>
      <c r="CX101" s="32">
        <v>1</v>
      </c>
      <c r="CY101" s="23">
        <f t="shared" si="171"/>
        <v>2.2999999999999998</v>
      </c>
      <c r="CZ101" s="31">
        <f t="shared" si="106"/>
        <v>1</v>
      </c>
      <c r="DA101" s="31">
        <f t="shared" si="172"/>
        <v>-379.49999999999994</v>
      </c>
      <c r="DB101" s="31">
        <f t="shared" si="173"/>
        <v>6.3562765717505707E-8</v>
      </c>
      <c r="DC101" s="31">
        <f t="shared" si="174"/>
        <v>7320</v>
      </c>
      <c r="DD101" s="31">
        <f t="shared" si="175"/>
        <v>201.81513966089238</v>
      </c>
      <c r="DG101" s="32">
        <f t="shared" si="176"/>
        <v>-230</v>
      </c>
      <c r="DH101" s="32">
        <f t="shared" si="177"/>
        <v>29.65</v>
      </c>
      <c r="DI101" s="32">
        <v>1</v>
      </c>
      <c r="DJ101" s="23">
        <f t="shared" si="185"/>
        <v>2.625</v>
      </c>
      <c r="DK101" s="31">
        <f t="shared" si="107"/>
        <v>1</v>
      </c>
      <c r="DL101" s="31">
        <f t="shared" si="178"/>
        <v>-603.75</v>
      </c>
      <c r="DM101" s="31">
        <f t="shared" si="179"/>
        <v>7.7591266745001745E-12</v>
      </c>
      <c r="DN101" s="31">
        <f t="shared" si="180"/>
        <v>8895</v>
      </c>
      <c r="DO101" s="31">
        <f t="shared" si="181"/>
        <v>201.81513966089238</v>
      </c>
    </row>
    <row r="102" spans="1:119">
      <c r="A102" s="23">
        <f t="shared" si="108"/>
        <v>6.9644045063690241</v>
      </c>
      <c r="B102" s="23">
        <v>0</v>
      </c>
      <c r="C102" s="44">
        <f t="shared" si="187"/>
        <v>4.55</v>
      </c>
      <c r="D102" s="48"/>
      <c r="E102" s="47">
        <f t="shared" si="109"/>
        <v>4.55</v>
      </c>
      <c r="F102" s="84">
        <f t="shared" si="96"/>
        <v>9.1</v>
      </c>
      <c r="G102" s="185">
        <f t="shared" si="97"/>
        <v>3.7842305869023831</v>
      </c>
      <c r="H102" s="26">
        <f t="shared" si="110"/>
        <v>602248.76314468938</v>
      </c>
      <c r="I102" s="23">
        <f t="shared" si="182"/>
        <v>19.20000000000001</v>
      </c>
      <c r="J102" s="27">
        <v>96</v>
      </c>
      <c r="K102" s="32">
        <f t="shared" si="111"/>
        <v>96</v>
      </c>
      <c r="L102" s="32">
        <f t="shared" si="112"/>
        <v>1</v>
      </c>
      <c r="M102" s="22">
        <v>1</v>
      </c>
      <c r="N102" s="109">
        <f t="shared" si="113"/>
        <v>4.55</v>
      </c>
      <c r="O102" s="31">
        <f t="shared" si="98"/>
        <v>1120</v>
      </c>
      <c r="P102" s="31">
        <f t="shared" si="114"/>
        <v>489216</v>
      </c>
      <c r="Q102" s="31">
        <f t="shared" si="115"/>
        <v>328827824.6770004</v>
      </c>
      <c r="R102" s="31">
        <f t="shared" si="116"/>
        <v>300</v>
      </c>
      <c r="S102" s="31">
        <f t="shared" si="117"/>
        <v>208.93213519107073</v>
      </c>
      <c r="T102" s="56">
        <f t="shared" si="118"/>
        <v>672.15263743826938</v>
      </c>
      <c r="U102" s="163">
        <f t="shared" si="119"/>
        <v>113.5269176070715</v>
      </c>
      <c r="W102" s="32">
        <f t="shared" si="120"/>
        <v>91</v>
      </c>
      <c r="X102" s="32">
        <f t="shared" si="121"/>
        <v>2.0499999999999998</v>
      </c>
      <c r="Y102" s="32">
        <v>1</v>
      </c>
      <c r="Z102" s="23">
        <f t="shared" si="122"/>
        <v>1.0249999999999999</v>
      </c>
      <c r="AA102" s="31">
        <f t="shared" si="99"/>
        <v>4320</v>
      </c>
      <c r="AB102" s="31">
        <f t="shared" si="123"/>
        <v>402947.99999999994</v>
      </c>
      <c r="AC102" s="31">
        <f t="shared" si="124"/>
        <v>164413912.33850011</v>
      </c>
      <c r="AD102" s="31">
        <f t="shared" si="125"/>
        <v>615</v>
      </c>
      <c r="AE102" s="31">
        <f t="shared" si="126"/>
        <v>208.93213519107073</v>
      </c>
      <c r="AF102" s="56">
        <f t="shared" si="186"/>
        <v>408.02761730669994</v>
      </c>
      <c r="AH102" s="32">
        <f t="shared" si="127"/>
        <v>81</v>
      </c>
      <c r="AI102" s="32">
        <f t="shared" si="128"/>
        <v>4.1999999999999993</v>
      </c>
      <c r="AJ102" s="32">
        <v>1</v>
      </c>
      <c r="AK102" s="23">
        <f t="shared" si="129"/>
        <v>1.075</v>
      </c>
      <c r="AL102" s="31">
        <f t="shared" si="100"/>
        <v>3600</v>
      </c>
      <c r="AM102" s="31">
        <f t="shared" si="130"/>
        <v>313470</v>
      </c>
      <c r="AN102" s="31">
        <f t="shared" si="131"/>
        <v>41103478.084625006</v>
      </c>
      <c r="AO102" s="31">
        <f t="shared" si="132"/>
        <v>1259.9999999999998</v>
      </c>
      <c r="AP102" s="31">
        <f t="shared" si="133"/>
        <v>208.93213519107073</v>
      </c>
      <c r="AQ102" s="56">
        <f t="shared" si="94"/>
        <v>131.12412060045619</v>
      </c>
      <c r="AS102" s="32">
        <f t="shared" si="134"/>
        <v>66</v>
      </c>
      <c r="AT102" s="32">
        <f t="shared" si="135"/>
        <v>6.4999999999999991</v>
      </c>
      <c r="AU102" s="32">
        <v>1</v>
      </c>
      <c r="AV102" s="23">
        <f t="shared" si="136"/>
        <v>1.1499999999999999</v>
      </c>
      <c r="AW102" s="31">
        <f t="shared" si="101"/>
        <v>320</v>
      </c>
      <c r="AX102" s="31">
        <f t="shared" si="137"/>
        <v>24287.999999999996</v>
      </c>
      <c r="AY102" s="31">
        <f t="shared" si="138"/>
        <v>5137934.7605781211</v>
      </c>
      <c r="AZ102" s="31">
        <f t="shared" si="139"/>
        <v>1949.9999999999998</v>
      </c>
      <c r="BA102" s="31">
        <f t="shared" si="140"/>
        <v>208.93213519107073</v>
      </c>
      <c r="BB102" s="56">
        <f t="shared" si="183"/>
        <v>211.54210970759723</v>
      </c>
      <c r="BD102" s="32">
        <f t="shared" si="141"/>
        <v>36</v>
      </c>
      <c r="BE102" s="32">
        <f t="shared" si="142"/>
        <v>9.1</v>
      </c>
      <c r="BF102" s="32">
        <v>1</v>
      </c>
      <c r="BG102" s="23">
        <f t="shared" si="143"/>
        <v>1.3</v>
      </c>
      <c r="BH102" s="31">
        <f t="shared" si="102"/>
        <v>6</v>
      </c>
      <c r="BI102" s="31">
        <f t="shared" si="144"/>
        <v>280.8</v>
      </c>
      <c r="BJ102" s="31">
        <f t="shared" si="145"/>
        <v>80280.230634032967</v>
      </c>
      <c r="BK102" s="31">
        <f t="shared" si="146"/>
        <v>2730</v>
      </c>
      <c r="BL102" s="31">
        <f t="shared" si="147"/>
        <v>208.93213519107073</v>
      </c>
      <c r="BM102" s="56">
        <f t="shared" si="184"/>
        <v>285.89825724370712</v>
      </c>
      <c r="BO102" s="32">
        <f t="shared" si="148"/>
        <v>-9</v>
      </c>
      <c r="BP102" s="32">
        <f t="shared" si="149"/>
        <v>12.149999999999999</v>
      </c>
      <c r="BQ102" s="32">
        <v>1</v>
      </c>
      <c r="BR102" s="23">
        <f t="shared" si="150"/>
        <v>1.5249999999999999</v>
      </c>
      <c r="BS102" s="31">
        <f t="shared" si="103"/>
        <v>1</v>
      </c>
      <c r="BT102" s="31">
        <f t="shared" si="151"/>
        <v>-13.725</v>
      </c>
      <c r="BU102" s="31">
        <f t="shared" si="152"/>
        <v>156.79732545709516</v>
      </c>
      <c r="BV102" s="31">
        <f t="shared" si="153"/>
        <v>3644.9999999999995</v>
      </c>
      <c r="BW102" s="31">
        <f t="shared" si="154"/>
        <v>208.93213519107073</v>
      </c>
      <c r="BZ102" s="32">
        <f t="shared" si="155"/>
        <v>-59</v>
      </c>
      <c r="CA102" s="32">
        <f t="shared" si="156"/>
        <v>15.7</v>
      </c>
      <c r="CB102" s="32">
        <v>1</v>
      </c>
      <c r="CC102" s="23">
        <f t="shared" si="157"/>
        <v>1.7749999999999999</v>
      </c>
      <c r="CD102" s="31">
        <f t="shared" si="104"/>
        <v>1</v>
      </c>
      <c r="CE102" s="31">
        <f t="shared" si="158"/>
        <v>-104.72499999999999</v>
      </c>
      <c r="CF102" s="31">
        <f t="shared" si="159"/>
        <v>0.15312238814169402</v>
      </c>
      <c r="CG102" s="31">
        <f t="shared" si="160"/>
        <v>4710</v>
      </c>
      <c r="CH102" s="31">
        <f t="shared" si="161"/>
        <v>208.93213519107073</v>
      </c>
      <c r="CK102" s="32">
        <f t="shared" si="162"/>
        <v>-114</v>
      </c>
      <c r="CL102" s="32">
        <f t="shared" si="163"/>
        <v>19.799999999999997</v>
      </c>
      <c r="CM102" s="32">
        <v>1</v>
      </c>
      <c r="CN102" s="23">
        <f t="shared" si="164"/>
        <v>2.0499999999999998</v>
      </c>
      <c r="CO102" s="31">
        <f t="shared" si="105"/>
        <v>1</v>
      </c>
      <c r="CP102" s="31">
        <f t="shared" si="165"/>
        <v>-233.7</v>
      </c>
      <c r="CQ102" s="31">
        <f t="shared" si="166"/>
        <v>7.4766791084811247E-5</v>
      </c>
      <c r="CR102" s="31">
        <f t="shared" si="167"/>
        <v>5939.9999999999991</v>
      </c>
      <c r="CS102" s="31">
        <f t="shared" si="168"/>
        <v>208.93213519107073</v>
      </c>
      <c r="CV102" s="32">
        <f t="shared" si="169"/>
        <v>-164</v>
      </c>
      <c r="CW102" s="32">
        <f t="shared" si="170"/>
        <v>24.4</v>
      </c>
      <c r="CX102" s="32">
        <v>1</v>
      </c>
      <c r="CY102" s="23">
        <f t="shared" si="171"/>
        <v>2.2999999999999998</v>
      </c>
      <c r="CZ102" s="31">
        <f t="shared" si="106"/>
        <v>1</v>
      </c>
      <c r="DA102" s="31">
        <f t="shared" si="172"/>
        <v>-377.2</v>
      </c>
      <c r="DB102" s="31">
        <f t="shared" si="173"/>
        <v>7.3014444418760731E-8</v>
      </c>
      <c r="DC102" s="31">
        <f t="shared" si="174"/>
        <v>7320</v>
      </c>
      <c r="DD102" s="31">
        <f t="shared" si="175"/>
        <v>208.93213519107073</v>
      </c>
      <c r="DG102" s="32">
        <f t="shared" si="176"/>
        <v>-229</v>
      </c>
      <c r="DH102" s="32">
        <f t="shared" si="177"/>
        <v>29.65</v>
      </c>
      <c r="DI102" s="32">
        <v>1</v>
      </c>
      <c r="DJ102" s="23">
        <f t="shared" si="185"/>
        <v>2.625</v>
      </c>
      <c r="DK102" s="31">
        <f t="shared" si="107"/>
        <v>1</v>
      </c>
      <c r="DL102" s="31">
        <f t="shared" si="178"/>
        <v>-601.125</v>
      </c>
      <c r="DM102" s="31">
        <f t="shared" si="179"/>
        <v>8.9128960472119678E-12</v>
      </c>
      <c r="DN102" s="31">
        <f t="shared" si="180"/>
        <v>8895</v>
      </c>
      <c r="DO102" s="31">
        <f t="shared" si="181"/>
        <v>208.93213519107073</v>
      </c>
    </row>
    <row r="103" spans="1:119">
      <c r="A103" s="23">
        <f t="shared" si="108"/>
        <v>7.2100037008866753</v>
      </c>
      <c r="B103" s="23">
        <v>0</v>
      </c>
      <c r="C103" s="44">
        <f t="shared" si="187"/>
        <v>4.55</v>
      </c>
      <c r="D103" s="48"/>
      <c r="E103" s="47">
        <f t="shared" si="109"/>
        <v>4.55</v>
      </c>
      <c r="F103" s="84">
        <f t="shared" si="96"/>
        <v>9.1</v>
      </c>
      <c r="G103" s="185">
        <f t="shared" si="97"/>
        <v>3.8370564773010574</v>
      </c>
      <c r="H103" s="26">
        <f t="shared" si="110"/>
        <v>691802.16352330381</v>
      </c>
      <c r="I103" s="23">
        <f t="shared" si="182"/>
        <v>19.400000000000009</v>
      </c>
      <c r="J103" s="27">
        <v>97</v>
      </c>
      <c r="K103" s="32">
        <f t="shared" si="111"/>
        <v>97</v>
      </c>
      <c r="L103" s="32">
        <f t="shared" si="112"/>
        <v>1</v>
      </c>
      <c r="M103" s="22">
        <v>1</v>
      </c>
      <c r="N103" s="109">
        <f t="shared" si="113"/>
        <v>4.55</v>
      </c>
      <c r="O103" s="31">
        <f t="shared" si="98"/>
        <v>1120</v>
      </c>
      <c r="P103" s="31">
        <f t="shared" si="114"/>
        <v>494312</v>
      </c>
      <c r="Q103" s="31">
        <f t="shared" si="115"/>
        <v>377723981.28372389</v>
      </c>
      <c r="R103" s="31">
        <f t="shared" si="116"/>
        <v>300</v>
      </c>
      <c r="S103" s="31">
        <f t="shared" si="117"/>
        <v>216.30011102660026</v>
      </c>
      <c r="T103" s="56">
        <f t="shared" si="118"/>
        <v>764.14082863398801</v>
      </c>
      <c r="U103" s="163">
        <f t="shared" si="119"/>
        <v>115.11169431903173</v>
      </c>
      <c r="W103" s="32">
        <f t="shared" si="120"/>
        <v>92</v>
      </c>
      <c r="X103" s="32">
        <f t="shared" si="121"/>
        <v>2.0499999999999998</v>
      </c>
      <c r="Y103" s="32">
        <v>1</v>
      </c>
      <c r="Z103" s="23">
        <f t="shared" si="122"/>
        <v>1.0249999999999999</v>
      </c>
      <c r="AA103" s="31">
        <f t="shared" si="99"/>
        <v>4320</v>
      </c>
      <c r="AB103" s="31">
        <f t="shared" si="123"/>
        <v>407375.99999999994</v>
      </c>
      <c r="AC103" s="31">
        <f t="shared" si="124"/>
        <v>188861990.64186183</v>
      </c>
      <c r="AD103" s="31">
        <f t="shared" si="125"/>
        <v>615</v>
      </c>
      <c r="AE103" s="31">
        <f t="shared" si="126"/>
        <v>216.30011102660026</v>
      </c>
      <c r="AF103" s="56">
        <f t="shared" si="186"/>
        <v>463.60608048059248</v>
      </c>
      <c r="AH103" s="32">
        <f t="shared" si="127"/>
        <v>82</v>
      </c>
      <c r="AI103" s="32">
        <f t="shared" si="128"/>
        <v>4.1999999999999993</v>
      </c>
      <c r="AJ103" s="32">
        <v>1</v>
      </c>
      <c r="AK103" s="23">
        <f t="shared" si="129"/>
        <v>1.075</v>
      </c>
      <c r="AL103" s="31">
        <f t="shared" si="100"/>
        <v>3600</v>
      </c>
      <c r="AM103" s="31">
        <f t="shared" si="130"/>
        <v>317340</v>
      </c>
      <c r="AN103" s="31">
        <f t="shared" si="131"/>
        <v>47215497.660465427</v>
      </c>
      <c r="AO103" s="31">
        <f t="shared" si="132"/>
        <v>1259.9999999999998</v>
      </c>
      <c r="AP103" s="31">
        <f t="shared" si="133"/>
        <v>216.30011102660026</v>
      </c>
      <c r="AQ103" s="56">
        <f t="shared" si="94"/>
        <v>148.78520722400398</v>
      </c>
      <c r="AS103" s="32">
        <f t="shared" si="134"/>
        <v>67</v>
      </c>
      <c r="AT103" s="32">
        <f t="shared" si="135"/>
        <v>6.4999999999999991</v>
      </c>
      <c r="AU103" s="32">
        <v>1</v>
      </c>
      <c r="AV103" s="23">
        <f t="shared" si="136"/>
        <v>1.1499999999999999</v>
      </c>
      <c r="AW103" s="31">
        <f t="shared" si="101"/>
        <v>320</v>
      </c>
      <c r="AX103" s="31">
        <f t="shared" si="137"/>
        <v>24655.999999999996</v>
      </c>
      <c r="AY103" s="31">
        <f t="shared" si="138"/>
        <v>5901937.2075581728</v>
      </c>
      <c r="AZ103" s="31">
        <f t="shared" si="139"/>
        <v>1949.9999999999998</v>
      </c>
      <c r="BA103" s="31">
        <f t="shared" si="140"/>
        <v>216.30011102660026</v>
      </c>
      <c r="BB103" s="56">
        <f t="shared" si="183"/>
        <v>239.37123651679809</v>
      </c>
      <c r="BD103" s="32">
        <f t="shared" si="141"/>
        <v>37</v>
      </c>
      <c r="BE103" s="32">
        <f t="shared" si="142"/>
        <v>9.1</v>
      </c>
      <c r="BF103" s="32">
        <v>1</v>
      </c>
      <c r="BG103" s="23">
        <f t="shared" si="143"/>
        <v>1.3</v>
      </c>
      <c r="BH103" s="31">
        <f t="shared" si="102"/>
        <v>6</v>
      </c>
      <c r="BI103" s="31">
        <f t="shared" si="144"/>
        <v>288.60000000000002</v>
      </c>
      <c r="BJ103" s="31">
        <f t="shared" si="145"/>
        <v>92217.768868096231</v>
      </c>
      <c r="BK103" s="31">
        <f t="shared" si="146"/>
        <v>2730</v>
      </c>
      <c r="BL103" s="31">
        <f t="shared" si="147"/>
        <v>216.30011102660026</v>
      </c>
      <c r="BM103" s="56">
        <f t="shared" si="184"/>
        <v>319.53488866284209</v>
      </c>
      <c r="BO103" s="32">
        <f t="shared" si="148"/>
        <v>-8</v>
      </c>
      <c r="BP103" s="32">
        <f t="shared" si="149"/>
        <v>12.149999999999999</v>
      </c>
      <c r="BQ103" s="32">
        <v>1</v>
      </c>
      <c r="BR103" s="23">
        <f t="shared" si="150"/>
        <v>1.5249999999999999</v>
      </c>
      <c r="BS103" s="31">
        <f t="shared" si="103"/>
        <v>1</v>
      </c>
      <c r="BT103" s="31">
        <f t="shared" si="151"/>
        <v>-12.2</v>
      </c>
      <c r="BU103" s="31">
        <f t="shared" si="152"/>
        <v>180.11282982049994</v>
      </c>
      <c r="BV103" s="31">
        <f t="shared" si="153"/>
        <v>3644.9999999999995</v>
      </c>
      <c r="BW103" s="31">
        <f t="shared" si="154"/>
        <v>216.30011102660026</v>
      </c>
      <c r="BZ103" s="32">
        <f t="shared" si="155"/>
        <v>-58</v>
      </c>
      <c r="CA103" s="32">
        <f t="shared" si="156"/>
        <v>15.7</v>
      </c>
      <c r="CB103" s="32">
        <v>1</v>
      </c>
      <c r="CC103" s="23">
        <f t="shared" si="157"/>
        <v>1.7749999999999999</v>
      </c>
      <c r="CD103" s="31">
        <f t="shared" si="104"/>
        <v>1</v>
      </c>
      <c r="CE103" s="31">
        <f t="shared" si="158"/>
        <v>-102.94999999999999</v>
      </c>
      <c r="CF103" s="31">
        <f t="shared" si="159"/>
        <v>0.17589143537158144</v>
      </c>
      <c r="CG103" s="31">
        <f t="shared" si="160"/>
        <v>4710</v>
      </c>
      <c r="CH103" s="31">
        <f t="shared" si="161"/>
        <v>216.30011102660026</v>
      </c>
      <c r="CK103" s="32">
        <f t="shared" si="162"/>
        <v>-113</v>
      </c>
      <c r="CL103" s="32">
        <f t="shared" si="163"/>
        <v>19.799999999999997</v>
      </c>
      <c r="CM103" s="32">
        <v>1</v>
      </c>
      <c r="CN103" s="23">
        <f t="shared" si="164"/>
        <v>2.0499999999999998</v>
      </c>
      <c r="CO103" s="31">
        <f t="shared" si="105"/>
        <v>1</v>
      </c>
      <c r="CP103" s="31">
        <f t="shared" si="165"/>
        <v>-231.64999999999998</v>
      </c>
      <c r="CQ103" s="31">
        <f t="shared" si="166"/>
        <v>8.5884489927529664E-5</v>
      </c>
      <c r="CR103" s="31">
        <f t="shared" si="167"/>
        <v>5939.9999999999991</v>
      </c>
      <c r="CS103" s="31">
        <f t="shared" si="168"/>
        <v>216.30011102660026</v>
      </c>
      <c r="CV103" s="32">
        <f t="shared" si="169"/>
        <v>-163</v>
      </c>
      <c r="CW103" s="32">
        <f t="shared" si="170"/>
        <v>24.4</v>
      </c>
      <c r="CX103" s="32">
        <v>1</v>
      </c>
      <c r="CY103" s="23">
        <f t="shared" si="171"/>
        <v>2.2999999999999998</v>
      </c>
      <c r="CZ103" s="31">
        <f t="shared" si="106"/>
        <v>1</v>
      </c>
      <c r="DA103" s="31">
        <f t="shared" si="172"/>
        <v>-374.9</v>
      </c>
      <c r="DB103" s="31">
        <f t="shared" si="173"/>
        <v>8.3871572194852883E-8</v>
      </c>
      <c r="DC103" s="31">
        <f t="shared" si="174"/>
        <v>7320</v>
      </c>
      <c r="DD103" s="31">
        <f t="shared" si="175"/>
        <v>216.30011102660026</v>
      </c>
      <c r="DG103" s="32">
        <f t="shared" si="176"/>
        <v>-228</v>
      </c>
      <c r="DH103" s="32">
        <f t="shared" si="177"/>
        <v>29.65</v>
      </c>
      <c r="DI103" s="32">
        <v>1</v>
      </c>
      <c r="DJ103" s="23">
        <f t="shared" si="185"/>
        <v>2.625</v>
      </c>
      <c r="DK103" s="31">
        <f t="shared" si="107"/>
        <v>1</v>
      </c>
      <c r="DL103" s="31">
        <f t="shared" si="178"/>
        <v>-598.5</v>
      </c>
      <c r="DM103" s="31">
        <f t="shared" si="179"/>
        <v>1.0238229027691962E-11</v>
      </c>
      <c r="DN103" s="31">
        <f t="shared" si="180"/>
        <v>8895</v>
      </c>
      <c r="DO103" s="31">
        <f t="shared" si="181"/>
        <v>216.30011102660026</v>
      </c>
    </row>
    <row r="104" spans="1:119">
      <c r="A104" s="23">
        <f t="shared" si="108"/>
        <v>7.4642639322944948</v>
      </c>
      <c r="B104" s="23">
        <v>0</v>
      </c>
      <c r="C104" s="44">
        <f t="shared" si="187"/>
        <v>4.55</v>
      </c>
      <c r="D104" s="48"/>
      <c r="E104" s="47">
        <f t="shared" si="109"/>
        <v>4.55</v>
      </c>
      <c r="F104" s="84">
        <f t="shared" si="96"/>
        <v>9.1</v>
      </c>
      <c r="G104" s="185">
        <f t="shared" si="97"/>
        <v>3.8906197896491421</v>
      </c>
      <c r="H104" s="26">
        <f t="shared" si="110"/>
        <v>794672.00722260878</v>
      </c>
      <c r="I104" s="23">
        <f t="shared" si="182"/>
        <v>19.600000000000012</v>
      </c>
      <c r="J104" s="27">
        <v>98</v>
      </c>
      <c r="K104" s="32">
        <f t="shared" si="111"/>
        <v>98</v>
      </c>
      <c r="L104" s="32">
        <f t="shared" si="112"/>
        <v>1</v>
      </c>
      <c r="M104" s="22">
        <v>1</v>
      </c>
      <c r="N104" s="109">
        <f t="shared" si="113"/>
        <v>4.55</v>
      </c>
      <c r="O104" s="31">
        <f t="shared" si="98"/>
        <v>1120</v>
      </c>
      <c r="P104" s="31">
        <f t="shared" si="114"/>
        <v>499408</v>
      </c>
      <c r="Q104" s="31">
        <f t="shared" si="115"/>
        <v>433890915.94354433</v>
      </c>
      <c r="R104" s="31">
        <f t="shared" si="116"/>
        <v>300</v>
      </c>
      <c r="S104" s="31">
        <f t="shared" si="117"/>
        <v>223.92791796883483</v>
      </c>
      <c r="T104" s="56">
        <f t="shared" si="118"/>
        <v>868.81050352326019</v>
      </c>
      <c r="U104" s="163">
        <f t="shared" si="119"/>
        <v>116.71859368947426</v>
      </c>
      <c r="W104" s="32">
        <f t="shared" si="120"/>
        <v>93</v>
      </c>
      <c r="X104" s="32">
        <f t="shared" si="121"/>
        <v>2.0499999999999998</v>
      </c>
      <c r="Y104" s="32">
        <v>1</v>
      </c>
      <c r="Z104" s="23">
        <f t="shared" si="122"/>
        <v>1.0249999999999999</v>
      </c>
      <c r="AA104" s="31">
        <f t="shared" si="99"/>
        <v>4320</v>
      </c>
      <c r="AB104" s="31">
        <f t="shared" si="123"/>
        <v>411803.99999999994</v>
      </c>
      <c r="AC104" s="31">
        <f t="shared" si="124"/>
        <v>216945457.97177213</v>
      </c>
      <c r="AD104" s="31">
        <f t="shared" si="125"/>
        <v>615</v>
      </c>
      <c r="AE104" s="31">
        <f t="shared" si="126"/>
        <v>223.92791796883483</v>
      </c>
      <c r="AF104" s="56">
        <f t="shared" si="186"/>
        <v>526.81726736936059</v>
      </c>
      <c r="AH104" s="32">
        <f t="shared" si="127"/>
        <v>83</v>
      </c>
      <c r="AI104" s="32">
        <f t="shared" si="128"/>
        <v>4.1999999999999993</v>
      </c>
      <c r="AJ104" s="32">
        <v>1</v>
      </c>
      <c r="AK104" s="23">
        <f t="shared" si="129"/>
        <v>1.075</v>
      </c>
      <c r="AL104" s="31">
        <f t="shared" si="100"/>
        <v>3600</v>
      </c>
      <c r="AM104" s="31">
        <f t="shared" si="130"/>
        <v>321210</v>
      </c>
      <c r="AN104" s="31">
        <f t="shared" si="131"/>
        <v>54236364.492942989</v>
      </c>
      <c r="AO104" s="31">
        <f t="shared" si="132"/>
        <v>1259.9999999999998</v>
      </c>
      <c r="AP104" s="31">
        <f t="shared" si="133"/>
        <v>223.92791796883483</v>
      </c>
      <c r="AQ104" s="56">
        <f t="shared" si="94"/>
        <v>168.85017431880385</v>
      </c>
      <c r="AS104" s="32">
        <f t="shared" si="134"/>
        <v>68</v>
      </c>
      <c r="AT104" s="32">
        <f t="shared" si="135"/>
        <v>6.4999999999999991</v>
      </c>
      <c r="AU104" s="32">
        <v>1</v>
      </c>
      <c r="AV104" s="23">
        <f t="shared" si="136"/>
        <v>1.1499999999999999</v>
      </c>
      <c r="AW104" s="31">
        <f t="shared" si="101"/>
        <v>320</v>
      </c>
      <c r="AX104" s="31">
        <f t="shared" si="137"/>
        <v>25023.999999999996</v>
      </c>
      <c r="AY104" s="31">
        <f t="shared" si="138"/>
        <v>6779545.561617868</v>
      </c>
      <c r="AZ104" s="31">
        <f t="shared" si="139"/>
        <v>1949.9999999999998</v>
      </c>
      <c r="BA104" s="31">
        <f t="shared" si="140"/>
        <v>223.92791796883483</v>
      </c>
      <c r="BB104" s="56">
        <f t="shared" si="183"/>
        <v>270.92173759662199</v>
      </c>
      <c r="BD104" s="32">
        <f t="shared" si="141"/>
        <v>38</v>
      </c>
      <c r="BE104" s="32">
        <f t="shared" si="142"/>
        <v>9.1</v>
      </c>
      <c r="BF104" s="32">
        <v>1</v>
      </c>
      <c r="BG104" s="23">
        <f t="shared" si="143"/>
        <v>1.3</v>
      </c>
      <c r="BH104" s="31">
        <f t="shared" si="102"/>
        <v>6</v>
      </c>
      <c r="BI104" s="31">
        <f t="shared" si="144"/>
        <v>296.40000000000003</v>
      </c>
      <c r="BJ104" s="31">
        <f t="shared" si="145"/>
        <v>105930.39940027895</v>
      </c>
      <c r="BK104" s="31">
        <f t="shared" si="146"/>
        <v>2730</v>
      </c>
      <c r="BL104" s="31">
        <f t="shared" si="147"/>
        <v>223.92791796883483</v>
      </c>
      <c r="BM104" s="56">
        <f t="shared" si="184"/>
        <v>357.39001147192624</v>
      </c>
      <c r="BO104" s="32">
        <f t="shared" si="148"/>
        <v>-7</v>
      </c>
      <c r="BP104" s="32">
        <f t="shared" si="149"/>
        <v>12.149999999999999</v>
      </c>
      <c r="BQ104" s="32">
        <v>1</v>
      </c>
      <c r="BR104" s="23">
        <f t="shared" si="150"/>
        <v>1.5249999999999999</v>
      </c>
      <c r="BS104" s="31">
        <f t="shared" si="103"/>
        <v>1</v>
      </c>
      <c r="BT104" s="31">
        <f t="shared" si="151"/>
        <v>-10.674999999999999</v>
      </c>
      <c r="BU104" s="31">
        <f t="shared" si="152"/>
        <v>206.89531132866921</v>
      </c>
      <c r="BV104" s="31">
        <f t="shared" si="153"/>
        <v>3644.9999999999995</v>
      </c>
      <c r="BW104" s="31">
        <f t="shared" si="154"/>
        <v>223.92791796883483</v>
      </c>
      <c r="BZ104" s="32">
        <f t="shared" si="155"/>
        <v>-57</v>
      </c>
      <c r="CA104" s="32">
        <f t="shared" si="156"/>
        <v>15.7</v>
      </c>
      <c r="CB104" s="32">
        <v>1</v>
      </c>
      <c r="CC104" s="23">
        <f t="shared" si="157"/>
        <v>1.7749999999999999</v>
      </c>
      <c r="CD104" s="31">
        <f t="shared" si="104"/>
        <v>1</v>
      </c>
      <c r="CE104" s="31">
        <f t="shared" si="158"/>
        <v>-101.175</v>
      </c>
      <c r="CF104" s="31">
        <f t="shared" si="159"/>
        <v>0.20204620246940283</v>
      </c>
      <c r="CG104" s="31">
        <f t="shared" si="160"/>
        <v>4710</v>
      </c>
      <c r="CH104" s="31">
        <f t="shared" si="161"/>
        <v>223.92791796883483</v>
      </c>
      <c r="CK104" s="32">
        <f t="shared" si="162"/>
        <v>-112</v>
      </c>
      <c r="CL104" s="32">
        <f t="shared" si="163"/>
        <v>19.799999999999997</v>
      </c>
      <c r="CM104" s="32">
        <v>1</v>
      </c>
      <c r="CN104" s="23">
        <f t="shared" si="164"/>
        <v>2.0499999999999998</v>
      </c>
      <c r="CO104" s="31">
        <f t="shared" si="105"/>
        <v>1</v>
      </c>
      <c r="CP104" s="31">
        <f t="shared" si="165"/>
        <v>-229.59999999999997</v>
      </c>
      <c r="CQ104" s="31">
        <f t="shared" si="166"/>
        <v>9.8655372299512748E-5</v>
      </c>
      <c r="CR104" s="31">
        <f t="shared" si="167"/>
        <v>5939.9999999999991</v>
      </c>
      <c r="CS104" s="31">
        <f t="shared" si="168"/>
        <v>223.92791796883483</v>
      </c>
      <c r="CV104" s="32">
        <f t="shared" si="169"/>
        <v>-162</v>
      </c>
      <c r="CW104" s="32">
        <f t="shared" si="170"/>
        <v>24.4</v>
      </c>
      <c r="CX104" s="32">
        <v>1</v>
      </c>
      <c r="CY104" s="23">
        <f t="shared" si="171"/>
        <v>2.2999999999999998</v>
      </c>
      <c r="CZ104" s="31">
        <f t="shared" si="106"/>
        <v>1</v>
      </c>
      <c r="DA104" s="31">
        <f t="shared" si="172"/>
        <v>-372.59999999999997</v>
      </c>
      <c r="DB104" s="31">
        <f t="shared" si="173"/>
        <v>9.6343137011242601E-8</v>
      </c>
      <c r="DC104" s="31">
        <f t="shared" si="174"/>
        <v>7320</v>
      </c>
      <c r="DD104" s="31">
        <f t="shared" si="175"/>
        <v>223.92791796883483</v>
      </c>
      <c r="DG104" s="32">
        <f t="shared" si="176"/>
        <v>-227</v>
      </c>
      <c r="DH104" s="32">
        <f t="shared" si="177"/>
        <v>29.65</v>
      </c>
      <c r="DI104" s="32">
        <v>1</v>
      </c>
      <c r="DJ104" s="23">
        <f t="shared" si="185"/>
        <v>2.625</v>
      </c>
      <c r="DK104" s="31">
        <f t="shared" si="107"/>
        <v>1</v>
      </c>
      <c r="DL104" s="31">
        <f t="shared" si="178"/>
        <v>-595.875</v>
      </c>
      <c r="DM104" s="31">
        <f t="shared" si="179"/>
        <v>1.1760636842192649E-11</v>
      </c>
      <c r="DN104" s="31">
        <f t="shared" si="180"/>
        <v>8895</v>
      </c>
      <c r="DO104" s="31">
        <f t="shared" si="181"/>
        <v>223.92791796883483</v>
      </c>
    </row>
    <row r="105" spans="1:119">
      <c r="A105" s="23">
        <f t="shared" si="108"/>
        <v>7.7274906313988012</v>
      </c>
      <c r="B105" s="23">
        <v>0</v>
      </c>
      <c r="C105" s="44">
        <f t="shared" si="187"/>
        <v>4.55</v>
      </c>
      <c r="D105" s="48"/>
      <c r="E105" s="47">
        <f t="shared" si="109"/>
        <v>4.55</v>
      </c>
      <c r="F105" s="84">
        <f t="shared" si="96"/>
        <v>9.1</v>
      </c>
      <c r="G105" s="185">
        <f t="shared" si="97"/>
        <v>3.9449308179734364</v>
      </c>
      <c r="H105" s="26">
        <f t="shared" si="110"/>
        <v>912838.42745880282</v>
      </c>
      <c r="I105" s="23">
        <f t="shared" si="182"/>
        <v>19.800000000000011</v>
      </c>
      <c r="J105" s="27">
        <v>99</v>
      </c>
      <c r="K105" s="32">
        <f t="shared" si="111"/>
        <v>99</v>
      </c>
      <c r="L105" s="32">
        <f t="shared" si="112"/>
        <v>1</v>
      </c>
      <c r="M105" s="22">
        <v>1</v>
      </c>
      <c r="N105" s="109">
        <f t="shared" si="113"/>
        <v>4.55</v>
      </c>
      <c r="O105" s="31">
        <f t="shared" si="98"/>
        <v>1120</v>
      </c>
      <c r="P105" s="31">
        <f t="shared" si="114"/>
        <v>504504</v>
      </c>
      <c r="Q105" s="31">
        <f t="shared" si="115"/>
        <v>498409781.39250636</v>
      </c>
      <c r="R105" s="31">
        <f t="shared" si="116"/>
        <v>300</v>
      </c>
      <c r="S105" s="31">
        <f t="shared" si="117"/>
        <v>231.82471894196402</v>
      </c>
      <c r="T105" s="56">
        <f t="shared" si="118"/>
        <v>987.92037603766539</v>
      </c>
      <c r="U105" s="163">
        <f t="shared" si="119"/>
        <v>118.34792453920309</v>
      </c>
      <c r="W105" s="32">
        <f t="shared" si="120"/>
        <v>94</v>
      </c>
      <c r="X105" s="32">
        <f t="shared" si="121"/>
        <v>2.0499999999999998</v>
      </c>
      <c r="Y105" s="32">
        <v>1</v>
      </c>
      <c r="Z105" s="23">
        <f t="shared" si="122"/>
        <v>1.0249999999999999</v>
      </c>
      <c r="AA105" s="31">
        <f t="shared" si="99"/>
        <v>4320</v>
      </c>
      <c r="AB105" s="31">
        <f t="shared" si="123"/>
        <v>416231.99999999994</v>
      </c>
      <c r="AC105" s="31">
        <f t="shared" si="124"/>
        <v>249204890.696253</v>
      </c>
      <c r="AD105" s="31">
        <f t="shared" si="125"/>
        <v>615</v>
      </c>
      <c r="AE105" s="31">
        <f t="shared" si="126"/>
        <v>231.82471894196402</v>
      </c>
      <c r="AF105" s="56">
        <f t="shared" si="186"/>
        <v>598.71631853450253</v>
      </c>
      <c r="AH105" s="32">
        <f t="shared" si="127"/>
        <v>84</v>
      </c>
      <c r="AI105" s="32">
        <f t="shared" si="128"/>
        <v>4.1999999999999993</v>
      </c>
      <c r="AJ105" s="32">
        <v>1</v>
      </c>
      <c r="AK105" s="23">
        <f t="shared" si="129"/>
        <v>1.075</v>
      </c>
      <c r="AL105" s="31">
        <f t="shared" si="100"/>
        <v>3600</v>
      </c>
      <c r="AM105" s="31">
        <f t="shared" si="130"/>
        <v>325080</v>
      </c>
      <c r="AN105" s="31">
        <f t="shared" si="131"/>
        <v>62301222.674063213</v>
      </c>
      <c r="AO105" s="31">
        <f t="shared" si="132"/>
        <v>1259.9999999999998</v>
      </c>
      <c r="AP105" s="31">
        <f t="shared" si="133"/>
        <v>231.82471894196402</v>
      </c>
      <c r="AQ105" s="56">
        <f t="shared" si="94"/>
        <v>191.64889465381819</v>
      </c>
      <c r="AS105" s="32">
        <f t="shared" si="134"/>
        <v>69</v>
      </c>
      <c r="AT105" s="32">
        <f t="shared" si="135"/>
        <v>6.4999999999999991</v>
      </c>
      <c r="AU105" s="32">
        <v>1</v>
      </c>
      <c r="AV105" s="23">
        <f t="shared" si="136"/>
        <v>1.1499999999999999</v>
      </c>
      <c r="AW105" s="31">
        <f t="shared" si="101"/>
        <v>320</v>
      </c>
      <c r="AX105" s="31">
        <f t="shared" si="137"/>
        <v>25391.999999999996</v>
      </c>
      <c r="AY105" s="31">
        <f t="shared" si="138"/>
        <v>7787652.8342578942</v>
      </c>
      <c r="AZ105" s="31">
        <f t="shared" si="139"/>
        <v>1949.9999999999998</v>
      </c>
      <c r="BA105" s="31">
        <f t="shared" si="140"/>
        <v>231.82471894196402</v>
      </c>
      <c r="BB105" s="56">
        <f t="shared" si="183"/>
        <v>306.69710279843633</v>
      </c>
      <c r="BD105" s="32">
        <f t="shared" si="141"/>
        <v>39</v>
      </c>
      <c r="BE105" s="32">
        <f t="shared" si="142"/>
        <v>9.1</v>
      </c>
      <c r="BF105" s="32">
        <v>1</v>
      </c>
      <c r="BG105" s="23">
        <f t="shared" si="143"/>
        <v>1.3</v>
      </c>
      <c r="BH105" s="31">
        <f t="shared" si="102"/>
        <v>6</v>
      </c>
      <c r="BI105" s="31">
        <f t="shared" si="144"/>
        <v>304.2</v>
      </c>
      <c r="BJ105" s="31">
        <f t="shared" si="145"/>
        <v>121682.07553527938</v>
      </c>
      <c r="BK105" s="31">
        <f t="shared" si="146"/>
        <v>2730</v>
      </c>
      <c r="BL105" s="31">
        <f t="shared" si="147"/>
        <v>231.82471894196402</v>
      </c>
      <c r="BM105" s="56">
        <f t="shared" si="184"/>
        <v>400.00682292991252</v>
      </c>
      <c r="BO105" s="32">
        <f t="shared" si="148"/>
        <v>-6</v>
      </c>
      <c r="BP105" s="32">
        <f t="shared" si="149"/>
        <v>12.149999999999999</v>
      </c>
      <c r="BQ105" s="32">
        <v>1</v>
      </c>
      <c r="BR105" s="23">
        <f t="shared" si="150"/>
        <v>1.5249999999999999</v>
      </c>
      <c r="BS105" s="31">
        <f t="shared" si="103"/>
        <v>1</v>
      </c>
      <c r="BT105" s="31">
        <f t="shared" si="151"/>
        <v>-9.1499999999999986</v>
      </c>
      <c r="BU105" s="31">
        <f t="shared" si="152"/>
        <v>237.66030377984183</v>
      </c>
      <c r="BV105" s="31">
        <f t="shared" si="153"/>
        <v>3644.9999999999995</v>
      </c>
      <c r="BW105" s="31">
        <f t="shared" si="154"/>
        <v>231.82471894196402</v>
      </c>
      <c r="BZ105" s="32">
        <f t="shared" si="155"/>
        <v>-56</v>
      </c>
      <c r="CA105" s="32">
        <f t="shared" si="156"/>
        <v>15.7</v>
      </c>
      <c r="CB105" s="32">
        <v>1</v>
      </c>
      <c r="CC105" s="23">
        <f t="shared" si="157"/>
        <v>1.7749999999999999</v>
      </c>
      <c r="CD105" s="31">
        <f t="shared" si="104"/>
        <v>1</v>
      </c>
      <c r="CE105" s="31">
        <f t="shared" si="158"/>
        <v>-99.399999999999991</v>
      </c>
      <c r="CF105" s="31">
        <f t="shared" si="159"/>
        <v>0.23209014041000098</v>
      </c>
      <c r="CG105" s="31">
        <f t="shared" si="160"/>
        <v>4710</v>
      </c>
      <c r="CH105" s="31">
        <f t="shared" si="161"/>
        <v>231.82471894196402</v>
      </c>
      <c r="CK105" s="32">
        <f t="shared" si="162"/>
        <v>-111</v>
      </c>
      <c r="CL105" s="32">
        <f t="shared" si="163"/>
        <v>19.799999999999997</v>
      </c>
      <c r="CM105" s="32">
        <v>1</v>
      </c>
      <c r="CN105" s="23">
        <f t="shared" si="164"/>
        <v>2.0499999999999998</v>
      </c>
      <c r="CO105" s="31">
        <f t="shared" si="105"/>
        <v>1</v>
      </c>
      <c r="CP105" s="31">
        <f t="shared" si="165"/>
        <v>-227.54999999999998</v>
      </c>
      <c r="CQ105" s="31">
        <f t="shared" si="166"/>
        <v>1.133252638720704E-4</v>
      </c>
      <c r="CR105" s="31">
        <f t="shared" si="167"/>
        <v>5939.9999999999991</v>
      </c>
      <c r="CS105" s="31">
        <f t="shared" si="168"/>
        <v>231.82471894196402</v>
      </c>
      <c r="CV105" s="32">
        <f t="shared" si="169"/>
        <v>-161</v>
      </c>
      <c r="CW105" s="32">
        <f t="shared" si="170"/>
        <v>24.4</v>
      </c>
      <c r="CX105" s="32">
        <v>1</v>
      </c>
      <c r="CY105" s="23">
        <f t="shared" si="171"/>
        <v>2.2999999999999998</v>
      </c>
      <c r="CZ105" s="31">
        <f t="shared" si="106"/>
        <v>1</v>
      </c>
      <c r="DA105" s="31">
        <f t="shared" si="172"/>
        <v>-370.29999999999995</v>
      </c>
      <c r="DB105" s="31">
        <f t="shared" si="173"/>
        <v>1.1066920300006834E-7</v>
      </c>
      <c r="DC105" s="31">
        <f t="shared" si="174"/>
        <v>7320</v>
      </c>
      <c r="DD105" s="31">
        <f t="shared" si="175"/>
        <v>231.82471894196402</v>
      </c>
      <c r="DG105" s="32">
        <f t="shared" si="176"/>
        <v>-226</v>
      </c>
      <c r="DH105" s="32">
        <f t="shared" si="177"/>
        <v>29.65</v>
      </c>
      <c r="DI105" s="32">
        <v>1</v>
      </c>
      <c r="DJ105" s="23">
        <f t="shared" si="185"/>
        <v>2.625</v>
      </c>
      <c r="DK105" s="31">
        <f t="shared" si="107"/>
        <v>1</v>
      </c>
      <c r="DL105" s="31">
        <f t="shared" si="178"/>
        <v>-593.25</v>
      </c>
      <c r="DM105" s="31">
        <f t="shared" si="179"/>
        <v>1.350942419434422E-11</v>
      </c>
      <c r="DN105" s="31">
        <f t="shared" si="180"/>
        <v>8895</v>
      </c>
      <c r="DO105" s="31">
        <f t="shared" si="181"/>
        <v>231.82471894196402</v>
      </c>
    </row>
    <row r="106" spans="1:119">
      <c r="A106" s="134">
        <f t="shared" si="108"/>
        <v>8.0000000000000373</v>
      </c>
      <c r="B106" s="134">
        <v>0</v>
      </c>
      <c r="C106" s="135">
        <f t="shared" si="187"/>
        <v>4.55</v>
      </c>
      <c r="D106" s="136"/>
      <c r="E106" s="137">
        <f t="shared" si="109"/>
        <v>4.55</v>
      </c>
      <c r="F106" s="138">
        <f t="shared" si="96"/>
        <v>9.1</v>
      </c>
      <c r="G106" s="185">
        <f t="shared" si="97"/>
        <v>4</v>
      </c>
      <c r="H106" s="147">
        <f t="shared" si="110"/>
        <v>1048576.000000007</v>
      </c>
      <c r="I106" s="148" t="s">
        <v>104</v>
      </c>
      <c r="J106" s="64">
        <v>100</v>
      </c>
      <c r="K106" s="140">
        <f t="shared" si="111"/>
        <v>100</v>
      </c>
      <c r="L106" s="140">
        <f t="shared" si="112"/>
        <v>1</v>
      </c>
      <c r="M106" s="141">
        <v>9</v>
      </c>
      <c r="N106" s="142">
        <f t="shared" si="113"/>
        <v>4.55</v>
      </c>
      <c r="O106" s="143">
        <f t="shared" si="98"/>
        <v>10080</v>
      </c>
      <c r="P106" s="143">
        <f t="shared" si="114"/>
        <v>4586400</v>
      </c>
      <c r="Q106" s="31">
        <f t="shared" si="115"/>
        <v>572522496.00000381</v>
      </c>
      <c r="R106" s="143">
        <f t="shared" si="116"/>
        <v>300</v>
      </c>
      <c r="S106" s="143">
        <f t="shared" si="117"/>
        <v>240.00000000000111</v>
      </c>
      <c r="T106" s="144">
        <f t="shared" si="118"/>
        <v>124.83047619047703</v>
      </c>
      <c r="U106" s="163">
        <f t="shared" si="119"/>
        <v>120</v>
      </c>
      <c r="V106" s="149"/>
      <c r="W106" s="140">
        <f t="shared" si="120"/>
        <v>95</v>
      </c>
      <c r="X106" s="140">
        <f t="shared" si="121"/>
        <v>2.0499999999999998</v>
      </c>
      <c r="Y106" s="140">
        <v>1</v>
      </c>
      <c r="Z106" s="134">
        <f t="shared" si="122"/>
        <v>1.0249999999999999</v>
      </c>
      <c r="AA106" s="143">
        <f t="shared" si="99"/>
        <v>4320</v>
      </c>
      <c r="AB106" s="143">
        <f t="shared" si="123"/>
        <v>420659.99999999994</v>
      </c>
      <c r="AC106" s="31">
        <f t="shared" si="124"/>
        <v>286261248.00000185</v>
      </c>
      <c r="AD106" s="143">
        <f t="shared" si="125"/>
        <v>615</v>
      </c>
      <c r="AE106" s="143">
        <f t="shared" si="126"/>
        <v>240.00000000000111</v>
      </c>
      <c r="AF106" s="144">
        <f t="shared" si="186"/>
        <v>680.50503494509076</v>
      </c>
      <c r="AG106" s="146"/>
      <c r="AH106" s="140">
        <f t="shared" si="127"/>
        <v>85</v>
      </c>
      <c r="AI106" s="140">
        <f t="shared" si="128"/>
        <v>4.1999999999999993</v>
      </c>
      <c r="AJ106" s="140">
        <v>1</v>
      </c>
      <c r="AK106" s="134">
        <f t="shared" si="129"/>
        <v>1.075</v>
      </c>
      <c r="AL106" s="143">
        <f t="shared" si="100"/>
        <v>3600</v>
      </c>
      <c r="AM106" s="143">
        <f t="shared" si="130"/>
        <v>328950</v>
      </c>
      <c r="AN106" s="31">
        <f t="shared" si="131"/>
        <v>71565312.000000402</v>
      </c>
      <c r="AO106" s="143">
        <f t="shared" si="132"/>
        <v>1259.9999999999998</v>
      </c>
      <c r="AP106" s="143">
        <f t="shared" si="133"/>
        <v>240.00000000000111</v>
      </c>
      <c r="AQ106" s="144">
        <f t="shared" ref="AQ106:AQ169" si="188">AN106/AM106</f>
        <v>217.55680802553701</v>
      </c>
      <c r="AR106" s="146"/>
      <c r="AS106" s="140">
        <f t="shared" si="134"/>
        <v>70</v>
      </c>
      <c r="AT106" s="140">
        <f t="shared" si="135"/>
        <v>6.4999999999999991</v>
      </c>
      <c r="AU106" s="140">
        <v>1</v>
      </c>
      <c r="AV106" s="134">
        <f t="shared" si="136"/>
        <v>1.1499999999999999</v>
      </c>
      <c r="AW106" s="143">
        <f t="shared" si="101"/>
        <v>320</v>
      </c>
      <c r="AX106" s="143">
        <f t="shared" si="137"/>
        <v>25759.999999999996</v>
      </c>
      <c r="AY106" s="31">
        <f t="shared" si="138"/>
        <v>8945664.000000041</v>
      </c>
      <c r="AZ106" s="143">
        <f t="shared" si="139"/>
        <v>1949.9999999999998</v>
      </c>
      <c r="BA106" s="143">
        <f t="shared" si="140"/>
        <v>240.00000000000111</v>
      </c>
      <c r="BB106" s="144">
        <f t="shared" si="183"/>
        <v>347.26956521739294</v>
      </c>
      <c r="BC106" s="146"/>
      <c r="BD106" s="140">
        <f t="shared" si="141"/>
        <v>40</v>
      </c>
      <c r="BE106" s="140">
        <f t="shared" si="142"/>
        <v>9.1</v>
      </c>
      <c r="BF106" s="140">
        <v>4</v>
      </c>
      <c r="BG106" s="134">
        <f t="shared" si="143"/>
        <v>1.3</v>
      </c>
      <c r="BH106" s="143">
        <f t="shared" si="102"/>
        <v>24</v>
      </c>
      <c r="BI106" s="143">
        <f t="shared" si="144"/>
        <v>1248</v>
      </c>
      <c r="BJ106" s="31">
        <f t="shared" si="145"/>
        <v>139776.00000000035</v>
      </c>
      <c r="BK106" s="143">
        <f t="shared" si="146"/>
        <v>2730</v>
      </c>
      <c r="BL106" s="143">
        <f t="shared" si="147"/>
        <v>240.00000000000111</v>
      </c>
      <c r="BM106" s="144">
        <f t="shared" si="184"/>
        <v>112.00000000000028</v>
      </c>
      <c r="BO106" s="32">
        <f t="shared" si="148"/>
        <v>-5</v>
      </c>
      <c r="BP106" s="32">
        <f t="shared" si="149"/>
        <v>12.149999999999999</v>
      </c>
      <c r="BQ106" s="32">
        <v>1</v>
      </c>
      <c r="BR106" s="23">
        <f t="shared" si="150"/>
        <v>1.5249999999999999</v>
      </c>
      <c r="BS106" s="31">
        <f t="shared" si="103"/>
        <v>1</v>
      </c>
      <c r="BT106" s="31">
        <f t="shared" si="151"/>
        <v>-7.625</v>
      </c>
      <c r="BU106" s="31">
        <f t="shared" si="152"/>
        <v>272.99999999999994</v>
      </c>
      <c r="BV106" s="31">
        <f t="shared" si="153"/>
        <v>3644.9999999999995</v>
      </c>
      <c r="BW106" s="31">
        <f t="shared" si="154"/>
        <v>240.00000000000111</v>
      </c>
      <c r="BZ106" s="32">
        <f t="shared" si="155"/>
        <v>-55</v>
      </c>
      <c r="CA106" s="32">
        <f t="shared" si="156"/>
        <v>15.7</v>
      </c>
      <c r="CB106" s="32">
        <v>1</v>
      </c>
      <c r="CC106" s="23">
        <f t="shared" si="157"/>
        <v>1.7749999999999999</v>
      </c>
      <c r="CD106" s="31">
        <f t="shared" si="104"/>
        <v>1</v>
      </c>
      <c r="CE106" s="31">
        <f t="shared" si="158"/>
        <v>-97.625</v>
      </c>
      <c r="CF106" s="31">
        <f t="shared" si="159"/>
        <v>0.266601562499999</v>
      </c>
      <c r="CG106" s="31">
        <f t="shared" si="160"/>
        <v>4710</v>
      </c>
      <c r="CH106" s="31">
        <f t="shared" si="161"/>
        <v>240.00000000000111</v>
      </c>
      <c r="CK106" s="32">
        <f t="shared" si="162"/>
        <v>-110</v>
      </c>
      <c r="CL106" s="32">
        <f t="shared" si="163"/>
        <v>19.799999999999997</v>
      </c>
      <c r="CM106" s="32">
        <v>1</v>
      </c>
      <c r="CN106" s="23">
        <f t="shared" si="164"/>
        <v>2.0499999999999998</v>
      </c>
      <c r="CO106" s="31">
        <f t="shared" si="105"/>
        <v>1</v>
      </c>
      <c r="CP106" s="31">
        <f t="shared" si="165"/>
        <v>-225.49999999999997</v>
      </c>
      <c r="CQ106" s="31">
        <f t="shared" si="166"/>
        <v>1.3017654418945218E-4</v>
      </c>
      <c r="CR106" s="31">
        <f t="shared" si="167"/>
        <v>5939.9999999999991</v>
      </c>
      <c r="CS106" s="31">
        <f t="shared" si="168"/>
        <v>240.00000000000111</v>
      </c>
      <c r="CV106" s="32">
        <f t="shared" si="169"/>
        <v>-160</v>
      </c>
      <c r="CW106" s="32">
        <f t="shared" si="170"/>
        <v>24.4</v>
      </c>
      <c r="CX106" s="32">
        <v>1</v>
      </c>
      <c r="CY106" s="23">
        <f t="shared" si="171"/>
        <v>2.2999999999999998</v>
      </c>
      <c r="CZ106" s="31">
        <f t="shared" si="106"/>
        <v>1</v>
      </c>
      <c r="DA106" s="31">
        <f t="shared" si="172"/>
        <v>-368</v>
      </c>
      <c r="DB106" s="31">
        <f t="shared" si="173"/>
        <v>1.2712553143501147E-7</v>
      </c>
      <c r="DC106" s="31">
        <f t="shared" si="174"/>
        <v>7320</v>
      </c>
      <c r="DD106" s="31">
        <f t="shared" si="175"/>
        <v>240.00000000000111</v>
      </c>
      <c r="DG106" s="32">
        <f t="shared" si="176"/>
        <v>-225</v>
      </c>
      <c r="DH106" s="32">
        <f t="shared" si="177"/>
        <v>29.65</v>
      </c>
      <c r="DI106" s="32">
        <v>1</v>
      </c>
      <c r="DJ106" s="23">
        <f t="shared" si="185"/>
        <v>2.625</v>
      </c>
      <c r="DK106" s="31">
        <f t="shared" si="107"/>
        <v>1</v>
      </c>
      <c r="DL106" s="31">
        <f t="shared" si="178"/>
        <v>-590.625</v>
      </c>
      <c r="DM106" s="31">
        <f t="shared" si="179"/>
        <v>1.5518253349000349E-11</v>
      </c>
      <c r="DN106" s="31">
        <f t="shared" si="180"/>
        <v>8895</v>
      </c>
      <c r="DO106" s="31">
        <f t="shared" si="181"/>
        <v>240.00000000000111</v>
      </c>
    </row>
    <row r="107" spans="1:119">
      <c r="A107" s="23">
        <f t="shared" si="108"/>
        <v>8.2821193907310597</v>
      </c>
      <c r="B107" s="23">
        <v>0</v>
      </c>
      <c r="C107" s="44">
        <f t="shared" si="187"/>
        <v>4.55</v>
      </c>
      <c r="D107" s="48"/>
      <c r="E107" s="47">
        <f t="shared" si="109"/>
        <v>4.55</v>
      </c>
      <c r="F107" s="84">
        <f t="shared" si="96"/>
        <v>9.1</v>
      </c>
      <c r="G107" s="185">
        <f t="shared" si="97"/>
        <v>4.0558379191601164</v>
      </c>
      <c r="H107" s="26">
        <f t="shared" si="110"/>
        <v>1204497.526289379</v>
      </c>
      <c r="I107" s="23">
        <f t="shared" si="182"/>
        <v>20.20000000000001</v>
      </c>
      <c r="J107" s="46">
        <v>101</v>
      </c>
      <c r="K107" s="32">
        <f t="shared" si="111"/>
        <v>101</v>
      </c>
      <c r="L107" s="32">
        <f t="shared" si="112"/>
        <v>1</v>
      </c>
      <c r="M107" s="22">
        <v>1</v>
      </c>
      <c r="N107" s="109">
        <f t="shared" si="113"/>
        <v>4.55</v>
      </c>
      <c r="O107" s="31">
        <f t="shared" si="98"/>
        <v>10080</v>
      </c>
      <c r="P107" s="31">
        <f t="shared" si="114"/>
        <v>4632264</v>
      </c>
      <c r="Q107" s="31">
        <f t="shared" si="115"/>
        <v>657655649.35400093</v>
      </c>
      <c r="R107" s="31">
        <f t="shared" si="116"/>
        <v>300</v>
      </c>
      <c r="S107" s="31">
        <f t="shared" si="117"/>
        <v>248.4635817219318</v>
      </c>
      <c r="T107" s="56">
        <f t="shared" si="118"/>
        <v>141.97283431039355</v>
      </c>
      <c r="U107" s="163">
        <f t="shared" si="119"/>
        <v>121.67513757480349</v>
      </c>
      <c r="W107" s="32">
        <f t="shared" si="120"/>
        <v>96</v>
      </c>
      <c r="X107" s="32">
        <f t="shared" si="121"/>
        <v>2.0499999999999998</v>
      </c>
      <c r="Y107" s="32">
        <v>1</v>
      </c>
      <c r="Z107" s="23">
        <f t="shared" si="122"/>
        <v>1.0249999999999999</v>
      </c>
      <c r="AA107" s="31">
        <f t="shared" si="99"/>
        <v>4320</v>
      </c>
      <c r="AB107" s="31">
        <f t="shared" si="123"/>
        <v>425087.99999999994</v>
      </c>
      <c r="AC107" s="31">
        <f t="shared" si="124"/>
        <v>328827824.6770004</v>
      </c>
      <c r="AD107" s="31">
        <f t="shared" si="125"/>
        <v>615</v>
      </c>
      <c r="AE107" s="31">
        <f t="shared" si="126"/>
        <v>248.4635817219318</v>
      </c>
      <c r="AF107" s="56">
        <f t="shared" si="186"/>
        <v>773.55235781061913</v>
      </c>
      <c r="AH107" s="32">
        <f t="shared" si="127"/>
        <v>86</v>
      </c>
      <c r="AI107" s="32">
        <f t="shared" si="128"/>
        <v>4.1999999999999993</v>
      </c>
      <c r="AJ107" s="32">
        <v>1</v>
      </c>
      <c r="AK107" s="23">
        <f t="shared" si="129"/>
        <v>1.075</v>
      </c>
      <c r="AL107" s="31">
        <f t="shared" si="100"/>
        <v>3600</v>
      </c>
      <c r="AM107" s="31">
        <f t="shared" si="130"/>
        <v>332820</v>
      </c>
      <c r="AN107" s="31">
        <f t="shared" si="131"/>
        <v>82206956.169250041</v>
      </c>
      <c r="AO107" s="31">
        <f t="shared" si="132"/>
        <v>1259.9999999999998</v>
      </c>
      <c r="AP107" s="31">
        <f t="shared" si="133"/>
        <v>248.4635817219318</v>
      </c>
      <c r="AQ107" s="56">
        <f t="shared" si="188"/>
        <v>247.0012504334176</v>
      </c>
      <c r="AS107" s="32">
        <f t="shared" si="134"/>
        <v>71</v>
      </c>
      <c r="AT107" s="32">
        <f t="shared" si="135"/>
        <v>6.4999999999999991</v>
      </c>
      <c r="AU107" s="32">
        <v>1</v>
      </c>
      <c r="AV107" s="23">
        <f t="shared" si="136"/>
        <v>1.1499999999999999</v>
      </c>
      <c r="AW107" s="31">
        <f t="shared" si="101"/>
        <v>320</v>
      </c>
      <c r="AX107" s="31">
        <f t="shared" si="137"/>
        <v>26127.999999999996</v>
      </c>
      <c r="AY107" s="31">
        <f t="shared" si="138"/>
        <v>10275869.521156244</v>
      </c>
      <c r="AZ107" s="31">
        <f t="shared" si="139"/>
        <v>1949.9999999999998</v>
      </c>
      <c r="BA107" s="31">
        <f t="shared" si="140"/>
        <v>248.4635817219318</v>
      </c>
      <c r="BB107" s="56">
        <f t="shared" si="183"/>
        <v>393.28955607609635</v>
      </c>
      <c r="BD107" s="32">
        <f t="shared" si="141"/>
        <v>41</v>
      </c>
      <c r="BE107" s="32">
        <f t="shared" si="142"/>
        <v>9.1</v>
      </c>
      <c r="BF107" s="32">
        <v>1</v>
      </c>
      <c r="BG107" s="23">
        <f t="shared" si="143"/>
        <v>1.3</v>
      </c>
      <c r="BH107" s="31">
        <f t="shared" si="102"/>
        <v>24</v>
      </c>
      <c r="BI107" s="31">
        <f t="shared" si="144"/>
        <v>1279.2</v>
      </c>
      <c r="BJ107" s="31">
        <f t="shared" si="145"/>
        <v>160560.46126806602</v>
      </c>
      <c r="BK107" s="31">
        <f t="shared" si="146"/>
        <v>2730</v>
      </c>
      <c r="BL107" s="31">
        <f t="shared" si="147"/>
        <v>248.4635817219318</v>
      </c>
      <c r="BM107" s="56">
        <f t="shared" si="184"/>
        <v>125.51630805821296</v>
      </c>
      <c r="BO107" s="32">
        <f t="shared" si="148"/>
        <v>-4</v>
      </c>
      <c r="BP107" s="32">
        <f t="shared" si="149"/>
        <v>12.149999999999999</v>
      </c>
      <c r="BQ107" s="32">
        <v>1</v>
      </c>
      <c r="BR107" s="23">
        <f t="shared" si="150"/>
        <v>1.5249999999999999</v>
      </c>
      <c r="BS107" s="31">
        <f t="shared" si="103"/>
        <v>1</v>
      </c>
      <c r="BT107" s="31">
        <f t="shared" si="151"/>
        <v>-6.1</v>
      </c>
      <c r="BU107" s="31">
        <f t="shared" si="152"/>
        <v>313.59465091419048</v>
      </c>
      <c r="BV107" s="31">
        <f t="shared" si="153"/>
        <v>3644.9999999999995</v>
      </c>
      <c r="BW107" s="31">
        <f t="shared" si="154"/>
        <v>248.4635817219318</v>
      </c>
      <c r="BZ107" s="32">
        <f t="shared" si="155"/>
        <v>-54</v>
      </c>
      <c r="CA107" s="32">
        <f t="shared" si="156"/>
        <v>15.7</v>
      </c>
      <c r="CB107" s="32">
        <v>1</v>
      </c>
      <c r="CC107" s="23">
        <f t="shared" si="157"/>
        <v>1.7749999999999999</v>
      </c>
      <c r="CD107" s="31">
        <f t="shared" si="104"/>
        <v>1</v>
      </c>
      <c r="CE107" s="31">
        <f t="shared" si="158"/>
        <v>-95.85</v>
      </c>
      <c r="CF107" s="31">
        <f t="shared" si="159"/>
        <v>0.3062447762833882</v>
      </c>
      <c r="CG107" s="31">
        <f t="shared" si="160"/>
        <v>4710</v>
      </c>
      <c r="CH107" s="31">
        <f t="shared" si="161"/>
        <v>248.4635817219318</v>
      </c>
      <c r="CK107" s="32">
        <f t="shared" si="162"/>
        <v>-109</v>
      </c>
      <c r="CL107" s="32">
        <f t="shared" si="163"/>
        <v>19.799999999999997</v>
      </c>
      <c r="CM107" s="32">
        <v>1</v>
      </c>
      <c r="CN107" s="23">
        <f t="shared" si="164"/>
        <v>2.0499999999999998</v>
      </c>
      <c r="CO107" s="31">
        <f t="shared" si="105"/>
        <v>1</v>
      </c>
      <c r="CP107" s="31">
        <f t="shared" si="165"/>
        <v>-223.45</v>
      </c>
      <c r="CQ107" s="31">
        <f t="shared" si="166"/>
        <v>1.4953358216962255E-4</v>
      </c>
      <c r="CR107" s="31">
        <f t="shared" si="167"/>
        <v>5939.9999999999991</v>
      </c>
      <c r="CS107" s="31">
        <f t="shared" si="168"/>
        <v>248.4635817219318</v>
      </c>
      <c r="CV107" s="32">
        <f t="shared" si="169"/>
        <v>-159</v>
      </c>
      <c r="CW107" s="32">
        <f t="shared" si="170"/>
        <v>24.4</v>
      </c>
      <c r="CX107" s="32">
        <v>1</v>
      </c>
      <c r="CY107" s="23">
        <f t="shared" si="171"/>
        <v>2.2999999999999998</v>
      </c>
      <c r="CZ107" s="31">
        <f t="shared" si="106"/>
        <v>1</v>
      </c>
      <c r="DA107" s="31">
        <f t="shared" si="172"/>
        <v>-365.7</v>
      </c>
      <c r="DB107" s="31">
        <f t="shared" si="173"/>
        <v>1.4602888883752154E-7</v>
      </c>
      <c r="DC107" s="31">
        <f t="shared" si="174"/>
        <v>7320</v>
      </c>
      <c r="DD107" s="31">
        <f t="shared" si="175"/>
        <v>248.4635817219318</v>
      </c>
      <c r="DG107" s="32">
        <f t="shared" si="176"/>
        <v>-224</v>
      </c>
      <c r="DH107" s="32">
        <f t="shared" si="177"/>
        <v>29.65</v>
      </c>
      <c r="DI107" s="32">
        <v>1</v>
      </c>
      <c r="DJ107" s="23">
        <f t="shared" si="185"/>
        <v>2.625</v>
      </c>
      <c r="DK107" s="31">
        <f t="shared" si="107"/>
        <v>1</v>
      </c>
      <c r="DL107" s="31">
        <f t="shared" si="178"/>
        <v>-588</v>
      </c>
      <c r="DM107" s="31">
        <f t="shared" si="179"/>
        <v>1.7825792094423939E-11</v>
      </c>
      <c r="DN107" s="31">
        <f t="shared" si="180"/>
        <v>8895</v>
      </c>
      <c r="DO107" s="31">
        <f t="shared" si="181"/>
        <v>248.4635817219318</v>
      </c>
    </row>
    <row r="108" spans="1:119">
      <c r="A108" s="23">
        <f t="shared" si="108"/>
        <v>8.5741877002903877</v>
      </c>
      <c r="B108" s="23">
        <v>0</v>
      </c>
      <c r="C108" s="44">
        <f t="shared" si="187"/>
        <v>4.55</v>
      </c>
      <c r="D108" s="73"/>
      <c r="E108" s="47">
        <f t="shared" si="109"/>
        <v>4.55</v>
      </c>
      <c r="F108" s="84">
        <f t="shared" si="96"/>
        <v>9.1</v>
      </c>
      <c r="G108" s="185">
        <f t="shared" si="97"/>
        <v>4.1124553066242653</v>
      </c>
      <c r="H108" s="26">
        <f t="shared" si="110"/>
        <v>1383604.3270466076</v>
      </c>
      <c r="I108" s="23">
        <f t="shared" si="182"/>
        <v>20.400000000000009</v>
      </c>
      <c r="J108" s="27">
        <v>102</v>
      </c>
      <c r="K108" s="32">
        <f t="shared" si="111"/>
        <v>102</v>
      </c>
      <c r="L108" s="32">
        <f t="shared" si="112"/>
        <v>1</v>
      </c>
      <c r="M108" s="22">
        <v>1</v>
      </c>
      <c r="N108" s="109">
        <f t="shared" si="113"/>
        <v>4.55</v>
      </c>
      <c r="O108" s="31">
        <f t="shared" si="98"/>
        <v>10080</v>
      </c>
      <c r="P108" s="31">
        <f t="shared" si="114"/>
        <v>4678128</v>
      </c>
      <c r="Q108" s="31">
        <f t="shared" si="115"/>
        <v>755447962.56744778</v>
      </c>
      <c r="R108" s="31">
        <f t="shared" si="116"/>
        <v>300</v>
      </c>
      <c r="S108" s="31">
        <f t="shared" si="117"/>
        <v>257.22563100871162</v>
      </c>
      <c r="T108" s="56">
        <f t="shared" si="118"/>
        <v>161.48509886164888</v>
      </c>
      <c r="U108" s="163">
        <f t="shared" si="119"/>
        <v>123.37365919872796</v>
      </c>
      <c r="W108" s="32">
        <f t="shared" si="120"/>
        <v>97</v>
      </c>
      <c r="X108" s="32">
        <f t="shared" si="121"/>
        <v>2.0499999999999998</v>
      </c>
      <c r="Y108" s="32">
        <v>1</v>
      </c>
      <c r="Z108" s="23">
        <f t="shared" si="122"/>
        <v>1.0249999999999999</v>
      </c>
      <c r="AA108" s="31">
        <f t="shared" si="99"/>
        <v>4320</v>
      </c>
      <c r="AB108" s="31">
        <f t="shared" si="123"/>
        <v>429515.99999999994</v>
      </c>
      <c r="AC108" s="31">
        <f t="shared" si="124"/>
        <v>377723981.28372389</v>
      </c>
      <c r="AD108" s="31">
        <f t="shared" si="125"/>
        <v>615</v>
      </c>
      <c r="AE108" s="31">
        <f t="shared" si="126"/>
        <v>257.22563100871162</v>
      </c>
      <c r="AF108" s="56">
        <f t="shared" si="186"/>
        <v>879.41771967452655</v>
      </c>
      <c r="AH108" s="32">
        <f t="shared" si="127"/>
        <v>87</v>
      </c>
      <c r="AI108" s="32">
        <f t="shared" si="128"/>
        <v>4.1999999999999993</v>
      </c>
      <c r="AJ108" s="32">
        <v>1</v>
      </c>
      <c r="AK108" s="23">
        <f t="shared" si="129"/>
        <v>1.075</v>
      </c>
      <c r="AL108" s="31">
        <f t="shared" si="100"/>
        <v>3600</v>
      </c>
      <c r="AM108" s="31">
        <f t="shared" si="130"/>
        <v>336690</v>
      </c>
      <c r="AN108" s="31">
        <f t="shared" si="131"/>
        <v>94430995.320930883</v>
      </c>
      <c r="AO108" s="31">
        <f t="shared" si="132"/>
        <v>1259.9999999999998</v>
      </c>
      <c r="AP108" s="31">
        <f t="shared" si="133"/>
        <v>257.22563100871162</v>
      </c>
      <c r="AQ108" s="56">
        <f t="shared" si="188"/>
        <v>280.46866649122603</v>
      </c>
      <c r="AS108" s="32">
        <f t="shared" si="134"/>
        <v>72</v>
      </c>
      <c r="AT108" s="32">
        <f t="shared" si="135"/>
        <v>6.4999999999999991</v>
      </c>
      <c r="AU108" s="32">
        <v>1</v>
      </c>
      <c r="AV108" s="23">
        <f t="shared" si="136"/>
        <v>1.1499999999999999</v>
      </c>
      <c r="AW108" s="31">
        <f t="shared" si="101"/>
        <v>320</v>
      </c>
      <c r="AX108" s="31">
        <f t="shared" si="137"/>
        <v>26495.999999999996</v>
      </c>
      <c r="AY108" s="31">
        <f t="shared" si="138"/>
        <v>11803874.415116347</v>
      </c>
      <c r="AZ108" s="31">
        <f t="shared" si="139"/>
        <v>1949.9999999999998</v>
      </c>
      <c r="BA108" s="31">
        <f t="shared" si="140"/>
        <v>257.22563100871162</v>
      </c>
      <c r="BB108" s="56">
        <f t="shared" si="183"/>
        <v>445.49646796181872</v>
      </c>
      <c r="BD108" s="32">
        <f t="shared" si="141"/>
        <v>42</v>
      </c>
      <c r="BE108" s="32">
        <f t="shared" si="142"/>
        <v>9.1</v>
      </c>
      <c r="BF108" s="32">
        <v>1</v>
      </c>
      <c r="BG108" s="23">
        <f t="shared" si="143"/>
        <v>1.3</v>
      </c>
      <c r="BH108" s="31">
        <f t="shared" si="102"/>
        <v>24</v>
      </c>
      <c r="BI108" s="31">
        <f t="shared" si="144"/>
        <v>1310.4000000000001</v>
      </c>
      <c r="BJ108" s="31">
        <f t="shared" si="145"/>
        <v>184435.53773619258</v>
      </c>
      <c r="BK108" s="31">
        <f t="shared" si="146"/>
        <v>2730</v>
      </c>
      <c r="BL108" s="31">
        <f t="shared" si="147"/>
        <v>257.22563100871162</v>
      </c>
      <c r="BM108" s="56">
        <f t="shared" si="184"/>
        <v>140.74751048244244</v>
      </c>
      <c r="BO108" s="32">
        <f t="shared" si="148"/>
        <v>-3</v>
      </c>
      <c r="BP108" s="32">
        <f t="shared" si="149"/>
        <v>12.149999999999999</v>
      </c>
      <c r="BQ108" s="32">
        <v>1</v>
      </c>
      <c r="BR108" s="23">
        <f t="shared" si="150"/>
        <v>1.5249999999999999</v>
      </c>
      <c r="BS108" s="31">
        <f t="shared" si="103"/>
        <v>1</v>
      </c>
      <c r="BT108" s="31">
        <f t="shared" si="151"/>
        <v>-4.5749999999999993</v>
      </c>
      <c r="BU108" s="31">
        <f t="shared" si="152"/>
        <v>360.22565964100005</v>
      </c>
      <c r="BV108" s="31">
        <f t="shared" si="153"/>
        <v>3644.9999999999995</v>
      </c>
      <c r="BW108" s="31">
        <f t="shared" si="154"/>
        <v>257.22563100871162</v>
      </c>
      <c r="BZ108" s="32">
        <f t="shared" si="155"/>
        <v>-53</v>
      </c>
      <c r="CA108" s="32">
        <f t="shared" si="156"/>
        <v>15.7</v>
      </c>
      <c r="CB108" s="32">
        <v>1</v>
      </c>
      <c r="CC108" s="23">
        <f t="shared" si="157"/>
        <v>1.7749999999999999</v>
      </c>
      <c r="CD108" s="31">
        <f t="shared" si="104"/>
        <v>1</v>
      </c>
      <c r="CE108" s="31">
        <f t="shared" si="158"/>
        <v>-94.074999999999989</v>
      </c>
      <c r="CF108" s="31">
        <f t="shared" si="159"/>
        <v>0.35178287074316295</v>
      </c>
      <c r="CG108" s="31">
        <f t="shared" si="160"/>
        <v>4710</v>
      </c>
      <c r="CH108" s="31">
        <f t="shared" si="161"/>
        <v>257.22563100871162</v>
      </c>
      <c r="CK108" s="32">
        <f t="shared" si="162"/>
        <v>-108</v>
      </c>
      <c r="CL108" s="32">
        <f t="shared" si="163"/>
        <v>19.799999999999997</v>
      </c>
      <c r="CM108" s="32">
        <v>1</v>
      </c>
      <c r="CN108" s="23">
        <f t="shared" si="164"/>
        <v>2.0499999999999998</v>
      </c>
      <c r="CO108" s="31">
        <f t="shared" si="105"/>
        <v>1</v>
      </c>
      <c r="CP108" s="31">
        <f t="shared" si="165"/>
        <v>-221.39999999999998</v>
      </c>
      <c r="CQ108" s="31">
        <f t="shared" si="166"/>
        <v>1.7176897985505938E-4</v>
      </c>
      <c r="CR108" s="31">
        <f t="shared" si="167"/>
        <v>5939.9999999999991</v>
      </c>
      <c r="CS108" s="31">
        <f t="shared" si="168"/>
        <v>257.22563100871162</v>
      </c>
      <c r="CV108" s="32">
        <f t="shared" si="169"/>
        <v>-158</v>
      </c>
      <c r="CW108" s="32">
        <f t="shared" si="170"/>
        <v>24.4</v>
      </c>
      <c r="CX108" s="32">
        <v>1</v>
      </c>
      <c r="CY108" s="23">
        <f t="shared" si="171"/>
        <v>2.2999999999999998</v>
      </c>
      <c r="CZ108" s="31">
        <f t="shared" si="106"/>
        <v>1</v>
      </c>
      <c r="DA108" s="31">
        <f t="shared" si="172"/>
        <v>-363.4</v>
      </c>
      <c r="DB108" s="31">
        <f t="shared" si="173"/>
        <v>1.6774314438970592E-7</v>
      </c>
      <c r="DC108" s="31">
        <f t="shared" si="174"/>
        <v>7320</v>
      </c>
      <c r="DD108" s="31">
        <f t="shared" si="175"/>
        <v>257.22563100871162</v>
      </c>
      <c r="DG108" s="32">
        <f t="shared" si="176"/>
        <v>-223</v>
      </c>
      <c r="DH108" s="32">
        <f t="shared" si="177"/>
        <v>29.65</v>
      </c>
      <c r="DI108" s="32">
        <v>1</v>
      </c>
      <c r="DJ108" s="23">
        <f t="shared" si="185"/>
        <v>2.625</v>
      </c>
      <c r="DK108" s="31">
        <f t="shared" si="107"/>
        <v>1</v>
      </c>
      <c r="DL108" s="31">
        <f t="shared" si="178"/>
        <v>-585.375</v>
      </c>
      <c r="DM108" s="31">
        <f t="shared" si="179"/>
        <v>2.0476458055383927E-11</v>
      </c>
      <c r="DN108" s="31">
        <f t="shared" si="180"/>
        <v>8895</v>
      </c>
      <c r="DO108" s="31">
        <f t="shared" si="181"/>
        <v>257.22563100871162</v>
      </c>
    </row>
    <row r="109" spans="1:119">
      <c r="A109" s="23">
        <f t="shared" si="108"/>
        <v>8.8765557765428067</v>
      </c>
      <c r="B109" s="23">
        <v>0</v>
      </c>
      <c r="C109" s="44">
        <f t="shared" si="187"/>
        <v>4.55</v>
      </c>
      <c r="D109" s="48"/>
      <c r="E109" s="47">
        <f t="shared" si="109"/>
        <v>4.55</v>
      </c>
      <c r="F109" s="84">
        <f t="shared" si="96"/>
        <v>9.1</v>
      </c>
      <c r="G109" s="185">
        <f t="shared" si="97"/>
        <v>4.1698630433644857</v>
      </c>
      <c r="H109" s="26">
        <f t="shared" si="110"/>
        <v>1589344.0144452183</v>
      </c>
      <c r="I109" s="23">
        <f t="shared" si="182"/>
        <v>20.600000000000012</v>
      </c>
      <c r="J109" s="27">
        <v>103</v>
      </c>
      <c r="K109" s="32">
        <f t="shared" si="111"/>
        <v>103</v>
      </c>
      <c r="L109" s="32">
        <f t="shared" si="112"/>
        <v>1</v>
      </c>
      <c r="M109" s="22">
        <v>1</v>
      </c>
      <c r="N109" s="109">
        <f t="shared" si="113"/>
        <v>4.55</v>
      </c>
      <c r="O109" s="31">
        <f t="shared" si="98"/>
        <v>10080</v>
      </c>
      <c r="P109" s="31">
        <f t="shared" si="114"/>
        <v>4723992</v>
      </c>
      <c r="Q109" s="31">
        <f t="shared" si="115"/>
        <v>867781831.88708913</v>
      </c>
      <c r="R109" s="31">
        <f t="shared" si="116"/>
        <v>300</v>
      </c>
      <c r="S109" s="31">
        <f t="shared" si="117"/>
        <v>266.29667329628421</v>
      </c>
      <c r="T109" s="56">
        <f t="shared" si="118"/>
        <v>183.69671919154163</v>
      </c>
      <c r="U109" s="163">
        <f t="shared" si="119"/>
        <v>125.09589130093457</v>
      </c>
      <c r="W109" s="32">
        <f t="shared" si="120"/>
        <v>98</v>
      </c>
      <c r="X109" s="32">
        <f t="shared" si="121"/>
        <v>2.0499999999999998</v>
      </c>
      <c r="Y109" s="32">
        <v>1</v>
      </c>
      <c r="Z109" s="23">
        <f t="shared" si="122"/>
        <v>1.0249999999999999</v>
      </c>
      <c r="AA109" s="31">
        <f t="shared" si="99"/>
        <v>4320</v>
      </c>
      <c r="AB109" s="31">
        <f t="shared" si="123"/>
        <v>433943.99999999994</v>
      </c>
      <c r="AC109" s="31">
        <f t="shared" si="124"/>
        <v>433890915.94354433</v>
      </c>
      <c r="AD109" s="31">
        <f t="shared" si="125"/>
        <v>615</v>
      </c>
      <c r="AE109" s="31">
        <f t="shared" si="126"/>
        <v>266.29667329628421</v>
      </c>
      <c r="AF109" s="56">
        <f t="shared" si="186"/>
        <v>999.87767072143959</v>
      </c>
      <c r="AH109" s="32">
        <f t="shared" si="127"/>
        <v>88</v>
      </c>
      <c r="AI109" s="32">
        <f t="shared" si="128"/>
        <v>4.1999999999999993</v>
      </c>
      <c r="AJ109" s="32">
        <v>1</v>
      </c>
      <c r="AK109" s="23">
        <f t="shared" si="129"/>
        <v>1.075</v>
      </c>
      <c r="AL109" s="31">
        <f t="shared" si="100"/>
        <v>3600</v>
      </c>
      <c r="AM109" s="31">
        <f t="shared" si="130"/>
        <v>340560</v>
      </c>
      <c r="AN109" s="31">
        <f t="shared" si="131"/>
        <v>108472728.98588602</v>
      </c>
      <c r="AO109" s="31">
        <f t="shared" si="132"/>
        <v>1259.9999999999998</v>
      </c>
      <c r="AP109" s="31">
        <f t="shared" si="133"/>
        <v>266.29667329628421</v>
      </c>
      <c r="AQ109" s="56">
        <f t="shared" si="188"/>
        <v>318.51282882865286</v>
      </c>
      <c r="AS109" s="32">
        <f t="shared" si="134"/>
        <v>73</v>
      </c>
      <c r="AT109" s="32">
        <f t="shared" si="135"/>
        <v>6.4999999999999991</v>
      </c>
      <c r="AU109" s="32">
        <v>1</v>
      </c>
      <c r="AV109" s="23">
        <f t="shared" si="136"/>
        <v>1.1499999999999999</v>
      </c>
      <c r="AW109" s="31">
        <f t="shared" si="101"/>
        <v>320</v>
      </c>
      <c r="AX109" s="31">
        <f t="shared" si="137"/>
        <v>26863.999999999996</v>
      </c>
      <c r="AY109" s="31">
        <f t="shared" si="138"/>
        <v>13559091.12323574</v>
      </c>
      <c r="AZ109" s="31">
        <f t="shared" si="139"/>
        <v>1949.9999999999998</v>
      </c>
      <c r="BA109" s="31">
        <f t="shared" si="140"/>
        <v>266.29667329628421</v>
      </c>
      <c r="BB109" s="56">
        <f t="shared" si="183"/>
        <v>504.73090839918632</v>
      </c>
      <c r="BD109" s="32">
        <f t="shared" si="141"/>
        <v>43</v>
      </c>
      <c r="BE109" s="32">
        <f t="shared" si="142"/>
        <v>9.1</v>
      </c>
      <c r="BF109" s="32">
        <v>1</v>
      </c>
      <c r="BG109" s="23">
        <f t="shared" si="143"/>
        <v>1.3</v>
      </c>
      <c r="BH109" s="31">
        <f t="shared" si="102"/>
        <v>24</v>
      </c>
      <c r="BI109" s="31">
        <f t="shared" si="144"/>
        <v>1341.6000000000001</v>
      </c>
      <c r="BJ109" s="31">
        <f t="shared" si="145"/>
        <v>211860.798800558</v>
      </c>
      <c r="BK109" s="31">
        <f t="shared" si="146"/>
        <v>2730</v>
      </c>
      <c r="BL109" s="31">
        <f t="shared" si="147"/>
        <v>266.29667329628421</v>
      </c>
      <c r="BM109" s="56">
        <f t="shared" ref="BM109:BM172" si="189">BJ109/BI109</f>
        <v>157.9165166968977</v>
      </c>
      <c r="BO109" s="32">
        <f t="shared" si="148"/>
        <v>-2</v>
      </c>
      <c r="BP109" s="32">
        <f t="shared" si="149"/>
        <v>12.149999999999999</v>
      </c>
      <c r="BQ109" s="32">
        <v>1</v>
      </c>
      <c r="BR109" s="23">
        <f t="shared" si="150"/>
        <v>1.5249999999999999</v>
      </c>
      <c r="BS109" s="31">
        <f t="shared" si="103"/>
        <v>1</v>
      </c>
      <c r="BT109" s="31">
        <f t="shared" si="151"/>
        <v>-3.05</v>
      </c>
      <c r="BU109" s="31">
        <f t="shared" si="152"/>
        <v>413.79062265733864</v>
      </c>
      <c r="BV109" s="31">
        <f t="shared" si="153"/>
        <v>3644.9999999999995</v>
      </c>
      <c r="BW109" s="31">
        <f t="shared" si="154"/>
        <v>266.29667329628421</v>
      </c>
      <c r="BZ109" s="32">
        <f t="shared" si="155"/>
        <v>-52</v>
      </c>
      <c r="CA109" s="32">
        <f t="shared" si="156"/>
        <v>15.7</v>
      </c>
      <c r="CB109" s="32">
        <v>1</v>
      </c>
      <c r="CC109" s="23">
        <f t="shared" si="157"/>
        <v>1.7749999999999999</v>
      </c>
      <c r="CD109" s="31">
        <f t="shared" si="104"/>
        <v>1</v>
      </c>
      <c r="CE109" s="31">
        <f t="shared" si="158"/>
        <v>-92.3</v>
      </c>
      <c r="CF109" s="31">
        <f t="shared" si="159"/>
        <v>0.40409240493880594</v>
      </c>
      <c r="CG109" s="31">
        <f t="shared" si="160"/>
        <v>4710</v>
      </c>
      <c r="CH109" s="31">
        <f t="shared" si="161"/>
        <v>266.29667329628421</v>
      </c>
      <c r="CK109" s="32">
        <f t="shared" si="162"/>
        <v>-107</v>
      </c>
      <c r="CL109" s="32">
        <f t="shared" si="163"/>
        <v>19.799999999999997</v>
      </c>
      <c r="CM109" s="32">
        <v>1</v>
      </c>
      <c r="CN109" s="23">
        <f t="shared" si="164"/>
        <v>2.0499999999999998</v>
      </c>
      <c r="CO109" s="31">
        <f t="shared" si="105"/>
        <v>1</v>
      </c>
      <c r="CP109" s="31">
        <f t="shared" si="165"/>
        <v>-219.35</v>
      </c>
      <c r="CQ109" s="31">
        <f t="shared" si="166"/>
        <v>1.9731074459902555E-4</v>
      </c>
      <c r="CR109" s="31">
        <f t="shared" si="167"/>
        <v>5939.9999999999991</v>
      </c>
      <c r="CS109" s="31">
        <f t="shared" si="168"/>
        <v>266.29667329628421</v>
      </c>
      <c r="CV109" s="32">
        <f t="shared" si="169"/>
        <v>-157</v>
      </c>
      <c r="CW109" s="32">
        <f t="shared" si="170"/>
        <v>24.4</v>
      </c>
      <c r="CX109" s="32">
        <v>1</v>
      </c>
      <c r="CY109" s="23">
        <f t="shared" si="171"/>
        <v>2.2999999999999998</v>
      </c>
      <c r="CZ109" s="31">
        <f t="shared" si="106"/>
        <v>1</v>
      </c>
      <c r="DA109" s="31">
        <f t="shared" si="172"/>
        <v>-361.09999999999997</v>
      </c>
      <c r="DB109" s="31">
        <f t="shared" si="173"/>
        <v>1.9268627402248525E-7</v>
      </c>
      <c r="DC109" s="31">
        <f t="shared" si="174"/>
        <v>7320</v>
      </c>
      <c r="DD109" s="31">
        <f t="shared" si="175"/>
        <v>266.29667329628421</v>
      </c>
      <c r="DG109" s="32">
        <f t="shared" si="176"/>
        <v>-222</v>
      </c>
      <c r="DH109" s="32">
        <f t="shared" si="177"/>
        <v>29.65</v>
      </c>
      <c r="DI109" s="32">
        <v>1</v>
      </c>
      <c r="DJ109" s="23">
        <f t="shared" si="185"/>
        <v>2.625</v>
      </c>
      <c r="DK109" s="31">
        <f t="shared" si="107"/>
        <v>1</v>
      </c>
      <c r="DL109" s="31">
        <f t="shared" si="178"/>
        <v>-582.75</v>
      </c>
      <c r="DM109" s="31">
        <f t="shared" si="179"/>
        <v>2.352127368438531E-11</v>
      </c>
      <c r="DN109" s="31">
        <f t="shared" si="180"/>
        <v>8895</v>
      </c>
      <c r="DO109" s="31">
        <f t="shared" si="181"/>
        <v>266.29667329628421</v>
      </c>
    </row>
    <row r="110" spans="1:119">
      <c r="A110" s="23">
        <f t="shared" si="108"/>
        <v>9.189586839976327</v>
      </c>
      <c r="B110" s="23">
        <v>0</v>
      </c>
      <c r="C110" s="44">
        <f t="shared" si="187"/>
        <v>4.55</v>
      </c>
      <c r="D110" s="48"/>
      <c r="E110" s="47">
        <f t="shared" si="109"/>
        <v>4.55</v>
      </c>
      <c r="F110" s="84">
        <f t="shared" si="96"/>
        <v>9.1</v>
      </c>
      <c r="G110" s="185">
        <f t="shared" si="97"/>
        <v>4.228072162245522</v>
      </c>
      <c r="H110" s="26">
        <f t="shared" si="110"/>
        <v>1825676.8549176061</v>
      </c>
      <c r="I110" s="23">
        <f t="shared" si="182"/>
        <v>20.800000000000011</v>
      </c>
      <c r="J110" s="27">
        <v>104</v>
      </c>
      <c r="K110" s="32">
        <f t="shared" si="111"/>
        <v>104</v>
      </c>
      <c r="L110" s="32">
        <f t="shared" si="112"/>
        <v>1</v>
      </c>
      <c r="M110" s="22">
        <v>1</v>
      </c>
      <c r="N110" s="109">
        <f t="shared" si="113"/>
        <v>4.55</v>
      </c>
      <c r="O110" s="31">
        <f t="shared" si="98"/>
        <v>10080</v>
      </c>
      <c r="P110" s="31">
        <f t="shared" si="114"/>
        <v>4769856</v>
      </c>
      <c r="Q110" s="31">
        <f t="shared" si="115"/>
        <v>996819562.78501296</v>
      </c>
      <c r="R110" s="31">
        <f t="shared" si="116"/>
        <v>300</v>
      </c>
      <c r="S110" s="31">
        <f t="shared" si="117"/>
        <v>275.68760519928981</v>
      </c>
      <c r="T110" s="56">
        <f t="shared" si="118"/>
        <v>208.98315646950621</v>
      </c>
      <c r="U110" s="163">
        <f t="shared" si="119"/>
        <v>126.84216486736565</v>
      </c>
      <c r="W110" s="32">
        <f t="shared" si="120"/>
        <v>99</v>
      </c>
      <c r="X110" s="32">
        <f t="shared" si="121"/>
        <v>2.0499999999999998</v>
      </c>
      <c r="Y110" s="32">
        <v>1</v>
      </c>
      <c r="Z110" s="23">
        <f t="shared" si="122"/>
        <v>1.0249999999999999</v>
      </c>
      <c r="AA110" s="31">
        <f t="shared" si="99"/>
        <v>4320</v>
      </c>
      <c r="AB110" s="31">
        <f t="shared" si="123"/>
        <v>438371.99999999994</v>
      </c>
      <c r="AC110" s="31">
        <f t="shared" si="124"/>
        <v>498409781.39250636</v>
      </c>
      <c r="AD110" s="31">
        <f t="shared" si="125"/>
        <v>615</v>
      </c>
      <c r="AE110" s="31">
        <f t="shared" si="126"/>
        <v>275.68760519928981</v>
      </c>
      <c r="AF110" s="56">
        <f t="shared" si="186"/>
        <v>1136.9562412574398</v>
      </c>
      <c r="AH110" s="32">
        <f t="shared" si="127"/>
        <v>89</v>
      </c>
      <c r="AI110" s="32">
        <f t="shared" si="128"/>
        <v>4.1999999999999993</v>
      </c>
      <c r="AJ110" s="32">
        <v>1</v>
      </c>
      <c r="AK110" s="23">
        <f t="shared" si="129"/>
        <v>1.075</v>
      </c>
      <c r="AL110" s="31">
        <f t="shared" si="100"/>
        <v>3600</v>
      </c>
      <c r="AM110" s="31">
        <f t="shared" si="130"/>
        <v>344430</v>
      </c>
      <c r="AN110" s="31">
        <f t="shared" si="131"/>
        <v>124602445.3481265</v>
      </c>
      <c r="AO110" s="31">
        <f t="shared" si="132"/>
        <v>1259.9999999999998</v>
      </c>
      <c r="AP110" s="31">
        <f t="shared" si="133"/>
        <v>275.68760519928981</v>
      </c>
      <c r="AQ110" s="56">
        <f t="shared" si="188"/>
        <v>361.76420563866822</v>
      </c>
      <c r="AS110" s="32">
        <f t="shared" si="134"/>
        <v>74</v>
      </c>
      <c r="AT110" s="32">
        <f t="shared" si="135"/>
        <v>6.4999999999999991</v>
      </c>
      <c r="AU110" s="32">
        <v>1</v>
      </c>
      <c r="AV110" s="23">
        <f t="shared" si="136"/>
        <v>1.1499999999999999</v>
      </c>
      <c r="AW110" s="31">
        <f t="shared" si="101"/>
        <v>320</v>
      </c>
      <c r="AX110" s="31">
        <f t="shared" si="137"/>
        <v>27231.999999999996</v>
      </c>
      <c r="AY110" s="31">
        <f t="shared" si="138"/>
        <v>15575305.668515796</v>
      </c>
      <c r="AZ110" s="31">
        <f t="shared" si="139"/>
        <v>1949.9999999999998</v>
      </c>
      <c r="BA110" s="31">
        <f t="shared" si="140"/>
        <v>275.68760519928981</v>
      </c>
      <c r="BB110" s="56">
        <f t="shared" si="183"/>
        <v>571.94865116465178</v>
      </c>
      <c r="BD110" s="32">
        <f t="shared" si="141"/>
        <v>44</v>
      </c>
      <c r="BE110" s="32">
        <f t="shared" si="142"/>
        <v>9.1</v>
      </c>
      <c r="BF110" s="32">
        <v>1</v>
      </c>
      <c r="BG110" s="23">
        <f t="shared" si="143"/>
        <v>1.3</v>
      </c>
      <c r="BH110" s="31">
        <f t="shared" si="102"/>
        <v>24</v>
      </c>
      <c r="BI110" s="31">
        <f t="shared" si="144"/>
        <v>1372.8</v>
      </c>
      <c r="BJ110" s="31">
        <f t="shared" si="145"/>
        <v>243364.15107055882</v>
      </c>
      <c r="BK110" s="31">
        <f t="shared" si="146"/>
        <v>2730</v>
      </c>
      <c r="BL110" s="31">
        <f t="shared" si="147"/>
        <v>275.68760519928981</v>
      </c>
      <c r="BM110" s="56">
        <f t="shared" si="189"/>
        <v>177.27575107121126</v>
      </c>
      <c r="BO110" s="32">
        <f t="shared" si="148"/>
        <v>-1</v>
      </c>
      <c r="BP110" s="32">
        <f t="shared" si="149"/>
        <v>12.149999999999999</v>
      </c>
      <c r="BQ110" s="32">
        <v>1</v>
      </c>
      <c r="BR110" s="23">
        <f t="shared" si="150"/>
        <v>1.5249999999999999</v>
      </c>
      <c r="BS110" s="31">
        <f t="shared" si="103"/>
        <v>1</v>
      </c>
      <c r="BT110" s="31">
        <f t="shared" si="151"/>
        <v>-1.5249999999999999</v>
      </c>
      <c r="BU110" s="31">
        <f t="shared" si="152"/>
        <v>475.32060755968376</v>
      </c>
      <c r="BV110" s="31">
        <f t="shared" si="153"/>
        <v>3644.9999999999995</v>
      </c>
      <c r="BW110" s="31">
        <f t="shared" si="154"/>
        <v>275.68760519928981</v>
      </c>
      <c r="BZ110" s="32">
        <f t="shared" si="155"/>
        <v>-51</v>
      </c>
      <c r="CA110" s="32">
        <f t="shared" si="156"/>
        <v>15.7</v>
      </c>
      <c r="CB110" s="32">
        <v>1</v>
      </c>
      <c r="CC110" s="23">
        <f t="shared" si="157"/>
        <v>1.7749999999999999</v>
      </c>
      <c r="CD110" s="31">
        <f t="shared" si="104"/>
        <v>1</v>
      </c>
      <c r="CE110" s="31">
        <f t="shared" si="158"/>
        <v>-90.524999999999991</v>
      </c>
      <c r="CF110" s="31">
        <f t="shared" si="159"/>
        <v>0.46418028082000212</v>
      </c>
      <c r="CG110" s="31">
        <f t="shared" si="160"/>
        <v>4710</v>
      </c>
      <c r="CH110" s="31">
        <f t="shared" si="161"/>
        <v>275.68760519928981</v>
      </c>
      <c r="CK110" s="32">
        <f t="shared" si="162"/>
        <v>-106</v>
      </c>
      <c r="CL110" s="32">
        <f t="shared" si="163"/>
        <v>19.799999999999997</v>
      </c>
      <c r="CM110" s="32">
        <v>1</v>
      </c>
      <c r="CN110" s="23">
        <f t="shared" si="164"/>
        <v>2.0499999999999998</v>
      </c>
      <c r="CO110" s="31">
        <f t="shared" si="105"/>
        <v>1</v>
      </c>
      <c r="CP110" s="31">
        <f t="shared" si="165"/>
        <v>-217.29999999999998</v>
      </c>
      <c r="CQ110" s="31">
        <f t="shared" si="166"/>
        <v>2.2665052774414082E-4</v>
      </c>
      <c r="CR110" s="31">
        <f t="shared" si="167"/>
        <v>5939.9999999999991</v>
      </c>
      <c r="CS110" s="31">
        <f t="shared" si="168"/>
        <v>275.68760519928981</v>
      </c>
      <c r="CV110" s="32">
        <f t="shared" si="169"/>
        <v>-156</v>
      </c>
      <c r="CW110" s="32">
        <f t="shared" si="170"/>
        <v>24.4</v>
      </c>
      <c r="CX110" s="32">
        <v>1</v>
      </c>
      <c r="CY110" s="23">
        <f t="shared" si="171"/>
        <v>2.2999999999999998</v>
      </c>
      <c r="CZ110" s="31">
        <f t="shared" si="106"/>
        <v>1</v>
      </c>
      <c r="DA110" s="31">
        <f t="shared" si="172"/>
        <v>-358.79999999999995</v>
      </c>
      <c r="DB110" s="31">
        <f t="shared" si="173"/>
        <v>2.2133840600013675E-7</v>
      </c>
      <c r="DC110" s="31">
        <f t="shared" si="174"/>
        <v>7320</v>
      </c>
      <c r="DD110" s="31">
        <f t="shared" si="175"/>
        <v>275.68760519928981</v>
      </c>
      <c r="DG110" s="32">
        <f t="shared" si="176"/>
        <v>-221</v>
      </c>
      <c r="DH110" s="32">
        <f t="shared" si="177"/>
        <v>29.65</v>
      </c>
      <c r="DI110" s="32">
        <v>1</v>
      </c>
      <c r="DJ110" s="23">
        <f t="shared" si="185"/>
        <v>2.625</v>
      </c>
      <c r="DK110" s="31">
        <f t="shared" si="107"/>
        <v>1</v>
      </c>
      <c r="DL110" s="31">
        <f t="shared" si="178"/>
        <v>-580.125</v>
      </c>
      <c r="DM110" s="31">
        <f t="shared" si="179"/>
        <v>2.7018848388688452E-11</v>
      </c>
      <c r="DN110" s="31">
        <f t="shared" si="180"/>
        <v>8895</v>
      </c>
      <c r="DO110" s="31">
        <f t="shared" si="181"/>
        <v>275.68760519928981</v>
      </c>
    </row>
    <row r="111" spans="1:119">
      <c r="A111" s="23">
        <f t="shared" si="108"/>
        <v>9.513656920021818</v>
      </c>
      <c r="B111" s="23">
        <v>0</v>
      </c>
      <c r="C111" s="44">
        <f t="shared" si="187"/>
        <v>6.0749999999999993</v>
      </c>
      <c r="D111" s="47">
        <f>1+J111/200</f>
        <v>1.5249999999999999</v>
      </c>
      <c r="E111" s="47">
        <f t="shared" si="109"/>
        <v>6.0749999999999993</v>
      </c>
      <c r="F111" s="84">
        <f t="shared" si="96"/>
        <v>12.149999999999999</v>
      </c>
      <c r="G111" s="185">
        <f t="shared" si="97"/>
        <v>4.2870938501451725</v>
      </c>
      <c r="H111" s="26">
        <f t="shared" si="110"/>
        <v>2097152.0000000149</v>
      </c>
      <c r="I111" s="23">
        <f t="shared" si="182"/>
        <v>21.000000000000011</v>
      </c>
      <c r="J111" s="27">
        <v>105</v>
      </c>
      <c r="K111" s="32">
        <f t="shared" si="111"/>
        <v>105</v>
      </c>
      <c r="L111" s="32">
        <f t="shared" si="112"/>
        <v>1</v>
      </c>
      <c r="M111" s="22">
        <v>1</v>
      </c>
      <c r="N111" s="109">
        <f t="shared" si="113"/>
        <v>6.0749999999999993</v>
      </c>
      <c r="O111" s="31">
        <f t="shared" si="98"/>
        <v>10080</v>
      </c>
      <c r="P111" s="31">
        <f t="shared" si="114"/>
        <v>6429779.9999999991</v>
      </c>
      <c r="Q111" s="31">
        <f t="shared" si="115"/>
        <v>1528823808.0000107</v>
      </c>
      <c r="R111" s="31">
        <f t="shared" si="116"/>
        <v>300</v>
      </c>
      <c r="S111" s="31">
        <f t="shared" si="117"/>
        <v>285.40970760065454</v>
      </c>
      <c r="T111" s="56">
        <f t="shared" si="118"/>
        <v>237.77233560090872</v>
      </c>
      <c r="U111" s="163">
        <f t="shared" si="119"/>
        <v>128.61281550435518</v>
      </c>
      <c r="W111" s="32">
        <f t="shared" si="120"/>
        <v>100</v>
      </c>
      <c r="X111" s="32">
        <f t="shared" si="121"/>
        <v>2.0499999999999998</v>
      </c>
      <c r="Y111" s="32">
        <v>13</v>
      </c>
      <c r="Z111" s="23">
        <f t="shared" si="122"/>
        <v>1.0249999999999999</v>
      </c>
      <c r="AA111" s="31">
        <f t="shared" si="99"/>
        <v>56160</v>
      </c>
      <c r="AB111" s="31">
        <f t="shared" si="123"/>
        <v>5756399.9999999991</v>
      </c>
      <c r="AC111" s="31">
        <f t="shared" si="124"/>
        <v>764411904.00000501</v>
      </c>
      <c r="AD111" s="31">
        <f t="shared" si="125"/>
        <v>615</v>
      </c>
      <c r="AE111" s="31">
        <f t="shared" si="126"/>
        <v>285.40970760065454</v>
      </c>
      <c r="AF111" s="56">
        <f t="shared" si="186"/>
        <v>132.79339587242114</v>
      </c>
      <c r="AH111" s="32">
        <f t="shared" si="127"/>
        <v>90</v>
      </c>
      <c r="AI111" s="32">
        <f t="shared" si="128"/>
        <v>4.1999999999999993</v>
      </c>
      <c r="AJ111" s="32">
        <v>1</v>
      </c>
      <c r="AK111" s="23">
        <f t="shared" si="129"/>
        <v>1.075</v>
      </c>
      <c r="AL111" s="31">
        <f t="shared" si="100"/>
        <v>3600</v>
      </c>
      <c r="AM111" s="31">
        <f t="shared" si="130"/>
        <v>348300</v>
      </c>
      <c r="AN111" s="31">
        <f t="shared" si="131"/>
        <v>191102976.00000113</v>
      </c>
      <c r="AO111" s="31">
        <f t="shared" si="132"/>
        <v>1259.9999999999998</v>
      </c>
      <c r="AP111" s="31">
        <f t="shared" si="133"/>
        <v>285.40970760065454</v>
      </c>
      <c r="AQ111" s="56">
        <f t="shared" si="188"/>
        <v>548.67348837209624</v>
      </c>
      <c r="AS111" s="32">
        <f t="shared" si="134"/>
        <v>75</v>
      </c>
      <c r="AT111" s="32">
        <f t="shared" si="135"/>
        <v>6.4999999999999991</v>
      </c>
      <c r="AU111" s="32">
        <v>1</v>
      </c>
      <c r="AV111" s="23">
        <f t="shared" si="136"/>
        <v>1.1499999999999999</v>
      </c>
      <c r="AW111" s="31">
        <f t="shared" si="101"/>
        <v>320</v>
      </c>
      <c r="AX111" s="31">
        <f t="shared" si="137"/>
        <v>27599.999999999996</v>
      </c>
      <c r="AY111" s="31">
        <f t="shared" si="138"/>
        <v>23887872.000000112</v>
      </c>
      <c r="AZ111" s="31">
        <f t="shared" si="139"/>
        <v>1949.9999999999998</v>
      </c>
      <c r="BA111" s="31">
        <f t="shared" si="140"/>
        <v>285.40970760065454</v>
      </c>
      <c r="BB111" s="56">
        <f t="shared" si="183"/>
        <v>865.50260869565636</v>
      </c>
      <c r="BD111" s="32">
        <f t="shared" si="141"/>
        <v>45</v>
      </c>
      <c r="BE111" s="32">
        <f t="shared" si="142"/>
        <v>9.1</v>
      </c>
      <c r="BF111" s="32">
        <v>1</v>
      </c>
      <c r="BG111" s="23">
        <f t="shared" si="143"/>
        <v>1.3</v>
      </c>
      <c r="BH111" s="31">
        <f t="shared" si="102"/>
        <v>24</v>
      </c>
      <c r="BI111" s="31">
        <f t="shared" si="144"/>
        <v>1404</v>
      </c>
      <c r="BJ111" s="31">
        <f t="shared" si="145"/>
        <v>373248.00000000099</v>
      </c>
      <c r="BK111" s="31">
        <f t="shared" si="146"/>
        <v>2730</v>
      </c>
      <c r="BL111" s="31">
        <f t="shared" si="147"/>
        <v>285.40970760065454</v>
      </c>
      <c r="BM111" s="56">
        <f t="shared" si="189"/>
        <v>265.84615384615455</v>
      </c>
      <c r="BO111" s="32">
        <f t="shared" si="148"/>
        <v>0</v>
      </c>
      <c r="BP111" s="32">
        <f t="shared" si="149"/>
        <v>12.149999999999999</v>
      </c>
      <c r="BQ111" s="32">
        <v>1</v>
      </c>
      <c r="BR111" s="23">
        <f t="shared" si="150"/>
        <v>1.5249999999999999</v>
      </c>
      <c r="BS111" s="31">
        <f t="shared" si="103"/>
        <v>1</v>
      </c>
      <c r="BT111" s="31">
        <f t="shared" si="151"/>
        <v>0</v>
      </c>
      <c r="BU111" s="31">
        <f t="shared" si="152"/>
        <v>728.99999999999989</v>
      </c>
      <c r="BV111" s="31">
        <f t="shared" si="153"/>
        <v>3644.9999999999995</v>
      </c>
      <c r="BW111" s="31">
        <f t="shared" si="154"/>
        <v>285.40970760065454</v>
      </c>
      <c r="BZ111" s="32">
        <f t="shared" si="155"/>
        <v>-50</v>
      </c>
      <c r="CA111" s="32">
        <f t="shared" si="156"/>
        <v>15.7</v>
      </c>
      <c r="CB111" s="32">
        <v>1</v>
      </c>
      <c r="CC111" s="23">
        <f t="shared" si="157"/>
        <v>1.7749999999999999</v>
      </c>
      <c r="CD111" s="31">
        <f t="shared" si="104"/>
        <v>1</v>
      </c>
      <c r="CE111" s="31">
        <f t="shared" si="158"/>
        <v>-88.75</v>
      </c>
      <c r="CF111" s="31">
        <f t="shared" si="159"/>
        <v>0.71191406249999756</v>
      </c>
      <c r="CG111" s="31">
        <f t="shared" si="160"/>
        <v>4710</v>
      </c>
      <c r="CH111" s="31">
        <f t="shared" si="161"/>
        <v>285.40970760065454</v>
      </c>
      <c r="CK111" s="32">
        <f t="shared" si="162"/>
        <v>-105</v>
      </c>
      <c r="CL111" s="32">
        <f t="shared" si="163"/>
        <v>19.799999999999997</v>
      </c>
      <c r="CM111" s="32">
        <v>1</v>
      </c>
      <c r="CN111" s="23">
        <f t="shared" si="164"/>
        <v>2.0499999999999998</v>
      </c>
      <c r="CO111" s="31">
        <f t="shared" si="105"/>
        <v>1</v>
      </c>
      <c r="CP111" s="31">
        <f t="shared" si="165"/>
        <v>-215.24999999999997</v>
      </c>
      <c r="CQ111" s="31">
        <f t="shared" si="166"/>
        <v>3.4761428833007563E-4</v>
      </c>
      <c r="CR111" s="31">
        <f t="shared" si="167"/>
        <v>5939.9999999999991</v>
      </c>
      <c r="CS111" s="31">
        <f t="shared" si="168"/>
        <v>285.40970760065454</v>
      </c>
      <c r="CV111" s="32">
        <f t="shared" si="169"/>
        <v>-155</v>
      </c>
      <c r="CW111" s="32">
        <f t="shared" si="170"/>
        <v>24.4</v>
      </c>
      <c r="CX111" s="32">
        <v>1</v>
      </c>
      <c r="CY111" s="23">
        <f t="shared" si="171"/>
        <v>2.2999999999999998</v>
      </c>
      <c r="CZ111" s="31">
        <f t="shared" si="106"/>
        <v>1</v>
      </c>
      <c r="DA111" s="31">
        <f t="shared" si="172"/>
        <v>-356.5</v>
      </c>
      <c r="DB111" s="31">
        <f t="shared" si="173"/>
        <v>3.3946707844733842E-7</v>
      </c>
      <c r="DC111" s="31">
        <f t="shared" si="174"/>
        <v>7320</v>
      </c>
      <c r="DD111" s="31">
        <f t="shared" si="175"/>
        <v>285.40970760065454</v>
      </c>
      <c r="DG111" s="32">
        <f t="shared" si="176"/>
        <v>-220</v>
      </c>
      <c r="DH111" s="32">
        <f t="shared" si="177"/>
        <v>29.65</v>
      </c>
      <c r="DI111" s="32">
        <v>1</v>
      </c>
      <c r="DJ111" s="23">
        <f t="shared" si="185"/>
        <v>2.625</v>
      </c>
      <c r="DK111" s="31">
        <f t="shared" si="107"/>
        <v>1</v>
      </c>
      <c r="DL111" s="31">
        <f t="shared" si="178"/>
        <v>-577.5</v>
      </c>
      <c r="DM111" s="31">
        <f t="shared" si="179"/>
        <v>4.1438852349528429E-11</v>
      </c>
      <c r="DN111" s="31">
        <f t="shared" si="180"/>
        <v>8895</v>
      </c>
      <c r="DO111" s="31">
        <f t="shared" si="181"/>
        <v>285.40970760065454</v>
      </c>
    </row>
    <row r="112" spans="1:119">
      <c r="A112" s="23">
        <f t="shared" si="108"/>
        <v>9.849155306759382</v>
      </c>
      <c r="B112" s="23">
        <v>0</v>
      </c>
      <c r="C112" s="44">
        <f t="shared" si="187"/>
        <v>6.0749999999999993</v>
      </c>
      <c r="D112" s="48"/>
      <c r="E112" s="47">
        <f t="shared" si="109"/>
        <v>6.0749999999999993</v>
      </c>
      <c r="F112" s="84">
        <f t="shared" si="96"/>
        <v>12.149999999999999</v>
      </c>
      <c r="G112" s="185">
        <f t="shared" si="97"/>
        <v>4.3469394501042329</v>
      </c>
      <c r="H112" s="26">
        <f t="shared" si="110"/>
        <v>2408995.0525787589</v>
      </c>
      <c r="I112" s="23">
        <f t="shared" si="182"/>
        <v>21.20000000000001</v>
      </c>
      <c r="J112" s="27">
        <v>106</v>
      </c>
      <c r="K112" s="32">
        <f t="shared" si="111"/>
        <v>106</v>
      </c>
      <c r="L112" s="32">
        <f t="shared" si="112"/>
        <v>1</v>
      </c>
      <c r="M112" s="22">
        <v>1</v>
      </c>
      <c r="N112" s="109">
        <f t="shared" si="113"/>
        <v>6.0749999999999993</v>
      </c>
      <c r="O112" s="31">
        <f t="shared" si="98"/>
        <v>10080</v>
      </c>
      <c r="P112" s="31">
        <f t="shared" si="114"/>
        <v>6491015.9999999991</v>
      </c>
      <c r="Q112" s="31">
        <f t="shared" si="115"/>
        <v>1756157393.3299148</v>
      </c>
      <c r="R112" s="31">
        <f t="shared" si="116"/>
        <v>300</v>
      </c>
      <c r="S112" s="31">
        <f t="shared" si="117"/>
        <v>295.47465920278148</v>
      </c>
      <c r="T112" s="56">
        <f t="shared" si="118"/>
        <v>270.55200500659913</v>
      </c>
      <c r="U112" s="163">
        <f t="shared" si="119"/>
        <v>130.40818350312699</v>
      </c>
      <c r="W112" s="32">
        <f t="shared" si="120"/>
        <v>101</v>
      </c>
      <c r="X112" s="32">
        <f t="shared" si="121"/>
        <v>2.0499999999999998</v>
      </c>
      <c r="Y112" s="32">
        <v>1</v>
      </c>
      <c r="Z112" s="23">
        <f t="shared" si="122"/>
        <v>1.0249999999999999</v>
      </c>
      <c r="AA112" s="31">
        <f t="shared" si="99"/>
        <v>56160</v>
      </c>
      <c r="AB112" s="31">
        <f t="shared" si="123"/>
        <v>5813963.9999999991</v>
      </c>
      <c r="AC112" s="31">
        <f t="shared" si="124"/>
        <v>878078696.66495728</v>
      </c>
      <c r="AD112" s="31">
        <f t="shared" si="125"/>
        <v>615</v>
      </c>
      <c r="AE112" s="31">
        <f t="shared" si="126"/>
        <v>295.47465920278148</v>
      </c>
      <c r="AF112" s="56">
        <f t="shared" si="186"/>
        <v>151.0292627654656</v>
      </c>
      <c r="AH112" s="32">
        <f t="shared" si="127"/>
        <v>91</v>
      </c>
      <c r="AI112" s="32">
        <f t="shared" si="128"/>
        <v>4.1999999999999993</v>
      </c>
      <c r="AJ112" s="32">
        <v>1</v>
      </c>
      <c r="AK112" s="23">
        <f t="shared" si="129"/>
        <v>1.075</v>
      </c>
      <c r="AL112" s="31">
        <f t="shared" si="100"/>
        <v>3600</v>
      </c>
      <c r="AM112" s="31">
        <f t="shared" si="130"/>
        <v>352170</v>
      </c>
      <c r="AN112" s="31">
        <f t="shared" si="131"/>
        <v>219519674.16623914</v>
      </c>
      <c r="AO112" s="31">
        <f t="shared" si="132"/>
        <v>1259.9999999999998</v>
      </c>
      <c r="AP112" s="31">
        <f t="shared" si="133"/>
        <v>295.47465920278148</v>
      </c>
      <c r="AQ112" s="56">
        <f t="shared" si="188"/>
        <v>623.3343957924842</v>
      </c>
      <c r="AS112" s="32">
        <f t="shared" si="134"/>
        <v>76</v>
      </c>
      <c r="AT112" s="32">
        <f t="shared" si="135"/>
        <v>6.4999999999999991</v>
      </c>
      <c r="AU112" s="32">
        <v>1</v>
      </c>
      <c r="AV112" s="23">
        <f t="shared" si="136"/>
        <v>1.1499999999999999</v>
      </c>
      <c r="AW112" s="31">
        <f t="shared" si="101"/>
        <v>320</v>
      </c>
      <c r="AX112" s="31">
        <f t="shared" si="137"/>
        <v>27967.999999999996</v>
      </c>
      <c r="AY112" s="31">
        <f t="shared" si="138"/>
        <v>27439959.27077987</v>
      </c>
      <c r="AZ112" s="31">
        <f t="shared" si="139"/>
        <v>1949.9999999999998</v>
      </c>
      <c r="BA112" s="31">
        <f t="shared" si="140"/>
        <v>295.47465920278148</v>
      </c>
      <c r="BB112" s="56">
        <f t="shared" si="183"/>
        <v>981.11982518520722</v>
      </c>
      <c r="BD112" s="32">
        <f t="shared" si="141"/>
        <v>46</v>
      </c>
      <c r="BE112" s="32">
        <f t="shared" si="142"/>
        <v>9.1</v>
      </c>
      <c r="BF112" s="32">
        <v>1</v>
      </c>
      <c r="BG112" s="23">
        <f t="shared" si="143"/>
        <v>1.3</v>
      </c>
      <c r="BH112" s="31">
        <f t="shared" si="102"/>
        <v>24</v>
      </c>
      <c r="BI112" s="31">
        <f t="shared" si="144"/>
        <v>1435.2</v>
      </c>
      <c r="BJ112" s="31">
        <f t="shared" si="145"/>
        <v>428749.36360593454</v>
      </c>
      <c r="BK112" s="31">
        <f t="shared" si="146"/>
        <v>2730</v>
      </c>
      <c r="BL112" s="31">
        <f t="shared" si="147"/>
        <v>295.47465920278148</v>
      </c>
      <c r="BM112" s="56">
        <f t="shared" si="189"/>
        <v>298.73840830959762</v>
      </c>
      <c r="BO112" s="32">
        <f t="shared" si="148"/>
        <v>1</v>
      </c>
      <c r="BP112" s="32">
        <f t="shared" si="149"/>
        <v>12.149999999999999</v>
      </c>
      <c r="BQ112" s="32">
        <v>1</v>
      </c>
      <c r="BR112" s="23">
        <f t="shared" si="150"/>
        <v>1.5249999999999999</v>
      </c>
      <c r="BS112" s="31">
        <f t="shared" si="103"/>
        <v>1</v>
      </c>
      <c r="BT112" s="31">
        <f t="shared" si="151"/>
        <v>1.5249999999999999</v>
      </c>
      <c r="BU112" s="31">
        <f t="shared" si="152"/>
        <v>837.40110079283852</v>
      </c>
      <c r="BV112" s="31">
        <f t="shared" si="153"/>
        <v>3644.9999999999995</v>
      </c>
      <c r="BW112" s="31">
        <f t="shared" si="154"/>
        <v>295.47465920278148</v>
      </c>
      <c r="BX112" s="56">
        <f t="shared" ref="BX112:BX158" si="190">BU112/BT112</f>
        <v>549.11547592973022</v>
      </c>
      <c r="BZ112" s="32">
        <f t="shared" si="155"/>
        <v>-49</v>
      </c>
      <c r="CA112" s="32">
        <f t="shared" si="156"/>
        <v>15.7</v>
      </c>
      <c r="CB112" s="32">
        <v>1</v>
      </c>
      <c r="CC112" s="23">
        <f t="shared" si="157"/>
        <v>1.7749999999999999</v>
      </c>
      <c r="CD112" s="31">
        <f t="shared" si="104"/>
        <v>1</v>
      </c>
      <c r="CE112" s="31">
        <f t="shared" si="158"/>
        <v>-86.974999999999994</v>
      </c>
      <c r="CF112" s="31">
        <f t="shared" si="159"/>
        <v>0.8177745124930037</v>
      </c>
      <c r="CG112" s="31">
        <f t="shared" si="160"/>
        <v>4710</v>
      </c>
      <c r="CH112" s="31">
        <f t="shared" si="161"/>
        <v>295.47465920278148</v>
      </c>
      <c r="CK112" s="32">
        <f t="shared" si="162"/>
        <v>-104</v>
      </c>
      <c r="CL112" s="32">
        <f t="shared" si="163"/>
        <v>19.799999999999997</v>
      </c>
      <c r="CM112" s="32">
        <v>1</v>
      </c>
      <c r="CN112" s="23">
        <f t="shared" si="164"/>
        <v>2.0499999999999998</v>
      </c>
      <c r="CO112" s="31">
        <f t="shared" si="105"/>
        <v>1</v>
      </c>
      <c r="CP112" s="31">
        <f t="shared" si="165"/>
        <v>-213.2</v>
      </c>
      <c r="CQ112" s="31">
        <f t="shared" si="166"/>
        <v>3.9930396117822289E-4</v>
      </c>
      <c r="CR112" s="31">
        <f t="shared" si="167"/>
        <v>5939.9999999999991</v>
      </c>
      <c r="CS112" s="31">
        <f t="shared" si="168"/>
        <v>295.47465920278148</v>
      </c>
      <c r="CV112" s="32">
        <f t="shared" si="169"/>
        <v>-154</v>
      </c>
      <c r="CW112" s="32">
        <f t="shared" si="170"/>
        <v>24.4</v>
      </c>
      <c r="CX112" s="32">
        <v>1</v>
      </c>
      <c r="CY112" s="23">
        <f t="shared" si="171"/>
        <v>2.2999999999999998</v>
      </c>
      <c r="CZ112" s="31">
        <f t="shared" si="106"/>
        <v>1</v>
      </c>
      <c r="DA112" s="31">
        <f t="shared" si="172"/>
        <v>-354.2</v>
      </c>
      <c r="DB112" s="31">
        <f t="shared" si="173"/>
        <v>3.8994527458810708E-7</v>
      </c>
      <c r="DC112" s="31">
        <f t="shared" si="174"/>
        <v>7320</v>
      </c>
      <c r="DD112" s="31">
        <f t="shared" si="175"/>
        <v>295.47465920278148</v>
      </c>
      <c r="DG112" s="32">
        <f t="shared" si="176"/>
        <v>-219</v>
      </c>
      <c r="DH112" s="32">
        <f t="shared" si="177"/>
        <v>29.65</v>
      </c>
      <c r="DI112" s="32">
        <v>1</v>
      </c>
      <c r="DJ112" s="23">
        <f t="shared" si="185"/>
        <v>2.625</v>
      </c>
      <c r="DK112" s="31">
        <f t="shared" si="107"/>
        <v>1</v>
      </c>
      <c r="DL112" s="31">
        <f t="shared" si="178"/>
        <v>-574.875</v>
      </c>
      <c r="DM112" s="31">
        <f t="shared" si="179"/>
        <v>4.7600741526868326E-11</v>
      </c>
      <c r="DN112" s="31">
        <f t="shared" si="180"/>
        <v>8895</v>
      </c>
      <c r="DO112" s="31">
        <f t="shared" si="181"/>
        <v>295.47465920278148</v>
      </c>
    </row>
    <row r="113" spans="1:119">
      <c r="A113" s="23">
        <f t="shared" si="108"/>
        <v>10.196485018554151</v>
      </c>
      <c r="B113" s="23">
        <v>0</v>
      </c>
      <c r="C113" s="44">
        <f t="shared" si="187"/>
        <v>6.0749999999999993</v>
      </c>
      <c r="D113" s="48"/>
      <c r="E113" s="47">
        <f t="shared" si="109"/>
        <v>6.0749999999999993</v>
      </c>
      <c r="F113" s="84">
        <f t="shared" si="96"/>
        <v>12.149999999999999</v>
      </c>
      <c r="G113" s="185">
        <f t="shared" si="97"/>
        <v>4.4076204635064435</v>
      </c>
      <c r="H113" s="26">
        <f t="shared" si="110"/>
        <v>2767208.6540932166</v>
      </c>
      <c r="I113" s="23">
        <f t="shared" si="182"/>
        <v>21.400000000000013</v>
      </c>
      <c r="J113" s="27">
        <v>107</v>
      </c>
      <c r="K113" s="32">
        <f t="shared" si="111"/>
        <v>107</v>
      </c>
      <c r="L113" s="32">
        <f t="shared" si="112"/>
        <v>1</v>
      </c>
      <c r="M113" s="22">
        <v>1</v>
      </c>
      <c r="N113" s="109">
        <f t="shared" si="113"/>
        <v>6.0749999999999993</v>
      </c>
      <c r="O113" s="31">
        <f t="shared" si="98"/>
        <v>10080</v>
      </c>
      <c r="P113" s="31">
        <f t="shared" si="114"/>
        <v>6552251.9999999991</v>
      </c>
      <c r="Q113" s="31">
        <f t="shared" si="115"/>
        <v>2017295108.8339548</v>
      </c>
      <c r="R113" s="31">
        <f t="shared" si="116"/>
        <v>300</v>
      </c>
      <c r="S113" s="31">
        <f t="shared" si="117"/>
        <v>305.89455055662455</v>
      </c>
      <c r="T113" s="56">
        <f t="shared" si="118"/>
        <v>307.87813240912516</v>
      </c>
      <c r="U113" s="163">
        <f t="shared" si="119"/>
        <v>132.2286139051933</v>
      </c>
      <c r="W113" s="32">
        <f t="shared" si="120"/>
        <v>102</v>
      </c>
      <c r="X113" s="32">
        <f t="shared" si="121"/>
        <v>2.0499999999999998</v>
      </c>
      <c r="Y113" s="32">
        <v>1</v>
      </c>
      <c r="Z113" s="23">
        <f t="shared" si="122"/>
        <v>1.0249999999999999</v>
      </c>
      <c r="AA113" s="31">
        <f t="shared" si="99"/>
        <v>56160</v>
      </c>
      <c r="AB113" s="31">
        <f t="shared" si="123"/>
        <v>5871527.9999999991</v>
      </c>
      <c r="AC113" s="31">
        <f t="shared" si="124"/>
        <v>1008647554.4169769</v>
      </c>
      <c r="AD113" s="31">
        <f t="shared" si="125"/>
        <v>615</v>
      </c>
      <c r="AE113" s="31">
        <f t="shared" si="126"/>
        <v>305.89455055662455</v>
      </c>
      <c r="AF113" s="56">
        <f t="shared" si="186"/>
        <v>171.78621210985915</v>
      </c>
      <c r="AH113" s="32">
        <f t="shared" si="127"/>
        <v>92</v>
      </c>
      <c r="AI113" s="32">
        <f t="shared" si="128"/>
        <v>4.1999999999999993</v>
      </c>
      <c r="AJ113" s="32">
        <v>1</v>
      </c>
      <c r="AK113" s="23">
        <f t="shared" si="129"/>
        <v>1.075</v>
      </c>
      <c r="AL113" s="31">
        <f t="shared" si="100"/>
        <v>3600</v>
      </c>
      <c r="AM113" s="31">
        <f t="shared" si="130"/>
        <v>356040</v>
      </c>
      <c r="AN113" s="31">
        <f t="shared" si="131"/>
        <v>252161888.60424408</v>
      </c>
      <c r="AO113" s="31">
        <f t="shared" si="132"/>
        <v>1259.9999999999998</v>
      </c>
      <c r="AP113" s="31">
        <f t="shared" si="133"/>
        <v>305.89455055662455</v>
      </c>
      <c r="AQ113" s="56">
        <f t="shared" si="188"/>
        <v>708.24033424402899</v>
      </c>
      <c r="AS113" s="32">
        <f t="shared" si="134"/>
        <v>77</v>
      </c>
      <c r="AT113" s="32">
        <f t="shared" si="135"/>
        <v>6.4999999999999991</v>
      </c>
      <c r="AU113" s="32">
        <v>1</v>
      </c>
      <c r="AV113" s="23">
        <f t="shared" si="136"/>
        <v>1.1499999999999999</v>
      </c>
      <c r="AW113" s="31">
        <f t="shared" si="101"/>
        <v>320</v>
      </c>
      <c r="AX113" s="31">
        <f t="shared" si="137"/>
        <v>28335.999999999996</v>
      </c>
      <c r="AY113" s="31">
        <f t="shared" si="138"/>
        <v>31520236.075530477</v>
      </c>
      <c r="AZ113" s="31">
        <f t="shared" si="139"/>
        <v>1949.9999999999998</v>
      </c>
      <c r="BA113" s="31">
        <f t="shared" si="140"/>
        <v>305.89455055662455</v>
      </c>
      <c r="BB113" s="56">
        <f t="shared" si="183"/>
        <v>1112.3742262680153</v>
      </c>
      <c r="BD113" s="32">
        <f t="shared" si="141"/>
        <v>47</v>
      </c>
      <c r="BE113" s="32">
        <f t="shared" si="142"/>
        <v>9.1</v>
      </c>
      <c r="BF113" s="32">
        <v>1</v>
      </c>
      <c r="BG113" s="23">
        <f t="shared" si="143"/>
        <v>1.3</v>
      </c>
      <c r="BH113" s="31">
        <f t="shared" si="102"/>
        <v>24</v>
      </c>
      <c r="BI113" s="31">
        <f t="shared" si="144"/>
        <v>1466.4</v>
      </c>
      <c r="BJ113" s="31">
        <f t="shared" si="145"/>
        <v>492503.68868016265</v>
      </c>
      <c r="BK113" s="31">
        <f t="shared" si="146"/>
        <v>2730</v>
      </c>
      <c r="BL113" s="31">
        <f t="shared" si="147"/>
        <v>305.89455055662455</v>
      </c>
      <c r="BM113" s="56">
        <f t="shared" si="189"/>
        <v>335.85903483371703</v>
      </c>
      <c r="BO113" s="32">
        <f t="shared" si="148"/>
        <v>2</v>
      </c>
      <c r="BP113" s="32">
        <f t="shared" si="149"/>
        <v>12.149999999999999</v>
      </c>
      <c r="BQ113" s="32">
        <v>1</v>
      </c>
      <c r="BR113" s="23">
        <f t="shared" si="150"/>
        <v>1.5249999999999999</v>
      </c>
      <c r="BS113" s="31">
        <f t="shared" si="103"/>
        <v>1</v>
      </c>
      <c r="BT113" s="31">
        <f t="shared" si="151"/>
        <v>3.05</v>
      </c>
      <c r="BU113" s="31">
        <f t="shared" si="152"/>
        <v>961.92126695343984</v>
      </c>
      <c r="BV113" s="31">
        <f t="shared" si="153"/>
        <v>3644.9999999999995</v>
      </c>
      <c r="BW113" s="31">
        <f t="shared" si="154"/>
        <v>305.89455055662455</v>
      </c>
      <c r="BX113" s="56">
        <f t="shared" si="190"/>
        <v>315.38402195194749</v>
      </c>
      <c r="BZ113" s="32">
        <f t="shared" si="155"/>
        <v>-48</v>
      </c>
      <c r="CA113" s="32">
        <f t="shared" si="156"/>
        <v>15.7</v>
      </c>
      <c r="CB113" s="32">
        <v>1</v>
      </c>
      <c r="CC113" s="23">
        <f t="shared" si="157"/>
        <v>1.7749999999999999</v>
      </c>
      <c r="CD113" s="31">
        <f t="shared" si="104"/>
        <v>1</v>
      </c>
      <c r="CE113" s="31">
        <f t="shared" si="158"/>
        <v>-85.199999999999989</v>
      </c>
      <c r="CF113" s="31">
        <f t="shared" si="159"/>
        <v>0.93937623725921549</v>
      </c>
      <c r="CG113" s="31">
        <f t="shared" si="160"/>
        <v>4710</v>
      </c>
      <c r="CH113" s="31">
        <f t="shared" si="161"/>
        <v>305.89455055662455</v>
      </c>
      <c r="CK113" s="32">
        <f t="shared" si="162"/>
        <v>-103</v>
      </c>
      <c r="CL113" s="32">
        <f t="shared" si="163"/>
        <v>19.799999999999997</v>
      </c>
      <c r="CM113" s="32">
        <v>1</v>
      </c>
      <c r="CN113" s="23">
        <f t="shared" si="164"/>
        <v>2.0499999999999998</v>
      </c>
      <c r="CO113" s="31">
        <f t="shared" si="105"/>
        <v>1</v>
      </c>
      <c r="CP113" s="31">
        <f t="shared" si="165"/>
        <v>-211.14999999999998</v>
      </c>
      <c r="CQ113" s="31">
        <f t="shared" si="166"/>
        <v>4.5867980334922463E-4</v>
      </c>
      <c r="CR113" s="31">
        <f t="shared" si="167"/>
        <v>5939.9999999999991</v>
      </c>
      <c r="CS113" s="31">
        <f t="shared" si="168"/>
        <v>305.89455055662455</v>
      </c>
      <c r="CV113" s="32">
        <f t="shared" si="169"/>
        <v>-153</v>
      </c>
      <c r="CW113" s="32">
        <f t="shared" si="170"/>
        <v>24.4</v>
      </c>
      <c r="CX113" s="32">
        <v>1</v>
      </c>
      <c r="CY113" s="23">
        <f t="shared" si="171"/>
        <v>2.2999999999999998</v>
      </c>
      <c r="CZ113" s="31">
        <f t="shared" si="106"/>
        <v>1</v>
      </c>
      <c r="DA113" s="31">
        <f t="shared" si="172"/>
        <v>-351.9</v>
      </c>
      <c r="DB113" s="31">
        <f t="shared" si="173"/>
        <v>4.4792949545822564E-7</v>
      </c>
      <c r="DC113" s="31">
        <f t="shared" si="174"/>
        <v>7320</v>
      </c>
      <c r="DD113" s="31">
        <f t="shared" si="175"/>
        <v>305.89455055662455</v>
      </c>
      <c r="DG113" s="32">
        <f t="shared" si="176"/>
        <v>-218</v>
      </c>
      <c r="DH113" s="32">
        <f t="shared" si="177"/>
        <v>29.65</v>
      </c>
      <c r="DI113" s="32">
        <v>1</v>
      </c>
      <c r="DJ113" s="23">
        <f t="shared" si="185"/>
        <v>2.625</v>
      </c>
      <c r="DK113" s="31">
        <f t="shared" si="107"/>
        <v>1</v>
      </c>
      <c r="DL113" s="31">
        <f t="shared" si="178"/>
        <v>-572.25</v>
      </c>
      <c r="DM113" s="31">
        <f t="shared" si="179"/>
        <v>5.4678893488552709E-11</v>
      </c>
      <c r="DN113" s="31">
        <f t="shared" si="180"/>
        <v>8895</v>
      </c>
      <c r="DO113" s="31">
        <f t="shared" si="181"/>
        <v>305.89455055662455</v>
      </c>
    </row>
    <row r="114" spans="1:119">
      <c r="A114" s="23">
        <f t="shared" si="108"/>
        <v>10.55606328618321</v>
      </c>
      <c r="B114" s="23">
        <v>0</v>
      </c>
      <c r="C114" s="44">
        <f t="shared" si="187"/>
        <v>6.0749999999999993</v>
      </c>
      <c r="D114" s="48"/>
      <c r="E114" s="47">
        <f t="shared" si="109"/>
        <v>6.0749999999999993</v>
      </c>
      <c r="F114" s="84">
        <f t="shared" si="96"/>
        <v>12.149999999999999</v>
      </c>
      <c r="G114" s="185">
        <f t="shared" si="97"/>
        <v>4.4691485522888801</v>
      </c>
      <c r="H114" s="26">
        <f t="shared" si="110"/>
        <v>3178688.0288904374</v>
      </c>
      <c r="I114" s="23">
        <f t="shared" si="182"/>
        <v>21.600000000000012</v>
      </c>
      <c r="J114" s="27">
        <v>108</v>
      </c>
      <c r="K114" s="32">
        <f t="shared" si="111"/>
        <v>108</v>
      </c>
      <c r="L114" s="32">
        <f t="shared" si="112"/>
        <v>1</v>
      </c>
      <c r="M114" s="22">
        <v>1</v>
      </c>
      <c r="N114" s="109">
        <f t="shared" si="113"/>
        <v>6.0749999999999993</v>
      </c>
      <c r="O114" s="31">
        <f t="shared" si="98"/>
        <v>10080</v>
      </c>
      <c r="P114" s="31">
        <f t="shared" si="114"/>
        <v>6613487.9999999991</v>
      </c>
      <c r="Q114" s="31">
        <f t="shared" si="115"/>
        <v>2317263573.0611286</v>
      </c>
      <c r="R114" s="31">
        <f t="shared" si="116"/>
        <v>300</v>
      </c>
      <c r="S114" s="31">
        <f t="shared" si="117"/>
        <v>316.6818985854963</v>
      </c>
      <c r="T114" s="56">
        <f t="shared" si="118"/>
        <v>350.38448290238506</v>
      </c>
      <c r="U114" s="163">
        <f t="shared" si="119"/>
        <v>134.07445656866639</v>
      </c>
      <c r="W114" s="32">
        <f t="shared" si="120"/>
        <v>103</v>
      </c>
      <c r="X114" s="32">
        <f t="shared" si="121"/>
        <v>2.0499999999999998</v>
      </c>
      <c r="Y114" s="32">
        <v>1</v>
      </c>
      <c r="Z114" s="23">
        <f t="shared" si="122"/>
        <v>1.0249999999999999</v>
      </c>
      <c r="AA114" s="31">
        <f t="shared" si="99"/>
        <v>56160</v>
      </c>
      <c r="AB114" s="31">
        <f t="shared" si="123"/>
        <v>5929091.9999999991</v>
      </c>
      <c r="AC114" s="31">
        <f t="shared" si="124"/>
        <v>1158631786.5305638</v>
      </c>
      <c r="AD114" s="31">
        <f t="shared" si="125"/>
        <v>615</v>
      </c>
      <c r="AE114" s="31">
        <f t="shared" si="126"/>
        <v>316.6818985854963</v>
      </c>
      <c r="AF114" s="56">
        <f t="shared" si="186"/>
        <v>195.41470878349736</v>
      </c>
      <c r="AH114" s="32">
        <f t="shared" si="127"/>
        <v>93</v>
      </c>
      <c r="AI114" s="32">
        <f t="shared" si="128"/>
        <v>4.1999999999999993</v>
      </c>
      <c r="AJ114" s="32">
        <v>1</v>
      </c>
      <c r="AK114" s="23">
        <f t="shared" si="129"/>
        <v>1.075</v>
      </c>
      <c r="AL114" s="31">
        <f t="shared" si="100"/>
        <v>3600</v>
      </c>
      <c r="AM114" s="31">
        <f t="shared" si="130"/>
        <v>359910</v>
      </c>
      <c r="AN114" s="31">
        <f t="shared" si="131"/>
        <v>289657946.63264078</v>
      </c>
      <c r="AO114" s="31">
        <f t="shared" si="132"/>
        <v>1259.9999999999998</v>
      </c>
      <c r="AP114" s="31">
        <f t="shared" si="133"/>
        <v>316.6818985854963</v>
      </c>
      <c r="AQ114" s="56">
        <f t="shared" si="188"/>
        <v>804.80660896513234</v>
      </c>
      <c r="AS114" s="32">
        <f t="shared" si="134"/>
        <v>78</v>
      </c>
      <c r="AT114" s="32">
        <f t="shared" si="135"/>
        <v>6.4999999999999991</v>
      </c>
      <c r="AU114" s="32">
        <v>1</v>
      </c>
      <c r="AV114" s="23">
        <f t="shared" si="136"/>
        <v>1.1499999999999999</v>
      </c>
      <c r="AW114" s="31">
        <f t="shared" si="101"/>
        <v>320</v>
      </c>
      <c r="AX114" s="31">
        <f t="shared" si="137"/>
        <v>28703.999999999996</v>
      </c>
      <c r="AY114" s="31">
        <f t="shared" si="138"/>
        <v>36207243.329080053</v>
      </c>
      <c r="AZ114" s="31">
        <f t="shared" si="139"/>
        <v>1949.9999999999998</v>
      </c>
      <c r="BA114" s="31">
        <f t="shared" si="140"/>
        <v>316.6818985854963</v>
      </c>
      <c r="BB114" s="56">
        <f t="shared" si="183"/>
        <v>1261.4006176518972</v>
      </c>
      <c r="BD114" s="32">
        <f t="shared" si="141"/>
        <v>48</v>
      </c>
      <c r="BE114" s="32">
        <f t="shared" si="142"/>
        <v>9.1</v>
      </c>
      <c r="BF114" s="32">
        <v>1</v>
      </c>
      <c r="BG114" s="23">
        <f t="shared" si="143"/>
        <v>1.3</v>
      </c>
      <c r="BH114" s="31">
        <f t="shared" si="102"/>
        <v>24</v>
      </c>
      <c r="BI114" s="31">
        <f t="shared" si="144"/>
        <v>1497.6000000000001</v>
      </c>
      <c r="BJ114" s="31">
        <f t="shared" si="145"/>
        <v>565738.17701687478</v>
      </c>
      <c r="BK114" s="31">
        <f t="shared" si="146"/>
        <v>2730</v>
      </c>
      <c r="BL114" s="31">
        <f t="shared" si="147"/>
        <v>316.6818985854963</v>
      </c>
      <c r="BM114" s="56">
        <f t="shared" si="189"/>
        <v>377.76320580720801</v>
      </c>
      <c r="BO114" s="32">
        <f t="shared" si="148"/>
        <v>3</v>
      </c>
      <c r="BP114" s="32">
        <f t="shared" si="149"/>
        <v>12.149999999999999</v>
      </c>
      <c r="BQ114" s="32">
        <v>1</v>
      </c>
      <c r="BR114" s="23">
        <f t="shared" si="150"/>
        <v>1.5249999999999999</v>
      </c>
      <c r="BS114" s="31">
        <f t="shared" si="103"/>
        <v>1</v>
      </c>
      <c r="BT114" s="31">
        <f t="shared" si="151"/>
        <v>4.5749999999999993</v>
      </c>
      <c r="BU114" s="31">
        <f t="shared" si="152"/>
        <v>1104.9573769860804</v>
      </c>
      <c r="BV114" s="31">
        <f t="shared" si="153"/>
        <v>3644.9999999999995</v>
      </c>
      <c r="BW114" s="31">
        <f t="shared" si="154"/>
        <v>316.6818985854963</v>
      </c>
      <c r="BX114" s="56">
        <f t="shared" si="190"/>
        <v>241.52073813903399</v>
      </c>
      <c r="BZ114" s="32">
        <f t="shared" si="155"/>
        <v>-47</v>
      </c>
      <c r="CA114" s="32">
        <f t="shared" si="156"/>
        <v>15.7</v>
      </c>
      <c r="CB114" s="32">
        <v>1</v>
      </c>
      <c r="CC114" s="23">
        <f t="shared" si="157"/>
        <v>1.7749999999999999</v>
      </c>
      <c r="CD114" s="31">
        <f t="shared" si="104"/>
        <v>1</v>
      </c>
      <c r="CE114" s="31">
        <f t="shared" si="158"/>
        <v>-83.424999999999997</v>
      </c>
      <c r="CF114" s="31">
        <f t="shared" si="159"/>
        <v>1.0790599384629658</v>
      </c>
      <c r="CG114" s="31">
        <f t="shared" si="160"/>
        <v>4710</v>
      </c>
      <c r="CH114" s="31">
        <f t="shared" si="161"/>
        <v>316.6818985854963</v>
      </c>
      <c r="CK114" s="32">
        <f t="shared" si="162"/>
        <v>-102</v>
      </c>
      <c r="CL114" s="32">
        <f t="shared" si="163"/>
        <v>19.799999999999997</v>
      </c>
      <c r="CM114" s="32">
        <v>1</v>
      </c>
      <c r="CN114" s="23">
        <f t="shared" si="164"/>
        <v>2.0499999999999998</v>
      </c>
      <c r="CO114" s="31">
        <f t="shared" si="105"/>
        <v>1</v>
      </c>
      <c r="CP114" s="31">
        <f t="shared" si="165"/>
        <v>-209.1</v>
      </c>
      <c r="CQ114" s="31">
        <f t="shared" si="166"/>
        <v>5.2688473557761795E-4</v>
      </c>
      <c r="CR114" s="31">
        <f t="shared" si="167"/>
        <v>5939.9999999999991</v>
      </c>
      <c r="CS114" s="31">
        <f t="shared" si="168"/>
        <v>316.6818985854963</v>
      </c>
      <c r="CV114" s="32">
        <f t="shared" si="169"/>
        <v>-152</v>
      </c>
      <c r="CW114" s="32">
        <f t="shared" si="170"/>
        <v>24.4</v>
      </c>
      <c r="CX114" s="32">
        <v>1</v>
      </c>
      <c r="CY114" s="23">
        <f t="shared" si="171"/>
        <v>2.2999999999999998</v>
      </c>
      <c r="CZ114" s="31">
        <f t="shared" si="106"/>
        <v>1</v>
      </c>
      <c r="DA114" s="31">
        <f t="shared" si="172"/>
        <v>-349.59999999999997</v>
      </c>
      <c r="DB114" s="31">
        <f t="shared" si="173"/>
        <v>5.1453587458751583E-7</v>
      </c>
      <c r="DC114" s="31">
        <f t="shared" si="174"/>
        <v>7320</v>
      </c>
      <c r="DD114" s="31">
        <f t="shared" si="175"/>
        <v>316.6818985854963</v>
      </c>
      <c r="DG114" s="32">
        <f t="shared" si="176"/>
        <v>-217</v>
      </c>
      <c r="DH114" s="32">
        <f t="shared" si="177"/>
        <v>29.65</v>
      </c>
      <c r="DI114" s="32">
        <v>1</v>
      </c>
      <c r="DJ114" s="23">
        <f t="shared" si="185"/>
        <v>2.625</v>
      </c>
      <c r="DK114" s="31">
        <f t="shared" si="107"/>
        <v>1</v>
      </c>
      <c r="DL114" s="31">
        <f t="shared" si="178"/>
        <v>-569.625</v>
      </c>
      <c r="DM114" s="31">
        <f t="shared" si="179"/>
        <v>6.2809555003358569E-11</v>
      </c>
      <c r="DN114" s="31">
        <f t="shared" si="180"/>
        <v>8895</v>
      </c>
      <c r="DO114" s="31">
        <f t="shared" si="181"/>
        <v>316.6818985854963</v>
      </c>
    </row>
    <row r="115" spans="1:119">
      <c r="A115" s="23">
        <f t="shared" si="108"/>
        <v>10.928322054035224</v>
      </c>
      <c r="B115" s="23">
        <v>0</v>
      </c>
      <c r="C115" s="44">
        <f t="shared" si="187"/>
        <v>6.0749999999999993</v>
      </c>
      <c r="D115" s="48"/>
      <c r="E115" s="47">
        <f t="shared" si="109"/>
        <v>6.0749999999999993</v>
      </c>
      <c r="F115" s="84">
        <f t="shared" si="96"/>
        <v>12.149999999999999</v>
      </c>
      <c r="G115" s="185">
        <f t="shared" si="97"/>
        <v>4.531535541183195</v>
      </c>
      <c r="H115" s="26">
        <f t="shared" si="110"/>
        <v>3651353.7098352131</v>
      </c>
      <c r="I115" s="23">
        <f t="shared" si="182"/>
        <v>21.800000000000011</v>
      </c>
      <c r="J115" s="27">
        <v>109</v>
      </c>
      <c r="K115" s="32">
        <f t="shared" si="111"/>
        <v>109</v>
      </c>
      <c r="L115" s="32">
        <f t="shared" si="112"/>
        <v>1</v>
      </c>
      <c r="M115" s="22">
        <v>1</v>
      </c>
      <c r="N115" s="109">
        <f t="shared" si="113"/>
        <v>6.0749999999999993</v>
      </c>
      <c r="O115" s="31">
        <f t="shared" si="98"/>
        <v>10080</v>
      </c>
      <c r="P115" s="31">
        <f t="shared" si="114"/>
        <v>6674723.9999999991</v>
      </c>
      <c r="Q115" s="31">
        <f t="shared" si="115"/>
        <v>2661836854.4698701</v>
      </c>
      <c r="R115" s="31">
        <f t="shared" si="116"/>
        <v>300</v>
      </c>
      <c r="S115" s="31">
        <f t="shared" si="117"/>
        <v>327.84966162105673</v>
      </c>
      <c r="T115" s="56">
        <f t="shared" si="118"/>
        <v>398.79354629043394</v>
      </c>
      <c r="U115" s="163">
        <f t="shared" si="119"/>
        <v>135.94606623549586</v>
      </c>
      <c r="W115" s="32">
        <f t="shared" si="120"/>
        <v>104</v>
      </c>
      <c r="X115" s="32">
        <f t="shared" si="121"/>
        <v>2.0499999999999998</v>
      </c>
      <c r="Y115" s="32">
        <v>1</v>
      </c>
      <c r="Z115" s="23">
        <f t="shared" si="122"/>
        <v>1.0249999999999999</v>
      </c>
      <c r="AA115" s="31">
        <f t="shared" si="99"/>
        <v>56160</v>
      </c>
      <c r="AB115" s="31">
        <f t="shared" si="123"/>
        <v>5986655.9999999991</v>
      </c>
      <c r="AC115" s="31">
        <f t="shared" si="124"/>
        <v>1330918427.2349348</v>
      </c>
      <c r="AD115" s="31">
        <f t="shared" si="125"/>
        <v>615</v>
      </c>
      <c r="AE115" s="31">
        <f t="shared" si="126"/>
        <v>327.84966162105673</v>
      </c>
      <c r="AF115" s="56">
        <f t="shared" si="186"/>
        <v>222.31416457450285</v>
      </c>
      <c r="AH115" s="32">
        <f t="shared" si="127"/>
        <v>94</v>
      </c>
      <c r="AI115" s="32">
        <f t="shared" si="128"/>
        <v>4.1999999999999993</v>
      </c>
      <c r="AJ115" s="32">
        <v>1</v>
      </c>
      <c r="AK115" s="23">
        <f t="shared" si="129"/>
        <v>1.075</v>
      </c>
      <c r="AL115" s="31">
        <f t="shared" si="100"/>
        <v>3600</v>
      </c>
      <c r="AM115" s="31">
        <f t="shared" si="130"/>
        <v>363780</v>
      </c>
      <c r="AN115" s="31">
        <f t="shared" si="131"/>
        <v>332729606.8087334</v>
      </c>
      <c r="AO115" s="31">
        <f t="shared" si="132"/>
        <v>1259.9999999999998</v>
      </c>
      <c r="AP115" s="31">
        <f t="shared" si="133"/>
        <v>327.84966162105673</v>
      </c>
      <c r="AQ115" s="56">
        <f t="shared" si="188"/>
        <v>914.64513389612785</v>
      </c>
      <c r="AS115" s="32">
        <f t="shared" si="134"/>
        <v>79</v>
      </c>
      <c r="AT115" s="32">
        <f t="shared" si="135"/>
        <v>6.4999999999999991</v>
      </c>
      <c r="AU115" s="32">
        <v>1</v>
      </c>
      <c r="AV115" s="23">
        <f t="shared" si="136"/>
        <v>1.1499999999999999</v>
      </c>
      <c r="AW115" s="31">
        <f t="shared" si="101"/>
        <v>320</v>
      </c>
      <c r="AX115" s="31">
        <f t="shared" si="137"/>
        <v>29071.999999999996</v>
      </c>
      <c r="AY115" s="31">
        <f t="shared" si="138"/>
        <v>41591200.851091631</v>
      </c>
      <c r="AZ115" s="31">
        <f t="shared" si="139"/>
        <v>1949.9999999999998</v>
      </c>
      <c r="BA115" s="31">
        <f t="shared" si="140"/>
        <v>327.84966162105673</v>
      </c>
      <c r="BB115" s="56">
        <f t="shared" si="183"/>
        <v>1430.6274370903836</v>
      </c>
      <c r="BD115" s="32">
        <f t="shared" si="141"/>
        <v>49</v>
      </c>
      <c r="BE115" s="32">
        <f t="shared" si="142"/>
        <v>9.1</v>
      </c>
      <c r="BF115" s="32">
        <v>1</v>
      </c>
      <c r="BG115" s="23">
        <f t="shared" si="143"/>
        <v>1.3</v>
      </c>
      <c r="BH115" s="31">
        <f t="shared" si="102"/>
        <v>24</v>
      </c>
      <c r="BI115" s="31">
        <f t="shared" si="144"/>
        <v>1528.8</v>
      </c>
      <c r="BJ115" s="31">
        <f t="shared" si="145"/>
        <v>649862.51329830557</v>
      </c>
      <c r="BK115" s="31">
        <f t="shared" si="146"/>
        <v>2730</v>
      </c>
      <c r="BL115" s="31">
        <f t="shared" si="147"/>
        <v>327.84966162105673</v>
      </c>
      <c r="BM115" s="56">
        <f t="shared" si="189"/>
        <v>425.08013690365357</v>
      </c>
      <c r="BO115" s="32">
        <f t="shared" si="148"/>
        <v>4</v>
      </c>
      <c r="BP115" s="32">
        <f t="shared" si="149"/>
        <v>12.149999999999999</v>
      </c>
      <c r="BQ115" s="32">
        <v>1</v>
      </c>
      <c r="BR115" s="23">
        <f t="shared" si="150"/>
        <v>1.5249999999999999</v>
      </c>
      <c r="BS115" s="31">
        <f t="shared" si="103"/>
        <v>1</v>
      </c>
      <c r="BT115" s="31">
        <f t="shared" si="151"/>
        <v>6.1</v>
      </c>
      <c r="BU115" s="31">
        <f t="shared" si="152"/>
        <v>1269.2627212857492</v>
      </c>
      <c r="BV115" s="31">
        <f t="shared" si="153"/>
        <v>3644.9999999999995</v>
      </c>
      <c r="BW115" s="31">
        <f t="shared" si="154"/>
        <v>327.84966162105673</v>
      </c>
      <c r="BX115" s="56">
        <f t="shared" si="190"/>
        <v>208.07585594848348</v>
      </c>
      <c r="BZ115" s="32">
        <f t="shared" si="155"/>
        <v>-46</v>
      </c>
      <c r="CA115" s="32">
        <f t="shared" si="156"/>
        <v>15.7</v>
      </c>
      <c r="CB115" s="32">
        <v>1</v>
      </c>
      <c r="CC115" s="23">
        <f t="shared" si="157"/>
        <v>1.7749999999999999</v>
      </c>
      <c r="CD115" s="31">
        <f t="shared" si="104"/>
        <v>1</v>
      </c>
      <c r="CE115" s="31">
        <f t="shared" si="158"/>
        <v>-81.649999999999991</v>
      </c>
      <c r="CF115" s="31">
        <f t="shared" si="159"/>
        <v>1.2395143762556105</v>
      </c>
      <c r="CG115" s="31">
        <f t="shared" si="160"/>
        <v>4710</v>
      </c>
      <c r="CH115" s="31">
        <f t="shared" si="161"/>
        <v>327.84966162105673</v>
      </c>
      <c r="CK115" s="32">
        <f t="shared" si="162"/>
        <v>-101</v>
      </c>
      <c r="CL115" s="32">
        <f t="shared" si="163"/>
        <v>19.799999999999997</v>
      </c>
      <c r="CM115" s="32">
        <v>1</v>
      </c>
      <c r="CN115" s="23">
        <f t="shared" si="164"/>
        <v>2.0499999999999998</v>
      </c>
      <c r="CO115" s="31">
        <f t="shared" si="105"/>
        <v>1</v>
      </c>
      <c r="CP115" s="31">
        <f t="shared" si="165"/>
        <v>-207.04999999999998</v>
      </c>
      <c r="CQ115" s="31">
        <f t="shared" si="166"/>
        <v>6.0523162903105751E-4</v>
      </c>
      <c r="CR115" s="31">
        <f t="shared" si="167"/>
        <v>5939.9999999999991</v>
      </c>
      <c r="CS115" s="31">
        <f t="shared" si="168"/>
        <v>327.84966162105673</v>
      </c>
      <c r="CV115" s="32">
        <f t="shared" si="169"/>
        <v>-151</v>
      </c>
      <c r="CW115" s="32">
        <f t="shared" si="170"/>
        <v>24.4</v>
      </c>
      <c r="CX115" s="32">
        <v>1</v>
      </c>
      <c r="CY115" s="23">
        <f t="shared" si="171"/>
        <v>2.2999999999999998</v>
      </c>
      <c r="CZ115" s="31">
        <f t="shared" si="106"/>
        <v>1</v>
      </c>
      <c r="DA115" s="31">
        <f t="shared" si="172"/>
        <v>-347.29999999999995</v>
      </c>
      <c r="DB115" s="31">
        <f t="shared" si="173"/>
        <v>5.9104651272564009E-7</v>
      </c>
      <c r="DC115" s="31">
        <f t="shared" si="174"/>
        <v>7320</v>
      </c>
      <c r="DD115" s="31">
        <f t="shared" si="175"/>
        <v>327.84966162105673</v>
      </c>
      <c r="DG115" s="32">
        <f t="shared" si="176"/>
        <v>-216</v>
      </c>
      <c r="DH115" s="32">
        <f t="shared" si="177"/>
        <v>29.65</v>
      </c>
      <c r="DI115" s="32">
        <v>1</v>
      </c>
      <c r="DJ115" s="23">
        <f t="shared" si="185"/>
        <v>2.625</v>
      </c>
      <c r="DK115" s="31">
        <f t="shared" si="107"/>
        <v>1</v>
      </c>
      <c r="DL115" s="31">
        <f t="shared" si="178"/>
        <v>-567</v>
      </c>
      <c r="DM115" s="31">
        <f t="shared" si="179"/>
        <v>7.2149232510453803E-11</v>
      </c>
      <c r="DN115" s="31">
        <f t="shared" si="180"/>
        <v>8895</v>
      </c>
      <c r="DO115" s="31">
        <f t="shared" si="181"/>
        <v>327.84966162105673</v>
      </c>
    </row>
    <row r="116" spans="1:119">
      <c r="A116" s="23">
        <f t="shared" si="108"/>
        <v>11.313708498984823</v>
      </c>
      <c r="B116" s="23">
        <v>0</v>
      </c>
      <c r="C116" s="44">
        <f t="shared" si="187"/>
        <v>6.0749999999999993</v>
      </c>
      <c r="D116" s="48"/>
      <c r="E116" s="47">
        <f t="shared" si="109"/>
        <v>6.0749999999999993</v>
      </c>
      <c r="F116" s="84">
        <f t="shared" si="96"/>
        <v>12.149999999999999</v>
      </c>
      <c r="G116" s="185">
        <f t="shared" si="97"/>
        <v>4.5947934199881395</v>
      </c>
      <c r="H116" s="26">
        <f t="shared" si="110"/>
        <v>4194304.0000000307</v>
      </c>
      <c r="I116" s="23">
        <f t="shared" si="182"/>
        <v>22.000000000000011</v>
      </c>
      <c r="J116" s="27">
        <v>110</v>
      </c>
      <c r="K116" s="32">
        <f t="shared" si="111"/>
        <v>110</v>
      </c>
      <c r="L116" s="32">
        <f t="shared" si="112"/>
        <v>1</v>
      </c>
      <c r="M116" s="22">
        <v>1</v>
      </c>
      <c r="N116" s="109">
        <f t="shared" si="113"/>
        <v>6.0749999999999993</v>
      </c>
      <c r="O116" s="31">
        <f t="shared" si="98"/>
        <v>10080</v>
      </c>
      <c r="P116" s="31">
        <f t="shared" si="114"/>
        <v>6735959.9999999991</v>
      </c>
      <c r="Q116" s="31">
        <f t="shared" si="115"/>
        <v>3057647616.0000219</v>
      </c>
      <c r="R116" s="31">
        <f t="shared" si="116"/>
        <v>300</v>
      </c>
      <c r="S116" s="31">
        <f t="shared" si="117"/>
        <v>339.4112549695447</v>
      </c>
      <c r="T116" s="56">
        <f t="shared" si="118"/>
        <v>453.92900432900763</v>
      </c>
      <c r="U116" s="163">
        <f t="shared" si="119"/>
        <v>137.84380259964419</v>
      </c>
      <c r="W116" s="32">
        <f t="shared" si="120"/>
        <v>105</v>
      </c>
      <c r="X116" s="32">
        <f t="shared" si="121"/>
        <v>2.0499999999999998</v>
      </c>
      <c r="Y116" s="32">
        <v>1</v>
      </c>
      <c r="Z116" s="23">
        <f t="shared" si="122"/>
        <v>1.0249999999999999</v>
      </c>
      <c r="AA116" s="31">
        <f t="shared" si="99"/>
        <v>56160</v>
      </c>
      <c r="AB116" s="31">
        <f t="shared" si="123"/>
        <v>6044219.9999999991</v>
      </c>
      <c r="AC116" s="31">
        <f t="shared" si="124"/>
        <v>1528823808.0000107</v>
      </c>
      <c r="AD116" s="31">
        <f t="shared" si="125"/>
        <v>615</v>
      </c>
      <c r="AE116" s="31">
        <f t="shared" si="126"/>
        <v>339.4112549695447</v>
      </c>
      <c r="AF116" s="56">
        <f t="shared" si="186"/>
        <v>252.9398016617547</v>
      </c>
      <c r="AH116" s="32">
        <f t="shared" si="127"/>
        <v>95</v>
      </c>
      <c r="AI116" s="32">
        <f t="shared" si="128"/>
        <v>4.1999999999999993</v>
      </c>
      <c r="AJ116" s="32">
        <v>1</v>
      </c>
      <c r="AK116" s="23">
        <f t="shared" si="129"/>
        <v>1.075</v>
      </c>
      <c r="AL116" s="31">
        <f t="shared" si="100"/>
        <v>3600</v>
      </c>
      <c r="AM116" s="31">
        <f t="shared" si="130"/>
        <v>367650</v>
      </c>
      <c r="AN116" s="31">
        <f t="shared" si="131"/>
        <v>382205952.00000238</v>
      </c>
      <c r="AO116" s="31">
        <f t="shared" si="132"/>
        <v>1259.9999999999998</v>
      </c>
      <c r="AP116" s="31">
        <f t="shared" si="133"/>
        <v>339.4112549695447</v>
      </c>
      <c r="AQ116" s="56">
        <f t="shared" si="188"/>
        <v>1039.5918727050248</v>
      </c>
      <c r="AS116" s="32">
        <f t="shared" si="134"/>
        <v>80</v>
      </c>
      <c r="AT116" s="32">
        <f t="shared" si="135"/>
        <v>6.4999999999999991</v>
      </c>
      <c r="AU116" s="32">
        <v>11</v>
      </c>
      <c r="AV116" s="23">
        <f t="shared" si="136"/>
        <v>1.1499999999999999</v>
      </c>
      <c r="AW116" s="31">
        <f t="shared" si="101"/>
        <v>3520</v>
      </c>
      <c r="AX116" s="31">
        <f t="shared" si="137"/>
        <v>323840</v>
      </c>
      <c r="AY116" s="31">
        <f t="shared" si="138"/>
        <v>47775744.000000246</v>
      </c>
      <c r="AZ116" s="31">
        <f t="shared" si="139"/>
        <v>1949.9999999999998</v>
      </c>
      <c r="BA116" s="31">
        <f t="shared" si="140"/>
        <v>339.4112549695447</v>
      </c>
      <c r="BB116" s="56">
        <f t="shared" si="183"/>
        <v>147.52885375494148</v>
      </c>
      <c r="BD116" s="32">
        <f t="shared" si="141"/>
        <v>50</v>
      </c>
      <c r="BE116" s="32">
        <f t="shared" si="142"/>
        <v>9.1</v>
      </c>
      <c r="BF116" s="32">
        <v>1</v>
      </c>
      <c r="BG116" s="23">
        <f t="shared" si="143"/>
        <v>1.3</v>
      </c>
      <c r="BH116" s="31">
        <f t="shared" si="102"/>
        <v>24</v>
      </c>
      <c r="BI116" s="31">
        <f t="shared" si="144"/>
        <v>1560</v>
      </c>
      <c r="BJ116" s="31">
        <f t="shared" si="145"/>
        <v>746496.00000000244</v>
      </c>
      <c r="BK116" s="31">
        <f t="shared" si="146"/>
        <v>2730</v>
      </c>
      <c r="BL116" s="31">
        <f t="shared" si="147"/>
        <v>339.4112549695447</v>
      </c>
      <c r="BM116" s="56">
        <f t="shared" si="189"/>
        <v>478.52307692307846</v>
      </c>
      <c r="BO116" s="32">
        <f t="shared" si="148"/>
        <v>5</v>
      </c>
      <c r="BP116" s="32">
        <f t="shared" si="149"/>
        <v>12.149999999999999</v>
      </c>
      <c r="BQ116" s="32">
        <v>1</v>
      </c>
      <c r="BR116" s="23">
        <f t="shared" si="150"/>
        <v>1.5249999999999999</v>
      </c>
      <c r="BS116" s="31">
        <f t="shared" si="103"/>
        <v>1</v>
      </c>
      <c r="BT116" s="31">
        <f t="shared" si="151"/>
        <v>7.625</v>
      </c>
      <c r="BU116" s="31">
        <f t="shared" si="152"/>
        <v>1458.0000000000002</v>
      </c>
      <c r="BV116" s="31">
        <f t="shared" si="153"/>
        <v>3644.9999999999995</v>
      </c>
      <c r="BW116" s="31">
        <f t="shared" si="154"/>
        <v>339.4112549695447</v>
      </c>
      <c r="BX116" s="56">
        <f t="shared" si="190"/>
        <v>191.2131147540984</v>
      </c>
      <c r="BZ116" s="32">
        <f t="shared" si="155"/>
        <v>-45</v>
      </c>
      <c r="CA116" s="32">
        <f t="shared" si="156"/>
        <v>15.7</v>
      </c>
      <c r="CB116" s="32">
        <v>1</v>
      </c>
      <c r="CC116" s="23">
        <f t="shared" si="157"/>
        <v>1.7749999999999999</v>
      </c>
      <c r="CD116" s="31">
        <f t="shared" si="104"/>
        <v>1</v>
      </c>
      <c r="CE116" s="31">
        <f t="shared" si="158"/>
        <v>-79.875</v>
      </c>
      <c r="CF116" s="31">
        <f t="shared" si="159"/>
        <v>1.4238281249999958</v>
      </c>
      <c r="CG116" s="31">
        <f t="shared" si="160"/>
        <v>4710</v>
      </c>
      <c r="CH116" s="31">
        <f t="shared" si="161"/>
        <v>339.4112549695447</v>
      </c>
      <c r="CK116" s="32">
        <f t="shared" si="162"/>
        <v>-100</v>
      </c>
      <c r="CL116" s="32">
        <f t="shared" si="163"/>
        <v>19.799999999999997</v>
      </c>
      <c r="CM116" s="32">
        <v>1</v>
      </c>
      <c r="CN116" s="23">
        <f t="shared" si="164"/>
        <v>2.0499999999999998</v>
      </c>
      <c r="CO116" s="31">
        <f t="shared" si="105"/>
        <v>1</v>
      </c>
      <c r="CP116" s="31">
        <f t="shared" si="165"/>
        <v>-204.99999999999997</v>
      </c>
      <c r="CQ116" s="31">
        <f t="shared" si="166"/>
        <v>6.9522857666015159E-4</v>
      </c>
      <c r="CR116" s="31">
        <f t="shared" si="167"/>
        <v>5939.9999999999991</v>
      </c>
      <c r="CS116" s="31">
        <f t="shared" si="168"/>
        <v>339.4112549695447</v>
      </c>
      <c r="CV116" s="32">
        <f t="shared" si="169"/>
        <v>-150</v>
      </c>
      <c r="CW116" s="32">
        <f t="shared" si="170"/>
        <v>24.4</v>
      </c>
      <c r="CX116" s="32">
        <v>1</v>
      </c>
      <c r="CY116" s="23">
        <f t="shared" si="171"/>
        <v>2.2999999999999998</v>
      </c>
      <c r="CZ116" s="31">
        <f t="shared" si="106"/>
        <v>1</v>
      </c>
      <c r="DA116" s="31">
        <f t="shared" si="172"/>
        <v>-345</v>
      </c>
      <c r="DB116" s="31">
        <f t="shared" si="173"/>
        <v>6.7893415689467696E-7</v>
      </c>
      <c r="DC116" s="31">
        <f t="shared" si="174"/>
        <v>7320</v>
      </c>
      <c r="DD116" s="31">
        <f t="shared" si="175"/>
        <v>339.4112549695447</v>
      </c>
      <c r="DG116" s="32">
        <f t="shared" si="176"/>
        <v>-215</v>
      </c>
      <c r="DH116" s="32">
        <f t="shared" si="177"/>
        <v>29.65</v>
      </c>
      <c r="DI116" s="32">
        <v>1</v>
      </c>
      <c r="DJ116" s="23">
        <f t="shared" si="185"/>
        <v>2.625</v>
      </c>
      <c r="DK116" s="31">
        <f t="shared" si="107"/>
        <v>1</v>
      </c>
      <c r="DL116" s="31">
        <f t="shared" si="178"/>
        <v>-564.375</v>
      </c>
      <c r="DM116" s="31">
        <f t="shared" si="179"/>
        <v>8.2877704699056884E-11</v>
      </c>
      <c r="DN116" s="31">
        <f t="shared" si="180"/>
        <v>8895</v>
      </c>
      <c r="DO116" s="31">
        <f t="shared" si="181"/>
        <v>339.4112549695447</v>
      </c>
    </row>
    <row r="117" spans="1:119">
      <c r="A117" s="23">
        <f t="shared" si="108"/>
        <v>11.712685567565071</v>
      </c>
      <c r="B117" s="23">
        <v>0</v>
      </c>
      <c r="C117" s="44">
        <f t="shared" si="187"/>
        <v>6.0749999999999993</v>
      </c>
      <c r="D117" s="48"/>
      <c r="E117" s="47">
        <f t="shared" si="109"/>
        <v>6.0749999999999993</v>
      </c>
      <c r="F117" s="84">
        <f t="shared" si="96"/>
        <v>12.149999999999999</v>
      </c>
      <c r="G117" s="185">
        <f t="shared" si="97"/>
        <v>4.6589343458738233</v>
      </c>
      <c r="H117" s="26">
        <f t="shared" si="110"/>
        <v>4817990.1051575188</v>
      </c>
      <c r="I117" s="23">
        <f t="shared" si="182"/>
        <v>22.20000000000001</v>
      </c>
      <c r="J117" s="27">
        <v>111</v>
      </c>
      <c r="K117" s="32">
        <f t="shared" si="111"/>
        <v>111</v>
      </c>
      <c r="L117" s="32">
        <f t="shared" si="112"/>
        <v>1</v>
      </c>
      <c r="M117" s="22">
        <v>1</v>
      </c>
      <c r="N117" s="109">
        <f t="shared" si="113"/>
        <v>6.0749999999999993</v>
      </c>
      <c r="O117" s="31">
        <f t="shared" si="98"/>
        <v>10080</v>
      </c>
      <c r="P117" s="31">
        <f t="shared" si="114"/>
        <v>6797195.9999999991</v>
      </c>
      <c r="Q117" s="31">
        <f t="shared" si="115"/>
        <v>3512314786.6598306</v>
      </c>
      <c r="R117" s="31">
        <f t="shared" si="116"/>
        <v>300</v>
      </c>
      <c r="S117" s="31">
        <f t="shared" si="117"/>
        <v>351.38056702695212</v>
      </c>
      <c r="T117" s="56">
        <f t="shared" si="118"/>
        <v>516.72995550809935</v>
      </c>
      <c r="U117" s="163">
        <f t="shared" si="119"/>
        <v>139.76803037621471</v>
      </c>
      <c r="W117" s="32">
        <f t="shared" si="120"/>
        <v>106</v>
      </c>
      <c r="X117" s="32">
        <f t="shared" si="121"/>
        <v>2.0499999999999998</v>
      </c>
      <c r="Y117" s="32">
        <v>1</v>
      </c>
      <c r="Z117" s="23">
        <f t="shared" si="122"/>
        <v>1.0249999999999999</v>
      </c>
      <c r="AA117" s="31">
        <f t="shared" si="99"/>
        <v>56160</v>
      </c>
      <c r="AB117" s="31">
        <f t="shared" si="123"/>
        <v>6101783.9999999991</v>
      </c>
      <c r="AC117" s="31">
        <f t="shared" si="124"/>
        <v>1756157393.3299148</v>
      </c>
      <c r="AD117" s="31">
        <f t="shared" si="125"/>
        <v>615</v>
      </c>
      <c r="AE117" s="31">
        <f t="shared" si="126"/>
        <v>351.38056702695212</v>
      </c>
      <c r="AF117" s="56">
        <f t="shared" si="186"/>
        <v>287.81048187381185</v>
      </c>
      <c r="AH117" s="32">
        <f t="shared" si="127"/>
        <v>96</v>
      </c>
      <c r="AI117" s="32">
        <f t="shared" si="128"/>
        <v>4.1999999999999993</v>
      </c>
      <c r="AJ117" s="32">
        <v>1</v>
      </c>
      <c r="AK117" s="23">
        <f t="shared" si="129"/>
        <v>1.075</v>
      </c>
      <c r="AL117" s="31">
        <f t="shared" si="100"/>
        <v>3600</v>
      </c>
      <c r="AM117" s="31">
        <f t="shared" si="130"/>
        <v>371520</v>
      </c>
      <c r="AN117" s="31">
        <f t="shared" si="131"/>
        <v>439039348.33247852</v>
      </c>
      <c r="AO117" s="31">
        <f t="shared" si="132"/>
        <v>1259.9999999999998</v>
      </c>
      <c r="AP117" s="31">
        <f t="shared" si="133"/>
        <v>351.38056702695212</v>
      </c>
      <c r="AQ117" s="56">
        <f t="shared" si="188"/>
        <v>1181.7381253565852</v>
      </c>
      <c r="AS117" s="32">
        <f t="shared" si="134"/>
        <v>81</v>
      </c>
      <c r="AT117" s="32">
        <f t="shared" si="135"/>
        <v>6.4999999999999991</v>
      </c>
      <c r="AU117" s="32">
        <v>1</v>
      </c>
      <c r="AV117" s="23">
        <f t="shared" si="136"/>
        <v>1.1499999999999999</v>
      </c>
      <c r="AW117" s="31">
        <f t="shared" si="101"/>
        <v>3520</v>
      </c>
      <c r="AX117" s="31">
        <f t="shared" si="137"/>
        <v>327888</v>
      </c>
      <c r="AY117" s="31">
        <f t="shared" si="138"/>
        <v>54879918.541559763</v>
      </c>
      <c r="AZ117" s="31">
        <f t="shared" si="139"/>
        <v>1949.9999999999998</v>
      </c>
      <c r="BA117" s="31">
        <f t="shared" si="140"/>
        <v>351.38056702695212</v>
      </c>
      <c r="BB117" s="56">
        <f t="shared" si="183"/>
        <v>167.37397691150565</v>
      </c>
      <c r="BD117" s="32">
        <f t="shared" si="141"/>
        <v>51</v>
      </c>
      <c r="BE117" s="32">
        <f t="shared" si="142"/>
        <v>9.1</v>
      </c>
      <c r="BF117" s="32">
        <v>1</v>
      </c>
      <c r="BG117" s="23">
        <f t="shared" si="143"/>
        <v>1.3</v>
      </c>
      <c r="BH117" s="31">
        <f t="shared" si="102"/>
        <v>24</v>
      </c>
      <c r="BI117" s="31">
        <f t="shared" si="144"/>
        <v>1591.2</v>
      </c>
      <c r="BJ117" s="31">
        <f t="shared" si="145"/>
        <v>857498.72721186955</v>
      </c>
      <c r="BK117" s="31">
        <f t="shared" si="146"/>
        <v>2730</v>
      </c>
      <c r="BL117" s="31">
        <f t="shared" si="147"/>
        <v>351.38056702695212</v>
      </c>
      <c r="BM117" s="56">
        <f t="shared" si="189"/>
        <v>538.90065812711759</v>
      </c>
      <c r="BO117" s="32">
        <f t="shared" si="148"/>
        <v>6</v>
      </c>
      <c r="BP117" s="32">
        <f t="shared" si="149"/>
        <v>12.149999999999999</v>
      </c>
      <c r="BQ117" s="32">
        <v>1</v>
      </c>
      <c r="BR117" s="23">
        <f t="shared" si="150"/>
        <v>1.5249999999999999</v>
      </c>
      <c r="BS117" s="31">
        <f t="shared" si="103"/>
        <v>1</v>
      </c>
      <c r="BT117" s="31">
        <f t="shared" si="151"/>
        <v>9.1499999999999986</v>
      </c>
      <c r="BU117" s="31">
        <f t="shared" si="152"/>
        <v>1674.8022015856775</v>
      </c>
      <c r="BV117" s="31">
        <f t="shared" si="153"/>
        <v>3644.9999999999995</v>
      </c>
      <c r="BW117" s="31">
        <f t="shared" si="154"/>
        <v>351.38056702695212</v>
      </c>
      <c r="BX117" s="56">
        <f t="shared" si="190"/>
        <v>183.03849197657681</v>
      </c>
      <c r="BZ117" s="32">
        <f t="shared" si="155"/>
        <v>-44</v>
      </c>
      <c r="CA117" s="32">
        <f t="shared" si="156"/>
        <v>15.7</v>
      </c>
      <c r="CB117" s="32">
        <v>1</v>
      </c>
      <c r="CC117" s="23">
        <f t="shared" si="157"/>
        <v>1.7749999999999999</v>
      </c>
      <c r="CD117" s="31">
        <f t="shared" si="104"/>
        <v>1</v>
      </c>
      <c r="CE117" s="31">
        <f t="shared" si="158"/>
        <v>-78.099999999999994</v>
      </c>
      <c r="CF117" s="31">
        <f t="shared" si="159"/>
        <v>1.6355490249860081</v>
      </c>
      <c r="CG117" s="31">
        <f t="shared" si="160"/>
        <v>4710</v>
      </c>
      <c r="CH117" s="31">
        <f t="shared" si="161"/>
        <v>351.38056702695212</v>
      </c>
      <c r="CK117" s="32">
        <f t="shared" si="162"/>
        <v>-99</v>
      </c>
      <c r="CL117" s="32">
        <f t="shared" si="163"/>
        <v>19.799999999999997</v>
      </c>
      <c r="CM117" s="32">
        <v>1</v>
      </c>
      <c r="CN117" s="23">
        <f t="shared" si="164"/>
        <v>2.0499999999999998</v>
      </c>
      <c r="CO117" s="31">
        <f t="shared" si="105"/>
        <v>1</v>
      </c>
      <c r="CP117" s="31">
        <f t="shared" si="165"/>
        <v>-202.95</v>
      </c>
      <c r="CQ117" s="31">
        <f t="shared" si="166"/>
        <v>7.9860792235644611E-4</v>
      </c>
      <c r="CR117" s="31">
        <f t="shared" si="167"/>
        <v>5939.9999999999991</v>
      </c>
      <c r="CS117" s="31">
        <f t="shared" si="168"/>
        <v>351.38056702695212</v>
      </c>
      <c r="CV117" s="32">
        <f t="shared" si="169"/>
        <v>-149</v>
      </c>
      <c r="CW117" s="32">
        <f t="shared" si="170"/>
        <v>24.4</v>
      </c>
      <c r="CX117" s="32">
        <v>1</v>
      </c>
      <c r="CY117" s="23">
        <f t="shared" si="171"/>
        <v>2.2999999999999998</v>
      </c>
      <c r="CZ117" s="31">
        <f t="shared" si="106"/>
        <v>1</v>
      </c>
      <c r="DA117" s="31">
        <f t="shared" si="172"/>
        <v>-342.7</v>
      </c>
      <c r="DB117" s="31">
        <f t="shared" si="173"/>
        <v>7.7989054917621447E-7</v>
      </c>
      <c r="DC117" s="31">
        <f t="shared" si="174"/>
        <v>7320</v>
      </c>
      <c r="DD117" s="31">
        <f t="shared" si="175"/>
        <v>351.38056702695212</v>
      </c>
      <c r="DG117" s="32">
        <f t="shared" si="176"/>
        <v>-214</v>
      </c>
      <c r="DH117" s="32">
        <f t="shared" si="177"/>
        <v>29.65</v>
      </c>
      <c r="DI117" s="32">
        <v>1</v>
      </c>
      <c r="DJ117" s="23">
        <f t="shared" si="185"/>
        <v>2.625</v>
      </c>
      <c r="DK117" s="31">
        <f t="shared" si="107"/>
        <v>1</v>
      </c>
      <c r="DL117" s="31">
        <f t="shared" si="178"/>
        <v>-561.75</v>
      </c>
      <c r="DM117" s="31">
        <f t="shared" si="179"/>
        <v>9.5201483053736691E-11</v>
      </c>
      <c r="DN117" s="31">
        <f t="shared" si="180"/>
        <v>8895</v>
      </c>
      <c r="DO117" s="31">
        <f t="shared" si="181"/>
        <v>351.38056702695212</v>
      </c>
    </row>
    <row r="118" spans="1:119">
      <c r="A118" s="23">
        <f t="shared" si="108"/>
        <v>12.125732532083255</v>
      </c>
      <c r="B118" s="23">
        <v>0</v>
      </c>
      <c r="C118" s="44">
        <f t="shared" si="187"/>
        <v>6.0749999999999993</v>
      </c>
      <c r="D118" s="48"/>
      <c r="E118" s="47">
        <f t="shared" si="109"/>
        <v>6.0749999999999993</v>
      </c>
      <c r="F118" s="84">
        <f t="shared" si="96"/>
        <v>12.149999999999999</v>
      </c>
      <c r="G118" s="185">
        <f t="shared" si="97"/>
        <v>4.7239706457181221</v>
      </c>
      <c r="H118" s="26">
        <f t="shared" si="110"/>
        <v>5534417.3081864351</v>
      </c>
      <c r="I118" s="23">
        <f t="shared" si="182"/>
        <v>22.400000000000013</v>
      </c>
      <c r="J118" s="27">
        <v>112</v>
      </c>
      <c r="K118" s="32">
        <f t="shared" si="111"/>
        <v>112</v>
      </c>
      <c r="L118" s="32">
        <f t="shared" si="112"/>
        <v>1</v>
      </c>
      <c r="M118" s="22">
        <v>1</v>
      </c>
      <c r="N118" s="109">
        <f t="shared" si="113"/>
        <v>6.0749999999999993</v>
      </c>
      <c r="O118" s="31">
        <f t="shared" si="98"/>
        <v>10080</v>
      </c>
      <c r="P118" s="31">
        <f t="shared" si="114"/>
        <v>6858431.9999999991</v>
      </c>
      <c r="Q118" s="31">
        <f t="shared" si="115"/>
        <v>4034590217.6679106</v>
      </c>
      <c r="R118" s="31">
        <f t="shared" si="116"/>
        <v>300</v>
      </c>
      <c r="S118" s="31">
        <f t="shared" si="117"/>
        <v>363.77197596249766</v>
      </c>
      <c r="T118" s="56">
        <f t="shared" si="118"/>
        <v>588.26714585314994</v>
      </c>
      <c r="U118" s="163">
        <f t="shared" si="119"/>
        <v>141.71911937154366</v>
      </c>
      <c r="W118" s="32">
        <f t="shared" si="120"/>
        <v>107</v>
      </c>
      <c r="X118" s="32">
        <f t="shared" si="121"/>
        <v>2.0499999999999998</v>
      </c>
      <c r="Y118" s="32">
        <v>1</v>
      </c>
      <c r="Z118" s="23">
        <f t="shared" si="122"/>
        <v>1.0249999999999999</v>
      </c>
      <c r="AA118" s="31">
        <f t="shared" si="99"/>
        <v>56160</v>
      </c>
      <c r="AB118" s="31">
        <f t="shared" si="123"/>
        <v>6159347.9999999991</v>
      </c>
      <c r="AC118" s="31">
        <f t="shared" si="124"/>
        <v>2017295108.8339548</v>
      </c>
      <c r="AD118" s="31">
        <f t="shared" si="125"/>
        <v>615</v>
      </c>
      <c r="AE118" s="31">
        <f t="shared" si="126"/>
        <v>363.77197596249766</v>
      </c>
      <c r="AF118" s="56">
        <f t="shared" si="186"/>
        <v>327.51763804122697</v>
      </c>
      <c r="AH118" s="32">
        <f t="shared" si="127"/>
        <v>97</v>
      </c>
      <c r="AI118" s="32">
        <f t="shared" si="128"/>
        <v>4.1999999999999993</v>
      </c>
      <c r="AJ118" s="32">
        <v>1</v>
      </c>
      <c r="AK118" s="23">
        <f t="shared" si="129"/>
        <v>1.075</v>
      </c>
      <c r="AL118" s="31">
        <f t="shared" si="100"/>
        <v>3600</v>
      </c>
      <c r="AM118" s="31">
        <f t="shared" si="130"/>
        <v>375390</v>
      </c>
      <c r="AN118" s="31">
        <f t="shared" si="131"/>
        <v>504323777.20848846</v>
      </c>
      <c r="AO118" s="31">
        <f t="shared" si="132"/>
        <v>1259.9999999999998</v>
      </c>
      <c r="AP118" s="31">
        <f t="shared" si="133"/>
        <v>363.77197596249766</v>
      </c>
      <c r="AQ118" s="56">
        <f t="shared" si="188"/>
        <v>1343.4662010402208</v>
      </c>
      <c r="AS118" s="32">
        <f t="shared" si="134"/>
        <v>82</v>
      </c>
      <c r="AT118" s="32">
        <f t="shared" si="135"/>
        <v>6.4999999999999991</v>
      </c>
      <c r="AU118" s="32">
        <v>1</v>
      </c>
      <c r="AV118" s="23">
        <f t="shared" si="136"/>
        <v>1.1499999999999999</v>
      </c>
      <c r="AW118" s="31">
        <f t="shared" si="101"/>
        <v>3520</v>
      </c>
      <c r="AX118" s="31">
        <f t="shared" si="137"/>
        <v>331936</v>
      </c>
      <c r="AY118" s="31">
        <f t="shared" si="138"/>
        <v>63040472.151060976</v>
      </c>
      <c r="AZ118" s="31">
        <f t="shared" si="139"/>
        <v>1949.9999999999998</v>
      </c>
      <c r="BA118" s="31">
        <f t="shared" si="140"/>
        <v>363.77197596249766</v>
      </c>
      <c r="BB118" s="56">
        <f t="shared" si="183"/>
        <v>189.91755082624655</v>
      </c>
      <c r="BD118" s="32">
        <f t="shared" si="141"/>
        <v>52</v>
      </c>
      <c r="BE118" s="32">
        <f t="shared" si="142"/>
        <v>9.1</v>
      </c>
      <c r="BF118" s="32">
        <v>1</v>
      </c>
      <c r="BG118" s="23">
        <f t="shared" si="143"/>
        <v>1.3</v>
      </c>
      <c r="BH118" s="31">
        <f t="shared" si="102"/>
        <v>24</v>
      </c>
      <c r="BI118" s="31">
        <f t="shared" si="144"/>
        <v>1622.4</v>
      </c>
      <c r="BJ118" s="31">
        <f t="shared" si="145"/>
        <v>985007.37736032577</v>
      </c>
      <c r="BK118" s="31">
        <f t="shared" si="146"/>
        <v>2730</v>
      </c>
      <c r="BL118" s="31">
        <f t="shared" si="147"/>
        <v>363.77197596249766</v>
      </c>
      <c r="BM118" s="56">
        <f t="shared" si="189"/>
        <v>607.12979373787334</v>
      </c>
      <c r="BO118" s="32">
        <f t="shared" si="148"/>
        <v>7</v>
      </c>
      <c r="BP118" s="32">
        <f t="shared" si="149"/>
        <v>12.149999999999999</v>
      </c>
      <c r="BQ118" s="32">
        <v>1</v>
      </c>
      <c r="BR118" s="23">
        <f t="shared" si="150"/>
        <v>1.5249999999999999</v>
      </c>
      <c r="BS118" s="31">
        <f t="shared" si="103"/>
        <v>1</v>
      </c>
      <c r="BT118" s="31">
        <f t="shared" si="151"/>
        <v>10.674999999999999</v>
      </c>
      <c r="BU118" s="31">
        <f t="shared" si="152"/>
        <v>1923.8425339068804</v>
      </c>
      <c r="BV118" s="31">
        <f t="shared" si="153"/>
        <v>3644.9999999999995</v>
      </c>
      <c r="BW118" s="31">
        <f t="shared" si="154"/>
        <v>363.77197596249766</v>
      </c>
      <c r="BX118" s="56">
        <f t="shared" si="190"/>
        <v>180.21944111539864</v>
      </c>
      <c r="BZ118" s="32">
        <f t="shared" si="155"/>
        <v>-43</v>
      </c>
      <c r="CA118" s="32">
        <f t="shared" si="156"/>
        <v>15.7</v>
      </c>
      <c r="CB118" s="32">
        <v>1</v>
      </c>
      <c r="CC118" s="23">
        <f t="shared" si="157"/>
        <v>1.7749999999999999</v>
      </c>
      <c r="CD118" s="31">
        <f t="shared" si="104"/>
        <v>1</v>
      </c>
      <c r="CE118" s="31">
        <f t="shared" si="158"/>
        <v>-76.325000000000003</v>
      </c>
      <c r="CF118" s="31">
        <f t="shared" si="159"/>
        <v>1.8787524745184316</v>
      </c>
      <c r="CG118" s="31">
        <f t="shared" si="160"/>
        <v>4710</v>
      </c>
      <c r="CH118" s="31">
        <f t="shared" si="161"/>
        <v>363.77197596249766</v>
      </c>
      <c r="CK118" s="32">
        <f t="shared" si="162"/>
        <v>-98</v>
      </c>
      <c r="CL118" s="32">
        <f t="shared" si="163"/>
        <v>19.799999999999997</v>
      </c>
      <c r="CM118" s="32">
        <v>1</v>
      </c>
      <c r="CN118" s="23">
        <f t="shared" si="164"/>
        <v>2.0499999999999998</v>
      </c>
      <c r="CO118" s="31">
        <f t="shared" si="105"/>
        <v>1</v>
      </c>
      <c r="CP118" s="31">
        <f t="shared" si="165"/>
        <v>-200.89999999999998</v>
      </c>
      <c r="CQ118" s="31">
        <f t="shared" si="166"/>
        <v>9.1735960669844959E-4</v>
      </c>
      <c r="CR118" s="31">
        <f t="shared" si="167"/>
        <v>5939.9999999999991</v>
      </c>
      <c r="CS118" s="31">
        <f t="shared" si="168"/>
        <v>363.77197596249766</v>
      </c>
      <c r="CV118" s="32">
        <f t="shared" si="169"/>
        <v>-148</v>
      </c>
      <c r="CW118" s="32">
        <f t="shared" si="170"/>
        <v>24.4</v>
      </c>
      <c r="CX118" s="32">
        <v>1</v>
      </c>
      <c r="CY118" s="23">
        <f t="shared" si="171"/>
        <v>2.2999999999999998</v>
      </c>
      <c r="CZ118" s="31">
        <f t="shared" si="106"/>
        <v>1</v>
      </c>
      <c r="DA118" s="31">
        <f t="shared" si="172"/>
        <v>-340.4</v>
      </c>
      <c r="DB118" s="31">
        <f t="shared" si="173"/>
        <v>8.958589909164516E-7</v>
      </c>
      <c r="DC118" s="31">
        <f t="shared" si="174"/>
        <v>7320</v>
      </c>
      <c r="DD118" s="31">
        <f t="shared" si="175"/>
        <v>363.77197596249766</v>
      </c>
      <c r="DG118" s="32">
        <f t="shared" si="176"/>
        <v>-213</v>
      </c>
      <c r="DH118" s="32">
        <f t="shared" si="177"/>
        <v>29.65</v>
      </c>
      <c r="DI118" s="32">
        <v>1</v>
      </c>
      <c r="DJ118" s="23">
        <f t="shared" si="185"/>
        <v>2.625</v>
      </c>
      <c r="DK118" s="31">
        <f t="shared" si="107"/>
        <v>1</v>
      </c>
      <c r="DL118" s="31">
        <f t="shared" si="178"/>
        <v>-559.125</v>
      </c>
      <c r="DM118" s="31">
        <f t="shared" si="179"/>
        <v>1.0935778697710544E-10</v>
      </c>
      <c r="DN118" s="31">
        <f t="shared" si="180"/>
        <v>8895</v>
      </c>
      <c r="DO118" s="31">
        <f t="shared" si="181"/>
        <v>363.77197596249766</v>
      </c>
    </row>
    <row r="119" spans="1:119">
      <c r="A119" s="23">
        <f t="shared" si="108"/>
        <v>12.553345566348085</v>
      </c>
      <c r="B119" s="23">
        <v>0</v>
      </c>
      <c r="C119" s="44">
        <f t="shared" si="187"/>
        <v>6.0749999999999993</v>
      </c>
      <c r="D119" s="48"/>
      <c r="E119" s="47">
        <f t="shared" si="109"/>
        <v>6.0749999999999993</v>
      </c>
      <c r="F119" s="84">
        <f t="shared" si="96"/>
        <v>12.149999999999999</v>
      </c>
      <c r="G119" s="185">
        <f t="shared" si="97"/>
        <v>4.7899148184757134</v>
      </c>
      <c r="H119" s="26">
        <f t="shared" si="110"/>
        <v>6357376.0577808768</v>
      </c>
      <c r="I119" s="23">
        <f t="shared" si="182"/>
        <v>22.600000000000012</v>
      </c>
      <c r="J119" s="27">
        <v>113</v>
      </c>
      <c r="K119" s="32">
        <f t="shared" si="111"/>
        <v>113</v>
      </c>
      <c r="L119" s="32">
        <f t="shared" si="112"/>
        <v>1</v>
      </c>
      <c r="M119" s="22">
        <v>1</v>
      </c>
      <c r="N119" s="109">
        <f t="shared" si="113"/>
        <v>6.0749999999999993</v>
      </c>
      <c r="O119" s="31">
        <f t="shared" si="98"/>
        <v>10080</v>
      </c>
      <c r="P119" s="31">
        <f t="shared" si="114"/>
        <v>6919667.9999999991</v>
      </c>
      <c r="Q119" s="31">
        <f t="shared" si="115"/>
        <v>4634527146.1222582</v>
      </c>
      <c r="R119" s="31">
        <f t="shared" si="116"/>
        <v>300</v>
      </c>
      <c r="S119" s="31">
        <f t="shared" si="117"/>
        <v>376.60036699044258</v>
      </c>
      <c r="T119" s="56">
        <f t="shared" si="118"/>
        <v>669.76148944172735</v>
      </c>
      <c r="U119" s="163">
        <f t="shared" si="119"/>
        <v>143.69744455427141</v>
      </c>
      <c r="W119" s="32">
        <f t="shared" si="120"/>
        <v>108</v>
      </c>
      <c r="X119" s="32">
        <f t="shared" si="121"/>
        <v>2.0499999999999998</v>
      </c>
      <c r="Y119" s="32">
        <v>1</v>
      </c>
      <c r="Z119" s="23">
        <f t="shared" si="122"/>
        <v>1.0249999999999999</v>
      </c>
      <c r="AA119" s="31">
        <f t="shared" si="99"/>
        <v>56160</v>
      </c>
      <c r="AB119" s="31">
        <f t="shared" si="123"/>
        <v>6216911.9999999991</v>
      </c>
      <c r="AC119" s="31">
        <f t="shared" si="124"/>
        <v>2317263573.0611286</v>
      </c>
      <c r="AD119" s="31">
        <f t="shared" si="125"/>
        <v>615</v>
      </c>
      <c r="AE119" s="31">
        <f t="shared" si="126"/>
        <v>376.60036699044258</v>
      </c>
      <c r="AF119" s="56">
        <f t="shared" si="186"/>
        <v>372.7354630500044</v>
      </c>
      <c r="AH119" s="32">
        <f t="shared" si="127"/>
        <v>98</v>
      </c>
      <c r="AI119" s="32">
        <f t="shared" si="128"/>
        <v>4.1999999999999993</v>
      </c>
      <c r="AJ119" s="32">
        <v>1</v>
      </c>
      <c r="AK119" s="23">
        <f t="shared" si="129"/>
        <v>1.075</v>
      </c>
      <c r="AL119" s="31">
        <f t="shared" si="100"/>
        <v>3600</v>
      </c>
      <c r="AM119" s="31">
        <f t="shared" si="130"/>
        <v>379260</v>
      </c>
      <c r="AN119" s="31">
        <f t="shared" si="131"/>
        <v>579315893.26528168</v>
      </c>
      <c r="AO119" s="31">
        <f t="shared" si="132"/>
        <v>1259.9999999999998</v>
      </c>
      <c r="AP119" s="31">
        <f t="shared" si="133"/>
        <v>376.60036699044258</v>
      </c>
      <c r="AQ119" s="56">
        <f t="shared" si="188"/>
        <v>1527.490094566476</v>
      </c>
      <c r="AS119" s="32">
        <f t="shared" si="134"/>
        <v>83</v>
      </c>
      <c r="AT119" s="32">
        <f t="shared" si="135"/>
        <v>6.4999999999999991</v>
      </c>
      <c r="AU119" s="32">
        <v>1</v>
      </c>
      <c r="AV119" s="23">
        <f t="shared" si="136"/>
        <v>1.1499999999999999</v>
      </c>
      <c r="AW119" s="31">
        <f t="shared" si="101"/>
        <v>3520</v>
      </c>
      <c r="AX119" s="31">
        <f t="shared" si="137"/>
        <v>335984</v>
      </c>
      <c r="AY119" s="31">
        <f t="shared" si="138"/>
        <v>72414486.65816015</v>
      </c>
      <c r="AZ119" s="31">
        <f t="shared" si="139"/>
        <v>1949.9999999999998</v>
      </c>
      <c r="BA119" s="31">
        <f t="shared" si="140"/>
        <v>376.60036699044258</v>
      </c>
      <c r="BB119" s="56">
        <f t="shared" si="183"/>
        <v>215.52956884304058</v>
      </c>
      <c r="BD119" s="32">
        <f t="shared" si="141"/>
        <v>53</v>
      </c>
      <c r="BE119" s="32">
        <f t="shared" si="142"/>
        <v>9.1</v>
      </c>
      <c r="BF119" s="32">
        <v>1</v>
      </c>
      <c r="BG119" s="23">
        <f t="shared" si="143"/>
        <v>1.3</v>
      </c>
      <c r="BH119" s="31">
        <f t="shared" si="102"/>
        <v>24</v>
      </c>
      <c r="BI119" s="31">
        <f t="shared" si="144"/>
        <v>1653.6000000000001</v>
      </c>
      <c r="BJ119" s="31">
        <f t="shared" si="145"/>
        <v>1131476.35403375</v>
      </c>
      <c r="BK119" s="31">
        <f t="shared" si="146"/>
        <v>2730</v>
      </c>
      <c r="BL119" s="31">
        <f t="shared" si="147"/>
        <v>376.60036699044258</v>
      </c>
      <c r="BM119" s="56">
        <f t="shared" si="189"/>
        <v>684.25033504701855</v>
      </c>
      <c r="BO119" s="32">
        <f t="shared" si="148"/>
        <v>8</v>
      </c>
      <c r="BP119" s="32">
        <f t="shared" si="149"/>
        <v>12.149999999999999</v>
      </c>
      <c r="BQ119" s="32">
        <v>1</v>
      </c>
      <c r="BR119" s="23">
        <f t="shared" si="150"/>
        <v>1.5249999999999999</v>
      </c>
      <c r="BS119" s="31">
        <f t="shared" si="103"/>
        <v>1</v>
      </c>
      <c r="BT119" s="31">
        <f t="shared" si="151"/>
        <v>12.2</v>
      </c>
      <c r="BU119" s="31">
        <f t="shared" si="152"/>
        <v>2209.9147539721612</v>
      </c>
      <c r="BV119" s="31">
        <f t="shared" si="153"/>
        <v>3644.9999999999995</v>
      </c>
      <c r="BW119" s="31">
        <f t="shared" si="154"/>
        <v>376.60036699044258</v>
      </c>
      <c r="BX119" s="56">
        <f t="shared" si="190"/>
        <v>181.14055360427551</v>
      </c>
      <c r="BZ119" s="32">
        <f t="shared" si="155"/>
        <v>-42</v>
      </c>
      <c r="CA119" s="32">
        <f t="shared" si="156"/>
        <v>15.7</v>
      </c>
      <c r="CB119" s="32">
        <v>1</v>
      </c>
      <c r="CC119" s="23">
        <f t="shared" si="157"/>
        <v>1.7749999999999999</v>
      </c>
      <c r="CD119" s="31">
        <f t="shared" si="104"/>
        <v>1</v>
      </c>
      <c r="CE119" s="31">
        <f t="shared" si="158"/>
        <v>-74.55</v>
      </c>
      <c r="CF119" s="31">
        <f t="shared" si="159"/>
        <v>2.1581198769259315</v>
      </c>
      <c r="CG119" s="31">
        <f t="shared" si="160"/>
        <v>4710</v>
      </c>
      <c r="CH119" s="31">
        <f t="shared" si="161"/>
        <v>376.60036699044258</v>
      </c>
      <c r="CK119" s="32">
        <f t="shared" si="162"/>
        <v>-97</v>
      </c>
      <c r="CL119" s="32">
        <f t="shared" si="163"/>
        <v>19.799999999999997</v>
      </c>
      <c r="CM119" s="32">
        <v>1</v>
      </c>
      <c r="CN119" s="23">
        <f t="shared" si="164"/>
        <v>2.0499999999999998</v>
      </c>
      <c r="CO119" s="31">
        <f t="shared" si="105"/>
        <v>1</v>
      </c>
      <c r="CP119" s="31">
        <f t="shared" si="165"/>
        <v>-198.85</v>
      </c>
      <c r="CQ119" s="31">
        <f t="shared" si="166"/>
        <v>1.0537694711552359E-3</v>
      </c>
      <c r="CR119" s="31">
        <f t="shared" si="167"/>
        <v>5939.9999999999991</v>
      </c>
      <c r="CS119" s="31">
        <f t="shared" si="168"/>
        <v>376.60036699044258</v>
      </c>
      <c r="CV119" s="32">
        <f t="shared" si="169"/>
        <v>-147</v>
      </c>
      <c r="CW119" s="32">
        <f t="shared" si="170"/>
        <v>24.4</v>
      </c>
      <c r="CX119" s="32">
        <v>1</v>
      </c>
      <c r="CY119" s="23">
        <f t="shared" si="171"/>
        <v>2.2999999999999998</v>
      </c>
      <c r="CZ119" s="31">
        <f t="shared" si="106"/>
        <v>1</v>
      </c>
      <c r="DA119" s="31">
        <f t="shared" si="172"/>
        <v>-338.09999999999997</v>
      </c>
      <c r="DB119" s="31">
        <f t="shared" si="173"/>
        <v>1.0290717491750317E-6</v>
      </c>
      <c r="DC119" s="31">
        <f t="shared" si="174"/>
        <v>7320</v>
      </c>
      <c r="DD119" s="31">
        <f t="shared" si="175"/>
        <v>376.60036699044258</v>
      </c>
      <c r="DG119" s="32">
        <f t="shared" si="176"/>
        <v>-212</v>
      </c>
      <c r="DH119" s="32">
        <f t="shared" si="177"/>
        <v>29.65</v>
      </c>
      <c r="DI119" s="32">
        <v>1</v>
      </c>
      <c r="DJ119" s="23">
        <f t="shared" si="185"/>
        <v>2.625</v>
      </c>
      <c r="DK119" s="31">
        <f t="shared" si="107"/>
        <v>1</v>
      </c>
      <c r="DL119" s="31">
        <f t="shared" si="178"/>
        <v>-556.5</v>
      </c>
      <c r="DM119" s="31">
        <f t="shared" si="179"/>
        <v>1.2561911000671719E-10</v>
      </c>
      <c r="DN119" s="31">
        <f t="shared" si="180"/>
        <v>8895</v>
      </c>
      <c r="DO119" s="31">
        <f t="shared" si="181"/>
        <v>376.60036699044258</v>
      </c>
    </row>
    <row r="120" spans="1:119">
      <c r="A120" s="23">
        <f t="shared" si="108"/>
        <v>12.996038341699846</v>
      </c>
      <c r="B120" s="23">
        <v>0</v>
      </c>
      <c r="C120" s="44">
        <f t="shared" si="187"/>
        <v>6.0749999999999993</v>
      </c>
      <c r="D120" s="48"/>
      <c r="E120" s="47">
        <f t="shared" si="109"/>
        <v>6.0749999999999993</v>
      </c>
      <c r="F120" s="84">
        <f t="shared" si="96"/>
        <v>12.149999999999999</v>
      </c>
      <c r="G120" s="185">
        <f t="shared" si="97"/>
        <v>4.856779537580187</v>
      </c>
      <c r="H120" s="26">
        <f t="shared" si="110"/>
        <v>7302707.4196704291</v>
      </c>
      <c r="I120" s="23">
        <f t="shared" si="182"/>
        <v>22.800000000000011</v>
      </c>
      <c r="J120" s="27">
        <v>114</v>
      </c>
      <c r="K120" s="32">
        <f t="shared" si="111"/>
        <v>114</v>
      </c>
      <c r="L120" s="32">
        <f t="shared" si="112"/>
        <v>1</v>
      </c>
      <c r="M120" s="22">
        <v>1</v>
      </c>
      <c r="N120" s="109">
        <f t="shared" si="113"/>
        <v>6.0749999999999993</v>
      </c>
      <c r="O120" s="31">
        <f t="shared" si="98"/>
        <v>10080</v>
      </c>
      <c r="P120" s="31">
        <f t="shared" si="114"/>
        <v>6980903.9999999991</v>
      </c>
      <c r="Q120" s="31">
        <f t="shared" si="115"/>
        <v>5323673708.9397421</v>
      </c>
      <c r="R120" s="31">
        <f t="shared" si="116"/>
        <v>300</v>
      </c>
      <c r="S120" s="31">
        <f t="shared" si="117"/>
        <v>389.88115025099535</v>
      </c>
      <c r="T120" s="56">
        <f t="shared" si="118"/>
        <v>762.60520255539154</v>
      </c>
      <c r="U120" s="163">
        <f t="shared" si="119"/>
        <v>145.70338612740562</v>
      </c>
      <c r="W120" s="32">
        <f t="shared" si="120"/>
        <v>109</v>
      </c>
      <c r="X120" s="32">
        <f t="shared" si="121"/>
        <v>2.0499999999999998</v>
      </c>
      <c r="Y120" s="32">
        <v>1</v>
      </c>
      <c r="Z120" s="23">
        <f t="shared" si="122"/>
        <v>1.0249999999999999</v>
      </c>
      <c r="AA120" s="31">
        <f t="shared" si="99"/>
        <v>56160</v>
      </c>
      <c r="AB120" s="31">
        <f t="shared" si="123"/>
        <v>6274475.9999999991</v>
      </c>
      <c r="AC120" s="31">
        <f t="shared" si="124"/>
        <v>2661836854.4698701</v>
      </c>
      <c r="AD120" s="31">
        <f t="shared" si="125"/>
        <v>615</v>
      </c>
      <c r="AE120" s="31">
        <f t="shared" si="126"/>
        <v>389.88115025099535</v>
      </c>
      <c r="AF120" s="56">
        <f t="shared" si="186"/>
        <v>424.23253423391378</v>
      </c>
      <c r="AH120" s="32">
        <f t="shared" si="127"/>
        <v>99</v>
      </c>
      <c r="AI120" s="32">
        <f t="shared" si="128"/>
        <v>4.1999999999999993</v>
      </c>
      <c r="AJ120" s="32">
        <v>1</v>
      </c>
      <c r="AK120" s="23">
        <f t="shared" si="129"/>
        <v>1.075</v>
      </c>
      <c r="AL120" s="31">
        <f t="shared" si="100"/>
        <v>3600</v>
      </c>
      <c r="AM120" s="31">
        <f t="shared" si="130"/>
        <v>383130</v>
      </c>
      <c r="AN120" s="31">
        <f t="shared" si="131"/>
        <v>665459213.61746716</v>
      </c>
      <c r="AO120" s="31">
        <f t="shared" si="132"/>
        <v>1259.9999999999998</v>
      </c>
      <c r="AP120" s="31">
        <f t="shared" si="133"/>
        <v>389.88115025099535</v>
      </c>
      <c r="AQ120" s="56">
        <f t="shared" si="188"/>
        <v>1736.9018704290115</v>
      </c>
      <c r="AS120" s="32">
        <f t="shared" si="134"/>
        <v>84</v>
      </c>
      <c r="AT120" s="32">
        <f t="shared" si="135"/>
        <v>6.4999999999999991</v>
      </c>
      <c r="AU120" s="32">
        <v>1</v>
      </c>
      <c r="AV120" s="23">
        <f t="shared" si="136"/>
        <v>1.1499999999999999</v>
      </c>
      <c r="AW120" s="31">
        <f t="shared" si="101"/>
        <v>3520</v>
      </c>
      <c r="AX120" s="31">
        <f t="shared" si="137"/>
        <v>340032</v>
      </c>
      <c r="AY120" s="31">
        <f t="shared" si="138"/>
        <v>83182401.702183306</v>
      </c>
      <c r="AZ120" s="31">
        <f t="shared" si="139"/>
        <v>1949.9999999999998</v>
      </c>
      <c r="BA120" s="31">
        <f t="shared" si="140"/>
        <v>389.88115025099535</v>
      </c>
      <c r="BB120" s="56">
        <f t="shared" si="183"/>
        <v>244.63109855008736</v>
      </c>
      <c r="BD120" s="32">
        <f t="shared" si="141"/>
        <v>54</v>
      </c>
      <c r="BE120" s="32">
        <f t="shared" si="142"/>
        <v>9.1</v>
      </c>
      <c r="BF120" s="32">
        <v>1</v>
      </c>
      <c r="BG120" s="23">
        <f t="shared" si="143"/>
        <v>1.3</v>
      </c>
      <c r="BH120" s="31">
        <f t="shared" si="102"/>
        <v>24</v>
      </c>
      <c r="BI120" s="31">
        <f t="shared" si="144"/>
        <v>1684.8</v>
      </c>
      <c r="BJ120" s="31">
        <f t="shared" si="145"/>
        <v>1299725.0265966111</v>
      </c>
      <c r="BK120" s="31">
        <f t="shared" si="146"/>
        <v>2730</v>
      </c>
      <c r="BL120" s="31">
        <f t="shared" si="147"/>
        <v>389.88115025099535</v>
      </c>
      <c r="BM120" s="56">
        <f t="shared" si="189"/>
        <v>771.44172993626023</v>
      </c>
      <c r="BO120" s="32">
        <f t="shared" si="148"/>
        <v>9</v>
      </c>
      <c r="BP120" s="32">
        <f t="shared" si="149"/>
        <v>12.149999999999999</v>
      </c>
      <c r="BQ120" s="32">
        <v>1</v>
      </c>
      <c r="BR120" s="23">
        <f t="shared" si="150"/>
        <v>1.5249999999999999</v>
      </c>
      <c r="BS120" s="31">
        <f t="shared" si="103"/>
        <v>1</v>
      </c>
      <c r="BT120" s="31">
        <f t="shared" si="151"/>
        <v>13.725</v>
      </c>
      <c r="BU120" s="31">
        <f t="shared" si="152"/>
        <v>2538.5254425714993</v>
      </c>
      <c r="BV120" s="31">
        <f t="shared" si="153"/>
        <v>3644.9999999999995</v>
      </c>
      <c r="BW120" s="31">
        <f t="shared" si="154"/>
        <v>389.88115025099535</v>
      </c>
      <c r="BX120" s="56">
        <f t="shared" si="190"/>
        <v>184.95631639865204</v>
      </c>
      <c r="BZ120" s="32">
        <f t="shared" si="155"/>
        <v>-41</v>
      </c>
      <c r="CA120" s="32">
        <f t="shared" si="156"/>
        <v>15.7</v>
      </c>
      <c r="CB120" s="32">
        <v>1</v>
      </c>
      <c r="CC120" s="23">
        <f t="shared" si="157"/>
        <v>1.7749999999999999</v>
      </c>
      <c r="CD120" s="31">
        <f t="shared" si="104"/>
        <v>1</v>
      </c>
      <c r="CE120" s="31">
        <f t="shared" si="158"/>
        <v>-72.774999999999991</v>
      </c>
      <c r="CF120" s="31">
        <f t="shared" si="159"/>
        <v>2.4790287525112209</v>
      </c>
      <c r="CG120" s="31">
        <f t="shared" si="160"/>
        <v>4710</v>
      </c>
      <c r="CH120" s="31">
        <f t="shared" si="161"/>
        <v>389.88115025099535</v>
      </c>
      <c r="CK120" s="32">
        <f t="shared" si="162"/>
        <v>-96</v>
      </c>
      <c r="CL120" s="32">
        <f t="shared" si="163"/>
        <v>19.799999999999997</v>
      </c>
      <c r="CM120" s="32">
        <v>1</v>
      </c>
      <c r="CN120" s="23">
        <f t="shared" si="164"/>
        <v>2.0499999999999998</v>
      </c>
      <c r="CO120" s="31">
        <f t="shared" si="105"/>
        <v>1</v>
      </c>
      <c r="CP120" s="31">
        <f t="shared" si="165"/>
        <v>-196.79999999999998</v>
      </c>
      <c r="CQ120" s="31">
        <f t="shared" si="166"/>
        <v>1.2104632580621152E-3</v>
      </c>
      <c r="CR120" s="31">
        <f t="shared" si="167"/>
        <v>5939.9999999999991</v>
      </c>
      <c r="CS120" s="31">
        <f t="shared" si="168"/>
        <v>389.88115025099535</v>
      </c>
      <c r="CV120" s="32">
        <f t="shared" si="169"/>
        <v>-146</v>
      </c>
      <c r="CW120" s="32">
        <f t="shared" si="170"/>
        <v>24.4</v>
      </c>
      <c r="CX120" s="32">
        <v>1</v>
      </c>
      <c r="CY120" s="23">
        <f t="shared" si="171"/>
        <v>2.2999999999999998</v>
      </c>
      <c r="CZ120" s="31">
        <f t="shared" si="106"/>
        <v>1</v>
      </c>
      <c r="DA120" s="31">
        <f t="shared" si="172"/>
        <v>-335.79999999999995</v>
      </c>
      <c r="DB120" s="31">
        <f t="shared" si="173"/>
        <v>1.1820930254512806E-6</v>
      </c>
      <c r="DC120" s="31">
        <f t="shared" si="174"/>
        <v>7320</v>
      </c>
      <c r="DD120" s="31">
        <f t="shared" si="175"/>
        <v>389.88115025099535</v>
      </c>
      <c r="DG120" s="32">
        <f t="shared" si="176"/>
        <v>-211</v>
      </c>
      <c r="DH120" s="32">
        <f t="shared" si="177"/>
        <v>29.65</v>
      </c>
      <c r="DI120" s="32">
        <v>1</v>
      </c>
      <c r="DJ120" s="23">
        <f t="shared" si="185"/>
        <v>2.625</v>
      </c>
      <c r="DK120" s="31">
        <f t="shared" si="107"/>
        <v>1</v>
      </c>
      <c r="DL120" s="31">
        <f t="shared" si="178"/>
        <v>-553.875</v>
      </c>
      <c r="DM120" s="31">
        <f t="shared" si="179"/>
        <v>1.4429846502090766E-10</v>
      </c>
      <c r="DN120" s="31">
        <f t="shared" si="180"/>
        <v>8895</v>
      </c>
      <c r="DO120" s="31">
        <f t="shared" si="181"/>
        <v>389.88115025099535</v>
      </c>
    </row>
    <row r="121" spans="1:119">
      <c r="A121" s="23">
        <f t="shared" si="108"/>
        <v>13.454342644059514</v>
      </c>
      <c r="B121" s="23">
        <v>0</v>
      </c>
      <c r="C121" s="44">
        <f t="shared" si="187"/>
        <v>6.0749999999999993</v>
      </c>
      <c r="D121" s="48"/>
      <c r="E121" s="47">
        <f t="shared" si="109"/>
        <v>6.0749999999999993</v>
      </c>
      <c r="F121" s="84">
        <f t="shared" si="96"/>
        <v>12.149999999999999</v>
      </c>
      <c r="G121" s="185">
        <f t="shared" si="97"/>
        <v>4.9245776533796644</v>
      </c>
      <c r="H121" s="26">
        <f t="shared" si="110"/>
        <v>8388608.0000000652</v>
      </c>
      <c r="I121" s="23">
        <f t="shared" si="182"/>
        <v>23.000000000000011</v>
      </c>
      <c r="J121" s="27">
        <v>115</v>
      </c>
      <c r="K121" s="32">
        <f t="shared" si="111"/>
        <v>115</v>
      </c>
      <c r="L121" s="32">
        <f t="shared" si="112"/>
        <v>1</v>
      </c>
      <c r="M121" s="22">
        <v>1</v>
      </c>
      <c r="N121" s="109">
        <f t="shared" si="113"/>
        <v>6.0749999999999993</v>
      </c>
      <c r="O121" s="31">
        <f t="shared" si="98"/>
        <v>10080</v>
      </c>
      <c r="P121" s="31">
        <f t="shared" si="114"/>
        <v>7042139.9999999991</v>
      </c>
      <c r="Q121" s="31">
        <f t="shared" si="115"/>
        <v>6115295232.0000467</v>
      </c>
      <c r="R121" s="31">
        <f t="shared" si="116"/>
        <v>300</v>
      </c>
      <c r="S121" s="31">
        <f t="shared" si="117"/>
        <v>403.63027932178539</v>
      </c>
      <c r="T121" s="56">
        <f t="shared" si="118"/>
        <v>868.38592132505846</v>
      </c>
      <c r="U121" s="163">
        <f t="shared" si="119"/>
        <v>147.73732960138994</v>
      </c>
      <c r="W121" s="32">
        <f t="shared" si="120"/>
        <v>110</v>
      </c>
      <c r="X121" s="32">
        <f t="shared" si="121"/>
        <v>2.0499999999999998</v>
      </c>
      <c r="Y121" s="32">
        <v>1</v>
      </c>
      <c r="Z121" s="23">
        <f t="shared" si="122"/>
        <v>1.0249999999999999</v>
      </c>
      <c r="AA121" s="31">
        <f t="shared" si="99"/>
        <v>56160</v>
      </c>
      <c r="AB121" s="31">
        <f t="shared" si="123"/>
        <v>6332039.9999999991</v>
      </c>
      <c r="AC121" s="31">
        <f t="shared" si="124"/>
        <v>3057647616.0000219</v>
      </c>
      <c r="AD121" s="31">
        <f t="shared" si="125"/>
        <v>615</v>
      </c>
      <c r="AE121" s="31">
        <f t="shared" si="126"/>
        <v>403.63027932178539</v>
      </c>
      <c r="AF121" s="56">
        <f t="shared" si="186"/>
        <v>482.88507589971357</v>
      </c>
      <c r="AH121" s="32">
        <f t="shared" si="127"/>
        <v>100</v>
      </c>
      <c r="AI121" s="32">
        <f t="shared" si="128"/>
        <v>4.1999999999999993</v>
      </c>
      <c r="AJ121" s="32">
        <v>13</v>
      </c>
      <c r="AK121" s="23">
        <f t="shared" si="129"/>
        <v>1.075</v>
      </c>
      <c r="AL121" s="31">
        <f t="shared" si="100"/>
        <v>46800</v>
      </c>
      <c r="AM121" s="31">
        <f t="shared" si="130"/>
        <v>5031000</v>
      </c>
      <c r="AN121" s="31">
        <f t="shared" si="131"/>
        <v>764411904.00000501</v>
      </c>
      <c r="AO121" s="31">
        <f t="shared" si="132"/>
        <v>1259.9999999999998</v>
      </c>
      <c r="AP121" s="31">
        <f t="shared" si="133"/>
        <v>403.63027932178539</v>
      </c>
      <c r="AQ121" s="56">
        <f t="shared" si="188"/>
        <v>151.94035062611906</v>
      </c>
      <c r="AS121" s="32">
        <f t="shared" si="134"/>
        <v>85</v>
      </c>
      <c r="AT121" s="32">
        <f t="shared" si="135"/>
        <v>6.4999999999999991</v>
      </c>
      <c r="AU121" s="32">
        <v>1</v>
      </c>
      <c r="AV121" s="23">
        <f t="shared" si="136"/>
        <v>1.1499999999999999</v>
      </c>
      <c r="AW121" s="31">
        <f t="shared" si="101"/>
        <v>3520</v>
      </c>
      <c r="AX121" s="31">
        <f t="shared" si="137"/>
        <v>344080</v>
      </c>
      <c r="AY121" s="31">
        <f t="shared" si="138"/>
        <v>95551488.000000522</v>
      </c>
      <c r="AZ121" s="31">
        <f t="shared" si="139"/>
        <v>1949.9999999999998</v>
      </c>
      <c r="BA121" s="31">
        <f t="shared" si="140"/>
        <v>403.63027932178539</v>
      </c>
      <c r="BB121" s="56">
        <f t="shared" si="183"/>
        <v>277.70137177400755</v>
      </c>
      <c r="BD121" s="32">
        <f t="shared" si="141"/>
        <v>55</v>
      </c>
      <c r="BE121" s="32">
        <f t="shared" si="142"/>
        <v>9.1</v>
      </c>
      <c r="BF121" s="32">
        <v>1</v>
      </c>
      <c r="BG121" s="23">
        <f t="shared" si="143"/>
        <v>1.3</v>
      </c>
      <c r="BH121" s="31">
        <f t="shared" si="102"/>
        <v>24</v>
      </c>
      <c r="BI121" s="31">
        <f t="shared" si="144"/>
        <v>1716</v>
      </c>
      <c r="BJ121" s="31">
        <f t="shared" si="145"/>
        <v>1492992.0000000056</v>
      </c>
      <c r="BK121" s="31">
        <f t="shared" si="146"/>
        <v>2730</v>
      </c>
      <c r="BL121" s="31">
        <f t="shared" si="147"/>
        <v>403.63027932178539</v>
      </c>
      <c r="BM121" s="56">
        <f t="shared" si="189"/>
        <v>870.04195804196127</v>
      </c>
      <c r="BO121" s="32">
        <f t="shared" si="148"/>
        <v>10</v>
      </c>
      <c r="BP121" s="32">
        <f t="shared" si="149"/>
        <v>12.149999999999999</v>
      </c>
      <c r="BQ121" s="32">
        <v>1</v>
      </c>
      <c r="BR121" s="23">
        <f t="shared" si="150"/>
        <v>1.5249999999999999</v>
      </c>
      <c r="BS121" s="31">
        <f t="shared" si="103"/>
        <v>1</v>
      </c>
      <c r="BT121" s="31">
        <f t="shared" si="151"/>
        <v>15.25</v>
      </c>
      <c r="BU121" s="31">
        <f t="shared" si="152"/>
        <v>2916.0000000000018</v>
      </c>
      <c r="BV121" s="31">
        <f t="shared" si="153"/>
        <v>3644.9999999999995</v>
      </c>
      <c r="BW121" s="31">
        <f t="shared" si="154"/>
        <v>403.63027932178539</v>
      </c>
      <c r="BX121" s="56">
        <f t="shared" si="190"/>
        <v>191.21311475409848</v>
      </c>
      <c r="BZ121" s="32">
        <f t="shared" si="155"/>
        <v>-40</v>
      </c>
      <c r="CA121" s="32">
        <f t="shared" si="156"/>
        <v>15.7</v>
      </c>
      <c r="CB121" s="32">
        <v>1</v>
      </c>
      <c r="CC121" s="23">
        <f t="shared" si="157"/>
        <v>1.7749999999999999</v>
      </c>
      <c r="CD121" s="31">
        <f t="shared" si="104"/>
        <v>1</v>
      </c>
      <c r="CE121" s="31">
        <f t="shared" si="158"/>
        <v>-71</v>
      </c>
      <c r="CF121" s="31">
        <f t="shared" si="159"/>
        <v>2.8476562499999925</v>
      </c>
      <c r="CG121" s="31">
        <f t="shared" si="160"/>
        <v>4710</v>
      </c>
      <c r="CH121" s="31">
        <f t="shared" si="161"/>
        <v>403.63027932178539</v>
      </c>
      <c r="CK121" s="32">
        <f t="shared" si="162"/>
        <v>-95</v>
      </c>
      <c r="CL121" s="32">
        <f t="shared" si="163"/>
        <v>19.799999999999997</v>
      </c>
      <c r="CM121" s="32">
        <v>1</v>
      </c>
      <c r="CN121" s="23">
        <f t="shared" si="164"/>
        <v>2.0499999999999998</v>
      </c>
      <c r="CO121" s="31">
        <f t="shared" si="105"/>
        <v>1</v>
      </c>
      <c r="CP121" s="31">
        <f t="shared" si="165"/>
        <v>-194.74999999999997</v>
      </c>
      <c r="CQ121" s="31">
        <f t="shared" si="166"/>
        <v>1.3904571533203034E-3</v>
      </c>
      <c r="CR121" s="31">
        <f t="shared" si="167"/>
        <v>5939.9999999999991</v>
      </c>
      <c r="CS121" s="31">
        <f t="shared" si="168"/>
        <v>403.63027932178539</v>
      </c>
      <c r="CV121" s="32">
        <f t="shared" si="169"/>
        <v>-145</v>
      </c>
      <c r="CW121" s="32">
        <f t="shared" si="170"/>
        <v>24.4</v>
      </c>
      <c r="CX121" s="32">
        <v>1</v>
      </c>
      <c r="CY121" s="23">
        <f t="shared" si="171"/>
        <v>2.2999999999999998</v>
      </c>
      <c r="CZ121" s="31">
        <f t="shared" si="106"/>
        <v>1</v>
      </c>
      <c r="DA121" s="31">
        <f t="shared" si="172"/>
        <v>-333.5</v>
      </c>
      <c r="DB121" s="31">
        <f t="shared" si="173"/>
        <v>1.3578683137893543E-6</v>
      </c>
      <c r="DC121" s="31">
        <f t="shared" si="174"/>
        <v>7320</v>
      </c>
      <c r="DD121" s="31">
        <f t="shared" si="175"/>
        <v>403.63027932178539</v>
      </c>
      <c r="DG121" s="32">
        <f t="shared" si="176"/>
        <v>-210</v>
      </c>
      <c r="DH121" s="32">
        <f t="shared" si="177"/>
        <v>29.65</v>
      </c>
      <c r="DI121" s="32">
        <v>1</v>
      </c>
      <c r="DJ121" s="23">
        <f t="shared" si="185"/>
        <v>2.625</v>
      </c>
      <c r="DK121" s="31">
        <f t="shared" si="107"/>
        <v>1</v>
      </c>
      <c r="DL121" s="31">
        <f t="shared" si="178"/>
        <v>-551.25</v>
      </c>
      <c r="DM121" s="31">
        <f t="shared" si="179"/>
        <v>1.6575540939811384E-10</v>
      </c>
      <c r="DN121" s="31">
        <f t="shared" si="180"/>
        <v>8895</v>
      </c>
      <c r="DO121" s="31">
        <f t="shared" si="181"/>
        <v>403.63027932178539</v>
      </c>
    </row>
    <row r="122" spans="1:119">
      <c r="A122" s="23">
        <f t="shared" si="108"/>
        <v>13.928809012738071</v>
      </c>
      <c r="B122" s="23">
        <v>0</v>
      </c>
      <c r="C122" s="44">
        <f t="shared" si="187"/>
        <v>6.0749999999999993</v>
      </c>
      <c r="D122" s="48"/>
      <c r="E122" s="47">
        <f t="shared" si="109"/>
        <v>6.0749999999999993</v>
      </c>
      <c r="F122" s="84">
        <f t="shared" si="96"/>
        <v>12.149999999999999</v>
      </c>
      <c r="G122" s="185">
        <f t="shared" si="97"/>
        <v>4.9933221956064466</v>
      </c>
      <c r="H122" s="26">
        <f t="shared" si="110"/>
        <v>9635980.2103150431</v>
      </c>
      <c r="I122" s="23">
        <f t="shared" si="182"/>
        <v>23.200000000000014</v>
      </c>
      <c r="J122" s="27">
        <v>116</v>
      </c>
      <c r="K122" s="32">
        <f t="shared" si="111"/>
        <v>116</v>
      </c>
      <c r="L122" s="32">
        <f t="shared" si="112"/>
        <v>1</v>
      </c>
      <c r="M122" s="22">
        <v>1</v>
      </c>
      <c r="N122" s="109">
        <f t="shared" si="113"/>
        <v>6.0749999999999993</v>
      </c>
      <c r="O122" s="31">
        <f t="shared" si="98"/>
        <v>10080</v>
      </c>
      <c r="P122" s="31">
        <f t="shared" si="114"/>
        <v>7103375.9999999991</v>
      </c>
      <c r="Q122" s="31">
        <f t="shared" si="115"/>
        <v>7024629573.319665</v>
      </c>
      <c r="R122" s="31">
        <f t="shared" si="116"/>
        <v>300</v>
      </c>
      <c r="S122" s="31">
        <f t="shared" si="117"/>
        <v>417.86427038214214</v>
      </c>
      <c r="T122" s="56">
        <f t="shared" si="118"/>
        <v>988.91422519653554</v>
      </c>
      <c r="U122" s="163">
        <f t="shared" si="119"/>
        <v>149.79966586819339</v>
      </c>
      <c r="W122" s="32">
        <f t="shared" si="120"/>
        <v>111</v>
      </c>
      <c r="X122" s="32">
        <f t="shared" si="121"/>
        <v>2.0499999999999998</v>
      </c>
      <c r="Y122" s="32">
        <v>1</v>
      </c>
      <c r="Z122" s="23">
        <f t="shared" si="122"/>
        <v>1.0249999999999999</v>
      </c>
      <c r="AA122" s="31">
        <f t="shared" si="99"/>
        <v>56160</v>
      </c>
      <c r="AB122" s="31">
        <f t="shared" si="123"/>
        <v>6389603.9999999991</v>
      </c>
      <c r="AC122" s="31">
        <f t="shared" si="124"/>
        <v>3512314786.6598306</v>
      </c>
      <c r="AD122" s="31">
        <f t="shared" si="125"/>
        <v>615</v>
      </c>
      <c r="AE122" s="31">
        <f t="shared" si="126"/>
        <v>417.86427038214214</v>
      </c>
      <c r="AF122" s="56">
        <f t="shared" si="186"/>
        <v>549.69209150673987</v>
      </c>
      <c r="AH122" s="32">
        <f t="shared" si="127"/>
        <v>101</v>
      </c>
      <c r="AI122" s="32">
        <f t="shared" si="128"/>
        <v>4.1999999999999993</v>
      </c>
      <c r="AJ122" s="32">
        <v>1</v>
      </c>
      <c r="AK122" s="23">
        <f t="shared" si="129"/>
        <v>1.075</v>
      </c>
      <c r="AL122" s="31">
        <f t="shared" si="100"/>
        <v>46800</v>
      </c>
      <c r="AM122" s="31">
        <f t="shared" si="130"/>
        <v>5081310</v>
      </c>
      <c r="AN122" s="31">
        <f t="shared" si="131"/>
        <v>878078696.66495728</v>
      </c>
      <c r="AO122" s="31">
        <f t="shared" si="132"/>
        <v>1259.9999999999998</v>
      </c>
      <c r="AP122" s="31">
        <f t="shared" si="133"/>
        <v>417.86427038214214</v>
      </c>
      <c r="AQ122" s="56">
        <f t="shared" si="188"/>
        <v>172.80557507118385</v>
      </c>
      <c r="AS122" s="32">
        <f t="shared" si="134"/>
        <v>86</v>
      </c>
      <c r="AT122" s="32">
        <f t="shared" si="135"/>
        <v>6.4999999999999991</v>
      </c>
      <c r="AU122" s="32">
        <v>1</v>
      </c>
      <c r="AV122" s="23">
        <f t="shared" si="136"/>
        <v>1.1499999999999999</v>
      </c>
      <c r="AW122" s="31">
        <f t="shared" si="101"/>
        <v>3520</v>
      </c>
      <c r="AX122" s="31">
        <f t="shared" si="137"/>
        <v>348128</v>
      </c>
      <c r="AY122" s="31">
        <f t="shared" si="138"/>
        <v>109759837.08311954</v>
      </c>
      <c r="AZ122" s="31">
        <f t="shared" si="139"/>
        <v>1949.9999999999998</v>
      </c>
      <c r="BA122" s="31">
        <f t="shared" si="140"/>
        <v>417.86427038214214</v>
      </c>
      <c r="BB122" s="56">
        <f t="shared" si="183"/>
        <v>315.28586348446419</v>
      </c>
      <c r="BD122" s="32">
        <f t="shared" si="141"/>
        <v>56</v>
      </c>
      <c r="BE122" s="32">
        <f t="shared" si="142"/>
        <v>9.1</v>
      </c>
      <c r="BF122" s="32">
        <v>1</v>
      </c>
      <c r="BG122" s="23">
        <f t="shared" si="143"/>
        <v>1.3</v>
      </c>
      <c r="BH122" s="31">
        <f t="shared" si="102"/>
        <v>24</v>
      </c>
      <c r="BI122" s="31">
        <f t="shared" si="144"/>
        <v>1747.2</v>
      </c>
      <c r="BJ122" s="31">
        <f t="shared" si="145"/>
        <v>1714997.4544237398</v>
      </c>
      <c r="BK122" s="31">
        <f t="shared" si="146"/>
        <v>2730</v>
      </c>
      <c r="BL122" s="31">
        <f t="shared" si="147"/>
        <v>417.86427038214214</v>
      </c>
      <c r="BM122" s="56">
        <f t="shared" si="189"/>
        <v>981.56905587439314</v>
      </c>
      <c r="BO122" s="32">
        <f t="shared" si="148"/>
        <v>11</v>
      </c>
      <c r="BP122" s="32">
        <f t="shared" si="149"/>
        <v>12.149999999999999</v>
      </c>
      <c r="BQ122" s="32">
        <v>1</v>
      </c>
      <c r="BR122" s="23">
        <f t="shared" si="150"/>
        <v>1.5249999999999999</v>
      </c>
      <c r="BS122" s="31">
        <f t="shared" si="103"/>
        <v>1</v>
      </c>
      <c r="BT122" s="31">
        <f t="shared" si="151"/>
        <v>16.774999999999999</v>
      </c>
      <c r="BU122" s="31">
        <f t="shared" si="152"/>
        <v>3349.6044031713554</v>
      </c>
      <c r="BV122" s="31">
        <f t="shared" si="153"/>
        <v>3644.9999999999995</v>
      </c>
      <c r="BW122" s="31">
        <f t="shared" si="154"/>
        <v>417.86427038214214</v>
      </c>
      <c r="BX122" s="56">
        <f t="shared" si="190"/>
        <v>199.67835488353833</v>
      </c>
      <c r="BZ122" s="32">
        <f t="shared" si="155"/>
        <v>-39</v>
      </c>
      <c r="CA122" s="32">
        <f t="shared" si="156"/>
        <v>15.7</v>
      </c>
      <c r="CB122" s="32">
        <v>1</v>
      </c>
      <c r="CC122" s="23">
        <f t="shared" si="157"/>
        <v>1.7749999999999999</v>
      </c>
      <c r="CD122" s="31">
        <f t="shared" si="104"/>
        <v>1</v>
      </c>
      <c r="CE122" s="31">
        <f t="shared" si="158"/>
        <v>-69.224999999999994</v>
      </c>
      <c r="CF122" s="31">
        <f t="shared" si="159"/>
        <v>3.2710980499720166</v>
      </c>
      <c r="CG122" s="31">
        <f t="shared" si="160"/>
        <v>4710</v>
      </c>
      <c r="CH122" s="31">
        <f t="shared" si="161"/>
        <v>417.86427038214214</v>
      </c>
      <c r="CK122" s="32">
        <f t="shared" si="162"/>
        <v>-94</v>
      </c>
      <c r="CL122" s="32">
        <f t="shared" si="163"/>
        <v>19.799999999999997</v>
      </c>
      <c r="CM122" s="32">
        <v>1</v>
      </c>
      <c r="CN122" s="23">
        <f t="shared" si="164"/>
        <v>2.0499999999999998</v>
      </c>
      <c r="CO122" s="31">
        <f t="shared" si="105"/>
        <v>1</v>
      </c>
      <c r="CP122" s="31">
        <f t="shared" si="165"/>
        <v>-192.7</v>
      </c>
      <c r="CQ122" s="31">
        <f t="shared" si="166"/>
        <v>1.5972158447128933E-3</v>
      </c>
      <c r="CR122" s="31">
        <f t="shared" si="167"/>
        <v>5939.9999999999991</v>
      </c>
      <c r="CS122" s="31">
        <f t="shared" si="168"/>
        <v>417.86427038214214</v>
      </c>
      <c r="CV122" s="32">
        <f t="shared" si="169"/>
        <v>-144</v>
      </c>
      <c r="CW122" s="32">
        <f t="shared" si="170"/>
        <v>24.4</v>
      </c>
      <c r="CX122" s="32">
        <v>1</v>
      </c>
      <c r="CY122" s="23">
        <f t="shared" si="171"/>
        <v>2.2999999999999998</v>
      </c>
      <c r="CZ122" s="31">
        <f t="shared" si="106"/>
        <v>1</v>
      </c>
      <c r="DA122" s="31">
        <f t="shared" si="172"/>
        <v>-331.2</v>
      </c>
      <c r="DB122" s="31">
        <f t="shared" si="173"/>
        <v>1.5597810983524294E-6</v>
      </c>
      <c r="DC122" s="31">
        <f t="shared" si="174"/>
        <v>7320</v>
      </c>
      <c r="DD122" s="31">
        <f t="shared" si="175"/>
        <v>417.86427038214214</v>
      </c>
      <c r="DG122" s="32">
        <f t="shared" si="176"/>
        <v>-209</v>
      </c>
      <c r="DH122" s="32">
        <f t="shared" si="177"/>
        <v>29.65</v>
      </c>
      <c r="DI122" s="32">
        <v>1</v>
      </c>
      <c r="DJ122" s="23">
        <f t="shared" si="185"/>
        <v>2.625</v>
      </c>
      <c r="DK122" s="31">
        <f t="shared" si="107"/>
        <v>1</v>
      </c>
      <c r="DL122" s="31">
        <f t="shared" si="178"/>
        <v>-548.625</v>
      </c>
      <c r="DM122" s="31">
        <f t="shared" si="179"/>
        <v>1.9040296610747341E-10</v>
      </c>
      <c r="DN122" s="31">
        <f t="shared" si="180"/>
        <v>8895</v>
      </c>
      <c r="DO122" s="31">
        <f t="shared" si="181"/>
        <v>417.86427038214214</v>
      </c>
    </row>
    <row r="123" spans="1:119">
      <c r="A123" s="23">
        <f t="shared" si="108"/>
        <v>14.420007401773372</v>
      </c>
      <c r="B123" s="23">
        <v>0</v>
      </c>
      <c r="C123" s="44">
        <f t="shared" si="187"/>
        <v>6.0749999999999993</v>
      </c>
      <c r="D123" s="48"/>
      <c r="E123" s="47">
        <f t="shared" si="109"/>
        <v>6.0749999999999993</v>
      </c>
      <c r="F123" s="84">
        <f t="shared" si="96"/>
        <v>12.149999999999999</v>
      </c>
      <c r="G123" s="185">
        <f t="shared" si="97"/>
        <v>5.0630263758811198</v>
      </c>
      <c r="H123" s="26">
        <f t="shared" si="110"/>
        <v>11068834.616372872</v>
      </c>
      <c r="I123" s="23">
        <f t="shared" si="182"/>
        <v>23.400000000000013</v>
      </c>
      <c r="J123" s="27">
        <v>117</v>
      </c>
      <c r="K123" s="32">
        <f t="shared" si="111"/>
        <v>117</v>
      </c>
      <c r="L123" s="32">
        <f t="shared" si="112"/>
        <v>1</v>
      </c>
      <c r="M123" s="22">
        <v>1</v>
      </c>
      <c r="N123" s="109">
        <f t="shared" si="113"/>
        <v>6.0749999999999993</v>
      </c>
      <c r="O123" s="31">
        <f t="shared" si="98"/>
        <v>10080</v>
      </c>
      <c r="P123" s="31">
        <f t="shared" si="114"/>
        <v>7164611.9999999991</v>
      </c>
      <c r="Q123" s="31">
        <f t="shared" si="115"/>
        <v>8069180435.3358221</v>
      </c>
      <c r="R123" s="31">
        <f t="shared" si="116"/>
        <v>300</v>
      </c>
      <c r="S123" s="31">
        <f t="shared" si="117"/>
        <v>432.60022205320115</v>
      </c>
      <c r="T123" s="56">
        <f t="shared" si="118"/>
        <v>1126.2550484709882</v>
      </c>
      <c r="U123" s="163">
        <f t="shared" si="119"/>
        <v>151.89079127643359</v>
      </c>
      <c r="W123" s="32">
        <f t="shared" si="120"/>
        <v>112</v>
      </c>
      <c r="X123" s="32">
        <f t="shared" si="121"/>
        <v>2.0499999999999998</v>
      </c>
      <c r="Y123" s="32">
        <v>1</v>
      </c>
      <c r="Z123" s="23">
        <f t="shared" si="122"/>
        <v>1.0249999999999999</v>
      </c>
      <c r="AA123" s="31">
        <f t="shared" si="99"/>
        <v>56160</v>
      </c>
      <c r="AB123" s="31">
        <f t="shared" si="123"/>
        <v>6447167.9999999991</v>
      </c>
      <c r="AC123" s="31">
        <f t="shared" si="124"/>
        <v>4034590217.6679106</v>
      </c>
      <c r="AD123" s="31">
        <f t="shared" si="125"/>
        <v>615</v>
      </c>
      <c r="AE123" s="31">
        <f t="shared" si="126"/>
        <v>432.60022205320115</v>
      </c>
      <c r="AF123" s="56">
        <f t="shared" si="186"/>
        <v>625.7926298287731</v>
      </c>
      <c r="AH123" s="32">
        <f t="shared" si="127"/>
        <v>102</v>
      </c>
      <c r="AI123" s="32">
        <f t="shared" si="128"/>
        <v>4.1999999999999993</v>
      </c>
      <c r="AJ123" s="32">
        <v>1</v>
      </c>
      <c r="AK123" s="23">
        <f t="shared" si="129"/>
        <v>1.075</v>
      </c>
      <c r="AL123" s="31">
        <f t="shared" si="100"/>
        <v>46800</v>
      </c>
      <c r="AM123" s="31">
        <f t="shared" si="130"/>
        <v>5131620</v>
      </c>
      <c r="AN123" s="31">
        <f t="shared" si="131"/>
        <v>1008647554.4169769</v>
      </c>
      <c r="AO123" s="31">
        <f t="shared" si="132"/>
        <v>1259.9999999999998</v>
      </c>
      <c r="AP123" s="31">
        <f t="shared" si="133"/>
        <v>432.60022205320115</v>
      </c>
      <c r="AQ123" s="56">
        <f t="shared" si="188"/>
        <v>196.55538687918764</v>
      </c>
      <c r="AS123" s="32">
        <f t="shared" si="134"/>
        <v>87</v>
      </c>
      <c r="AT123" s="32">
        <f t="shared" si="135"/>
        <v>6.4999999999999991</v>
      </c>
      <c r="AU123" s="32">
        <v>1</v>
      </c>
      <c r="AV123" s="23">
        <f t="shared" si="136"/>
        <v>1.1499999999999999</v>
      </c>
      <c r="AW123" s="31">
        <f t="shared" si="101"/>
        <v>3520</v>
      </c>
      <c r="AX123" s="31">
        <f t="shared" si="137"/>
        <v>352176</v>
      </c>
      <c r="AY123" s="31">
        <f t="shared" si="138"/>
        <v>126080944.302122</v>
      </c>
      <c r="AZ123" s="31">
        <f t="shared" si="139"/>
        <v>1949.9999999999998</v>
      </c>
      <c r="BA123" s="31">
        <f t="shared" si="140"/>
        <v>432.60022205320115</v>
      </c>
      <c r="BB123" s="56">
        <f t="shared" si="183"/>
        <v>358.0054981092465</v>
      </c>
      <c r="BD123" s="32">
        <f t="shared" si="141"/>
        <v>57</v>
      </c>
      <c r="BE123" s="32">
        <f t="shared" si="142"/>
        <v>9.1</v>
      </c>
      <c r="BF123" s="32">
        <v>1</v>
      </c>
      <c r="BG123" s="23">
        <f t="shared" si="143"/>
        <v>1.3</v>
      </c>
      <c r="BH123" s="31">
        <f t="shared" si="102"/>
        <v>24</v>
      </c>
      <c r="BI123" s="31">
        <f t="shared" si="144"/>
        <v>1778.4</v>
      </c>
      <c r="BJ123" s="31">
        <f t="shared" si="145"/>
        <v>1970014.7547206527</v>
      </c>
      <c r="BK123" s="31">
        <f t="shared" si="146"/>
        <v>2730</v>
      </c>
      <c r="BL123" s="31">
        <f t="shared" si="147"/>
        <v>432.60022205320115</v>
      </c>
      <c r="BM123" s="56">
        <f t="shared" si="189"/>
        <v>1107.7455885743661</v>
      </c>
      <c r="BO123" s="32">
        <f t="shared" si="148"/>
        <v>12</v>
      </c>
      <c r="BP123" s="32">
        <f t="shared" si="149"/>
        <v>12.149999999999999</v>
      </c>
      <c r="BQ123" s="32">
        <v>1</v>
      </c>
      <c r="BR123" s="23">
        <f t="shared" si="150"/>
        <v>1.5249999999999999</v>
      </c>
      <c r="BS123" s="31">
        <f t="shared" si="103"/>
        <v>1</v>
      </c>
      <c r="BT123" s="31">
        <f t="shared" si="151"/>
        <v>18.299999999999997</v>
      </c>
      <c r="BU123" s="31">
        <f t="shared" si="152"/>
        <v>3847.6850678137621</v>
      </c>
      <c r="BV123" s="31">
        <f t="shared" si="153"/>
        <v>3644.9999999999995</v>
      </c>
      <c r="BW123" s="31">
        <f t="shared" si="154"/>
        <v>432.60022205320115</v>
      </c>
      <c r="BX123" s="56">
        <f t="shared" si="190"/>
        <v>210.25601463463184</v>
      </c>
      <c r="BZ123" s="32">
        <f t="shared" si="155"/>
        <v>-38</v>
      </c>
      <c r="CA123" s="32">
        <f t="shared" si="156"/>
        <v>15.7</v>
      </c>
      <c r="CB123" s="32">
        <v>1</v>
      </c>
      <c r="CC123" s="23">
        <f t="shared" si="157"/>
        <v>1.7749999999999999</v>
      </c>
      <c r="CD123" s="31">
        <f t="shared" si="104"/>
        <v>1</v>
      </c>
      <c r="CE123" s="31">
        <f t="shared" si="158"/>
        <v>-67.45</v>
      </c>
      <c r="CF123" s="31">
        <f t="shared" si="159"/>
        <v>3.757504949036865</v>
      </c>
      <c r="CG123" s="31">
        <f t="shared" si="160"/>
        <v>4710</v>
      </c>
      <c r="CH123" s="31">
        <f t="shared" si="161"/>
        <v>432.60022205320115</v>
      </c>
      <c r="CK123" s="32">
        <f t="shared" si="162"/>
        <v>-93</v>
      </c>
      <c r="CL123" s="32">
        <f t="shared" si="163"/>
        <v>19.799999999999997</v>
      </c>
      <c r="CM123" s="32">
        <v>1</v>
      </c>
      <c r="CN123" s="23">
        <f t="shared" si="164"/>
        <v>2.0499999999999998</v>
      </c>
      <c r="CO123" s="31">
        <f t="shared" si="105"/>
        <v>1</v>
      </c>
      <c r="CP123" s="31">
        <f t="shared" si="165"/>
        <v>-190.64999999999998</v>
      </c>
      <c r="CQ123" s="31">
        <f t="shared" si="166"/>
        <v>1.8347192133968998E-3</v>
      </c>
      <c r="CR123" s="31">
        <f t="shared" si="167"/>
        <v>5939.9999999999991</v>
      </c>
      <c r="CS123" s="31">
        <f t="shared" si="168"/>
        <v>432.60022205320115</v>
      </c>
      <c r="CV123" s="32">
        <f t="shared" si="169"/>
        <v>-143</v>
      </c>
      <c r="CW123" s="32">
        <f t="shared" si="170"/>
        <v>24.4</v>
      </c>
      <c r="CX123" s="32">
        <v>1</v>
      </c>
      <c r="CY123" s="23">
        <f t="shared" si="171"/>
        <v>2.2999999999999998</v>
      </c>
      <c r="CZ123" s="31">
        <f t="shared" si="106"/>
        <v>1</v>
      </c>
      <c r="DA123" s="31">
        <f t="shared" si="172"/>
        <v>-328.9</v>
      </c>
      <c r="DB123" s="31">
        <f t="shared" si="173"/>
        <v>1.7917179818329043E-6</v>
      </c>
      <c r="DC123" s="31">
        <f t="shared" si="174"/>
        <v>7320</v>
      </c>
      <c r="DD123" s="31">
        <f t="shared" si="175"/>
        <v>432.60022205320115</v>
      </c>
      <c r="DG123" s="32">
        <f t="shared" si="176"/>
        <v>-208</v>
      </c>
      <c r="DH123" s="32">
        <f t="shared" si="177"/>
        <v>29.65</v>
      </c>
      <c r="DI123" s="32">
        <v>1</v>
      </c>
      <c r="DJ123" s="23">
        <f t="shared" si="185"/>
        <v>2.625</v>
      </c>
      <c r="DK123" s="31">
        <f t="shared" si="107"/>
        <v>1</v>
      </c>
      <c r="DL123" s="31">
        <f t="shared" si="178"/>
        <v>-546</v>
      </c>
      <c r="DM123" s="31">
        <f t="shared" si="179"/>
        <v>2.1871557395421096E-10</v>
      </c>
      <c r="DN123" s="31">
        <f t="shared" si="180"/>
        <v>8895</v>
      </c>
      <c r="DO123" s="31">
        <f t="shared" si="181"/>
        <v>432.60022205320115</v>
      </c>
    </row>
    <row r="124" spans="1:119">
      <c r="A124" s="23">
        <f t="shared" si="108"/>
        <v>14.928527864589011</v>
      </c>
      <c r="B124" s="23">
        <v>0</v>
      </c>
      <c r="C124" s="44">
        <f t="shared" si="187"/>
        <v>6.0749999999999993</v>
      </c>
      <c r="D124" s="48"/>
      <c r="E124" s="47">
        <f t="shared" si="109"/>
        <v>6.0749999999999993</v>
      </c>
      <c r="F124" s="84">
        <f t="shared" si="96"/>
        <v>12.149999999999999</v>
      </c>
      <c r="G124" s="185">
        <f t="shared" si="97"/>
        <v>5.1337035902516162</v>
      </c>
      <c r="H124" s="26">
        <f t="shared" si="110"/>
        <v>12714752.115561755</v>
      </c>
      <c r="I124" s="23">
        <f t="shared" si="182"/>
        <v>23.600000000000016</v>
      </c>
      <c r="J124" s="27">
        <v>118</v>
      </c>
      <c r="K124" s="32">
        <f t="shared" si="111"/>
        <v>118</v>
      </c>
      <c r="L124" s="32">
        <f t="shared" si="112"/>
        <v>1</v>
      </c>
      <c r="M124" s="22">
        <v>1</v>
      </c>
      <c r="N124" s="109">
        <f t="shared" si="113"/>
        <v>6.0749999999999993</v>
      </c>
      <c r="O124" s="31">
        <f t="shared" si="98"/>
        <v>10080</v>
      </c>
      <c r="P124" s="31">
        <f t="shared" si="114"/>
        <v>7225847.9999999991</v>
      </c>
      <c r="Q124" s="31">
        <f t="shared" si="115"/>
        <v>9269054292.2445183</v>
      </c>
      <c r="R124" s="31">
        <f t="shared" si="116"/>
        <v>300</v>
      </c>
      <c r="S124" s="31">
        <f t="shared" si="117"/>
        <v>447.85583593767035</v>
      </c>
      <c r="T124" s="56">
        <f t="shared" si="118"/>
        <v>1282.7635306256816</v>
      </c>
      <c r="U124" s="163">
        <f t="shared" si="119"/>
        <v>154.01110770754849</v>
      </c>
      <c r="W124" s="32">
        <f t="shared" si="120"/>
        <v>113</v>
      </c>
      <c r="X124" s="32">
        <f t="shared" si="121"/>
        <v>2.0499999999999998</v>
      </c>
      <c r="Y124" s="32">
        <v>1</v>
      </c>
      <c r="Z124" s="23">
        <f t="shared" si="122"/>
        <v>1.0249999999999999</v>
      </c>
      <c r="AA124" s="31">
        <f t="shared" si="99"/>
        <v>56160</v>
      </c>
      <c r="AB124" s="31">
        <f t="shared" si="123"/>
        <v>6504731.9999999991</v>
      </c>
      <c r="AC124" s="31">
        <f t="shared" si="124"/>
        <v>4634527146.1222582</v>
      </c>
      <c r="AD124" s="31">
        <f t="shared" si="125"/>
        <v>615</v>
      </c>
      <c r="AE124" s="31">
        <f t="shared" si="126"/>
        <v>447.85583593767035</v>
      </c>
      <c r="AF124" s="56">
        <f t="shared" si="186"/>
        <v>712.48548689204392</v>
      </c>
      <c r="AH124" s="32">
        <f t="shared" si="127"/>
        <v>103</v>
      </c>
      <c r="AI124" s="32">
        <f t="shared" si="128"/>
        <v>4.1999999999999993</v>
      </c>
      <c r="AJ124" s="32">
        <v>1</v>
      </c>
      <c r="AK124" s="23">
        <f t="shared" si="129"/>
        <v>1.075</v>
      </c>
      <c r="AL124" s="31">
        <f t="shared" si="100"/>
        <v>46800</v>
      </c>
      <c r="AM124" s="31">
        <f t="shared" si="130"/>
        <v>5181930</v>
      </c>
      <c r="AN124" s="31">
        <f t="shared" si="131"/>
        <v>1158631786.5305638</v>
      </c>
      <c r="AO124" s="31">
        <f t="shared" si="132"/>
        <v>1259.9999999999998</v>
      </c>
      <c r="AP124" s="31">
        <f t="shared" si="133"/>
        <v>447.85583593767035</v>
      </c>
      <c r="AQ124" s="56">
        <f t="shared" si="188"/>
        <v>223.5907830732109</v>
      </c>
      <c r="AS124" s="32">
        <f t="shared" si="134"/>
        <v>88</v>
      </c>
      <c r="AT124" s="32">
        <f t="shared" si="135"/>
        <v>6.4999999999999991</v>
      </c>
      <c r="AU124" s="32">
        <v>1</v>
      </c>
      <c r="AV124" s="23">
        <f t="shared" si="136"/>
        <v>1.1499999999999999</v>
      </c>
      <c r="AW124" s="31">
        <f t="shared" si="101"/>
        <v>3520</v>
      </c>
      <c r="AX124" s="31">
        <f t="shared" si="137"/>
        <v>356224</v>
      </c>
      <c r="AY124" s="31">
        <f t="shared" si="138"/>
        <v>144828973.31632033</v>
      </c>
      <c r="AZ124" s="31">
        <f t="shared" si="139"/>
        <v>1949.9999999999998</v>
      </c>
      <c r="BA124" s="31">
        <f t="shared" si="140"/>
        <v>447.85583593767035</v>
      </c>
      <c r="BB124" s="56">
        <f t="shared" si="183"/>
        <v>406.56714122664482</v>
      </c>
      <c r="BD124" s="32">
        <f t="shared" si="141"/>
        <v>58</v>
      </c>
      <c r="BE124" s="32">
        <f t="shared" si="142"/>
        <v>9.1</v>
      </c>
      <c r="BF124" s="32">
        <v>1</v>
      </c>
      <c r="BG124" s="23">
        <f t="shared" si="143"/>
        <v>1.3</v>
      </c>
      <c r="BH124" s="31">
        <f t="shared" si="102"/>
        <v>24</v>
      </c>
      <c r="BI124" s="31">
        <f t="shared" si="144"/>
        <v>1809.6000000000001</v>
      </c>
      <c r="BJ124" s="31">
        <f t="shared" si="145"/>
        <v>2262952.7080675005</v>
      </c>
      <c r="BK124" s="31">
        <f t="shared" si="146"/>
        <v>2730</v>
      </c>
      <c r="BL124" s="31">
        <f t="shared" si="147"/>
        <v>447.85583593767035</v>
      </c>
      <c r="BM124" s="56">
        <f t="shared" si="189"/>
        <v>1250.5264743962755</v>
      </c>
      <c r="BO124" s="32">
        <f t="shared" si="148"/>
        <v>13</v>
      </c>
      <c r="BP124" s="32">
        <f t="shared" si="149"/>
        <v>12.149999999999999</v>
      </c>
      <c r="BQ124" s="32">
        <v>1</v>
      </c>
      <c r="BR124" s="23">
        <f t="shared" si="150"/>
        <v>1.5249999999999999</v>
      </c>
      <c r="BS124" s="31">
        <f t="shared" si="103"/>
        <v>1</v>
      </c>
      <c r="BT124" s="31">
        <f t="shared" si="151"/>
        <v>19.824999999999999</v>
      </c>
      <c r="BU124" s="31">
        <f t="shared" si="152"/>
        <v>4419.8295079443242</v>
      </c>
      <c r="BV124" s="31">
        <f t="shared" si="153"/>
        <v>3644.9999999999995</v>
      </c>
      <c r="BW124" s="31">
        <f t="shared" si="154"/>
        <v>447.85583593767035</v>
      </c>
      <c r="BX124" s="56">
        <f t="shared" si="190"/>
        <v>222.94221982064687</v>
      </c>
      <c r="BZ124" s="32">
        <f t="shared" si="155"/>
        <v>-37</v>
      </c>
      <c r="CA124" s="32">
        <f t="shared" si="156"/>
        <v>15.7</v>
      </c>
      <c r="CB124" s="32">
        <v>1</v>
      </c>
      <c r="CC124" s="23">
        <f t="shared" si="157"/>
        <v>1.7749999999999999</v>
      </c>
      <c r="CD124" s="31">
        <f t="shared" si="104"/>
        <v>1</v>
      </c>
      <c r="CE124" s="31">
        <f t="shared" si="158"/>
        <v>-65.674999999999997</v>
      </c>
      <c r="CF124" s="31">
        <f t="shared" si="159"/>
        <v>4.3162397538518658</v>
      </c>
      <c r="CG124" s="31">
        <f t="shared" si="160"/>
        <v>4710</v>
      </c>
      <c r="CH124" s="31">
        <f t="shared" si="161"/>
        <v>447.85583593767035</v>
      </c>
      <c r="CK124" s="32">
        <f t="shared" si="162"/>
        <v>-92</v>
      </c>
      <c r="CL124" s="32">
        <f t="shared" si="163"/>
        <v>19.799999999999997</v>
      </c>
      <c r="CM124" s="32">
        <v>1</v>
      </c>
      <c r="CN124" s="23">
        <f t="shared" si="164"/>
        <v>2.0499999999999998</v>
      </c>
      <c r="CO124" s="31">
        <f t="shared" si="105"/>
        <v>1</v>
      </c>
      <c r="CP124" s="31">
        <f t="shared" si="165"/>
        <v>-188.6</v>
      </c>
      <c r="CQ124" s="31">
        <f t="shared" si="166"/>
        <v>2.1075389423104731E-3</v>
      </c>
      <c r="CR124" s="31">
        <f t="shared" si="167"/>
        <v>5939.9999999999991</v>
      </c>
      <c r="CS124" s="31">
        <f t="shared" si="168"/>
        <v>447.85583593767035</v>
      </c>
      <c r="CV124" s="32">
        <f t="shared" si="169"/>
        <v>-142</v>
      </c>
      <c r="CW124" s="32">
        <f t="shared" si="170"/>
        <v>24.4</v>
      </c>
      <c r="CX124" s="32">
        <v>1</v>
      </c>
      <c r="CY124" s="23">
        <f t="shared" si="171"/>
        <v>2.2999999999999998</v>
      </c>
      <c r="CZ124" s="31">
        <f t="shared" si="106"/>
        <v>1</v>
      </c>
      <c r="DA124" s="31">
        <f t="shared" si="172"/>
        <v>-326.59999999999997</v>
      </c>
      <c r="DB124" s="31">
        <f t="shared" si="173"/>
        <v>2.0581434983500646E-6</v>
      </c>
      <c r="DC124" s="31">
        <f t="shared" si="174"/>
        <v>7320</v>
      </c>
      <c r="DD124" s="31">
        <f t="shared" si="175"/>
        <v>447.85583593767035</v>
      </c>
      <c r="DG124" s="32">
        <f t="shared" si="176"/>
        <v>-207</v>
      </c>
      <c r="DH124" s="32">
        <f t="shared" si="177"/>
        <v>29.65</v>
      </c>
      <c r="DI124" s="32">
        <v>1</v>
      </c>
      <c r="DJ124" s="23">
        <f t="shared" si="185"/>
        <v>2.625</v>
      </c>
      <c r="DK124" s="31">
        <f t="shared" si="107"/>
        <v>1</v>
      </c>
      <c r="DL124" s="31">
        <f t="shared" si="178"/>
        <v>-543.375</v>
      </c>
      <c r="DM124" s="31">
        <f t="shared" si="179"/>
        <v>2.5123822001343453E-10</v>
      </c>
      <c r="DN124" s="31">
        <f t="shared" si="180"/>
        <v>8895</v>
      </c>
      <c r="DO124" s="31">
        <f t="shared" si="181"/>
        <v>447.85583593767035</v>
      </c>
    </row>
    <row r="125" spans="1:119">
      <c r="A125" s="23">
        <f t="shared" si="108"/>
        <v>15.454981262797627</v>
      </c>
      <c r="B125" s="23">
        <v>0</v>
      </c>
      <c r="C125" s="44">
        <f t="shared" si="187"/>
        <v>6.0749999999999993</v>
      </c>
      <c r="D125" s="48"/>
      <c r="E125" s="47">
        <f t="shared" si="109"/>
        <v>6.0749999999999993</v>
      </c>
      <c r="F125" s="84">
        <f t="shared" si="96"/>
        <v>12.149999999999999</v>
      </c>
      <c r="G125" s="185">
        <f t="shared" si="97"/>
        <v>5.2053674217677335</v>
      </c>
      <c r="H125" s="26">
        <f t="shared" si="110"/>
        <v>14605414.839340866</v>
      </c>
      <c r="I125" s="23">
        <f t="shared" si="182"/>
        <v>23.800000000000011</v>
      </c>
      <c r="J125" s="27">
        <v>119</v>
      </c>
      <c r="K125" s="32">
        <f t="shared" si="111"/>
        <v>119</v>
      </c>
      <c r="L125" s="32">
        <f t="shared" si="112"/>
        <v>1</v>
      </c>
      <c r="M125" s="22">
        <v>1</v>
      </c>
      <c r="N125" s="109">
        <f t="shared" si="113"/>
        <v>6.0749999999999993</v>
      </c>
      <c r="O125" s="31">
        <f t="shared" si="98"/>
        <v>10080</v>
      </c>
      <c r="P125" s="31">
        <f t="shared" si="114"/>
        <v>7287083.9999999991</v>
      </c>
      <c r="Q125" s="31">
        <f t="shared" si="115"/>
        <v>10647347417.87949</v>
      </c>
      <c r="R125" s="31">
        <f t="shared" si="116"/>
        <v>300</v>
      </c>
      <c r="S125" s="31">
        <f t="shared" si="117"/>
        <v>463.64943788392884</v>
      </c>
      <c r="T125" s="56">
        <f t="shared" si="118"/>
        <v>1461.1259343078098</v>
      </c>
      <c r="U125" s="163">
        <f t="shared" si="119"/>
        <v>156.16102265303201</v>
      </c>
      <c r="W125" s="32">
        <f t="shared" si="120"/>
        <v>114</v>
      </c>
      <c r="X125" s="32">
        <f t="shared" si="121"/>
        <v>2.0499999999999998</v>
      </c>
      <c r="Y125" s="32">
        <v>1</v>
      </c>
      <c r="Z125" s="23">
        <f t="shared" si="122"/>
        <v>1.0249999999999999</v>
      </c>
      <c r="AA125" s="31">
        <f t="shared" si="99"/>
        <v>56160</v>
      </c>
      <c r="AB125" s="31">
        <f t="shared" si="123"/>
        <v>6562295.9999999991</v>
      </c>
      <c r="AC125" s="31">
        <f t="shared" si="124"/>
        <v>5323673708.9397421</v>
      </c>
      <c r="AD125" s="31">
        <f t="shared" si="125"/>
        <v>615</v>
      </c>
      <c r="AE125" s="31">
        <f t="shared" si="126"/>
        <v>463.64943788392884</v>
      </c>
      <c r="AF125" s="56">
        <f t="shared" si="186"/>
        <v>811.25168827187053</v>
      </c>
      <c r="AH125" s="32">
        <f t="shared" si="127"/>
        <v>104</v>
      </c>
      <c r="AI125" s="32">
        <f t="shared" si="128"/>
        <v>4.1999999999999993</v>
      </c>
      <c r="AJ125" s="32">
        <v>1</v>
      </c>
      <c r="AK125" s="23">
        <f t="shared" si="129"/>
        <v>1.075</v>
      </c>
      <c r="AL125" s="31">
        <f t="shared" si="100"/>
        <v>46800</v>
      </c>
      <c r="AM125" s="31">
        <f t="shared" si="130"/>
        <v>5232240</v>
      </c>
      <c r="AN125" s="31">
        <f t="shared" si="131"/>
        <v>1330918427.2349348</v>
      </c>
      <c r="AO125" s="31">
        <f t="shared" si="132"/>
        <v>1259.9999999999998</v>
      </c>
      <c r="AP125" s="31">
        <f t="shared" si="133"/>
        <v>463.64943788392884</v>
      </c>
      <c r="AQ125" s="56">
        <f t="shared" si="188"/>
        <v>254.36876504803578</v>
      </c>
      <c r="AS125" s="32">
        <f t="shared" si="134"/>
        <v>89</v>
      </c>
      <c r="AT125" s="32">
        <f t="shared" si="135"/>
        <v>6.4999999999999991</v>
      </c>
      <c r="AU125" s="32">
        <v>1</v>
      </c>
      <c r="AV125" s="23">
        <f t="shared" si="136"/>
        <v>1.1499999999999999</v>
      </c>
      <c r="AW125" s="31">
        <f t="shared" si="101"/>
        <v>3520</v>
      </c>
      <c r="AX125" s="31">
        <f t="shared" si="137"/>
        <v>360272</v>
      </c>
      <c r="AY125" s="31">
        <f t="shared" si="138"/>
        <v>166364803.4043667</v>
      </c>
      <c r="AZ125" s="31">
        <f t="shared" si="139"/>
        <v>1949.9999999999998</v>
      </c>
      <c r="BA125" s="31">
        <f t="shared" si="140"/>
        <v>463.64943788392884</v>
      </c>
      <c r="BB125" s="56">
        <f t="shared" si="183"/>
        <v>461.77555681364828</v>
      </c>
      <c r="BD125" s="32">
        <f t="shared" si="141"/>
        <v>59</v>
      </c>
      <c r="BE125" s="32">
        <f t="shared" si="142"/>
        <v>9.1</v>
      </c>
      <c r="BF125" s="32">
        <v>1</v>
      </c>
      <c r="BG125" s="23">
        <f t="shared" si="143"/>
        <v>1.3</v>
      </c>
      <c r="BH125" s="31">
        <f t="shared" si="102"/>
        <v>24</v>
      </c>
      <c r="BI125" s="31">
        <f t="shared" si="144"/>
        <v>1840.8</v>
      </c>
      <c r="BJ125" s="31">
        <f t="shared" si="145"/>
        <v>2599450.0531932237</v>
      </c>
      <c r="BK125" s="31">
        <f t="shared" si="146"/>
        <v>2730</v>
      </c>
      <c r="BL125" s="31">
        <f t="shared" si="147"/>
        <v>463.64943788392884</v>
      </c>
      <c r="BM125" s="56">
        <f t="shared" si="189"/>
        <v>1412.1306242901042</v>
      </c>
      <c r="BO125" s="32">
        <f t="shared" si="148"/>
        <v>14</v>
      </c>
      <c r="BP125" s="32">
        <f t="shared" si="149"/>
        <v>12.149999999999999</v>
      </c>
      <c r="BQ125" s="32">
        <v>1</v>
      </c>
      <c r="BR125" s="23">
        <f t="shared" si="150"/>
        <v>1.5249999999999999</v>
      </c>
      <c r="BS125" s="31">
        <f t="shared" si="103"/>
        <v>1</v>
      </c>
      <c r="BT125" s="31">
        <f t="shared" si="151"/>
        <v>21.349999999999998</v>
      </c>
      <c r="BU125" s="31">
        <f t="shared" si="152"/>
        <v>5077.0508851429995</v>
      </c>
      <c r="BV125" s="31">
        <f t="shared" si="153"/>
        <v>3644.9999999999995</v>
      </c>
      <c r="BW125" s="31">
        <f t="shared" si="154"/>
        <v>463.64943788392884</v>
      </c>
      <c r="BX125" s="56">
        <f t="shared" si="190"/>
        <v>237.8009782268384</v>
      </c>
      <c r="BZ125" s="32">
        <f t="shared" si="155"/>
        <v>-36</v>
      </c>
      <c r="CA125" s="32">
        <f t="shared" si="156"/>
        <v>15.7</v>
      </c>
      <c r="CB125" s="32">
        <v>1</v>
      </c>
      <c r="CC125" s="23">
        <f t="shared" si="157"/>
        <v>1.7749999999999999</v>
      </c>
      <c r="CD125" s="31">
        <f t="shared" si="104"/>
        <v>1</v>
      </c>
      <c r="CE125" s="31">
        <f t="shared" si="158"/>
        <v>-63.9</v>
      </c>
      <c r="CF125" s="31">
        <f t="shared" si="159"/>
        <v>4.9580575050224445</v>
      </c>
      <c r="CG125" s="31">
        <f t="shared" si="160"/>
        <v>4710</v>
      </c>
      <c r="CH125" s="31">
        <f t="shared" si="161"/>
        <v>463.64943788392884</v>
      </c>
      <c r="CK125" s="32">
        <f t="shared" si="162"/>
        <v>-91</v>
      </c>
      <c r="CL125" s="32">
        <f t="shared" si="163"/>
        <v>19.799999999999997</v>
      </c>
      <c r="CM125" s="32">
        <v>1</v>
      </c>
      <c r="CN125" s="23">
        <f t="shared" si="164"/>
        <v>2.0499999999999998</v>
      </c>
      <c r="CO125" s="31">
        <f t="shared" si="105"/>
        <v>1</v>
      </c>
      <c r="CP125" s="31">
        <f t="shared" si="165"/>
        <v>-186.54999999999998</v>
      </c>
      <c r="CQ125" s="31">
        <f t="shared" si="166"/>
        <v>2.4209265161242322E-3</v>
      </c>
      <c r="CR125" s="31">
        <f t="shared" si="167"/>
        <v>5939.9999999999991</v>
      </c>
      <c r="CS125" s="31">
        <f t="shared" si="168"/>
        <v>463.64943788392884</v>
      </c>
      <c r="CV125" s="32">
        <f t="shared" si="169"/>
        <v>-141</v>
      </c>
      <c r="CW125" s="32">
        <f t="shared" si="170"/>
        <v>24.4</v>
      </c>
      <c r="CX125" s="32">
        <v>1</v>
      </c>
      <c r="CY125" s="23">
        <f t="shared" si="171"/>
        <v>2.2999999999999998</v>
      </c>
      <c r="CZ125" s="31">
        <f t="shared" si="106"/>
        <v>1</v>
      </c>
      <c r="DA125" s="31">
        <f t="shared" si="172"/>
        <v>-324.29999999999995</v>
      </c>
      <c r="DB125" s="31">
        <f t="shared" si="173"/>
        <v>2.3641860509025625E-6</v>
      </c>
      <c r="DC125" s="31">
        <f t="shared" si="174"/>
        <v>7320</v>
      </c>
      <c r="DD125" s="31">
        <f t="shared" si="175"/>
        <v>463.64943788392884</v>
      </c>
      <c r="DG125" s="32">
        <f t="shared" si="176"/>
        <v>-206</v>
      </c>
      <c r="DH125" s="32">
        <f t="shared" si="177"/>
        <v>29.65</v>
      </c>
      <c r="DI125" s="32">
        <v>1</v>
      </c>
      <c r="DJ125" s="23">
        <f t="shared" si="185"/>
        <v>2.625</v>
      </c>
      <c r="DK125" s="31">
        <f t="shared" si="107"/>
        <v>1</v>
      </c>
      <c r="DL125" s="31">
        <f t="shared" si="178"/>
        <v>-540.75</v>
      </c>
      <c r="DM125" s="31">
        <f t="shared" si="179"/>
        <v>2.8859693004181542E-10</v>
      </c>
      <c r="DN125" s="31">
        <f t="shared" si="180"/>
        <v>8895</v>
      </c>
      <c r="DO125" s="31">
        <f t="shared" si="181"/>
        <v>463.64943788392884</v>
      </c>
    </row>
    <row r="126" spans="1:119">
      <c r="A126" s="23">
        <f t="shared" si="108"/>
        <v>16.000000000000103</v>
      </c>
      <c r="B126" s="23">
        <v>0</v>
      </c>
      <c r="C126" s="44">
        <f t="shared" si="187"/>
        <v>6.0749999999999993</v>
      </c>
      <c r="D126" s="48"/>
      <c r="E126" s="47">
        <f t="shared" si="109"/>
        <v>6.0749999999999993</v>
      </c>
      <c r="F126" s="84">
        <f t="shared" si="96"/>
        <v>12.149999999999999</v>
      </c>
      <c r="G126" s="185">
        <f t="shared" si="97"/>
        <v>5.2780316430915768</v>
      </c>
      <c r="H126" s="26">
        <f t="shared" si="110"/>
        <v>16777216.000000134</v>
      </c>
      <c r="I126" s="23">
        <f t="shared" si="182"/>
        <v>24.000000000000014</v>
      </c>
      <c r="J126" s="27">
        <v>120</v>
      </c>
      <c r="K126" s="32">
        <f t="shared" si="111"/>
        <v>120</v>
      </c>
      <c r="L126" s="32">
        <f t="shared" si="112"/>
        <v>1</v>
      </c>
      <c r="M126" s="22">
        <v>10</v>
      </c>
      <c r="N126" s="109">
        <f t="shared" si="113"/>
        <v>6.0749999999999993</v>
      </c>
      <c r="O126" s="31">
        <f t="shared" si="98"/>
        <v>100800</v>
      </c>
      <c r="P126" s="31">
        <f t="shared" si="114"/>
        <v>73483199.999999985</v>
      </c>
      <c r="Q126" s="31">
        <f t="shared" si="115"/>
        <v>12230590464.000097</v>
      </c>
      <c r="R126" s="31">
        <f t="shared" si="116"/>
        <v>300</v>
      </c>
      <c r="S126" s="31">
        <f t="shared" si="117"/>
        <v>480.00000000000307</v>
      </c>
      <c r="T126" s="56">
        <f t="shared" si="118"/>
        <v>166.44063492063628</v>
      </c>
      <c r="U126" s="163">
        <f t="shared" si="119"/>
        <v>158.3409492927473</v>
      </c>
      <c r="W126" s="32">
        <f t="shared" si="120"/>
        <v>115</v>
      </c>
      <c r="X126" s="32">
        <f t="shared" si="121"/>
        <v>2.0499999999999998</v>
      </c>
      <c r="Y126" s="32">
        <v>1</v>
      </c>
      <c r="Z126" s="23">
        <f t="shared" si="122"/>
        <v>1.0249999999999999</v>
      </c>
      <c r="AA126" s="31">
        <f t="shared" si="99"/>
        <v>56160</v>
      </c>
      <c r="AB126" s="31">
        <f t="shared" si="123"/>
        <v>6619859.9999999991</v>
      </c>
      <c r="AC126" s="31">
        <f t="shared" si="124"/>
        <v>6115295232.0000467</v>
      </c>
      <c r="AD126" s="31">
        <f t="shared" si="125"/>
        <v>615</v>
      </c>
      <c r="AE126" s="31">
        <f t="shared" si="126"/>
        <v>480.00000000000307</v>
      </c>
      <c r="AF126" s="56">
        <f t="shared" si="186"/>
        <v>923.78014519945248</v>
      </c>
      <c r="AH126" s="32">
        <f t="shared" si="127"/>
        <v>105</v>
      </c>
      <c r="AI126" s="32">
        <f t="shared" si="128"/>
        <v>4.1999999999999993</v>
      </c>
      <c r="AJ126" s="32">
        <v>1</v>
      </c>
      <c r="AK126" s="23">
        <f t="shared" si="129"/>
        <v>1.075</v>
      </c>
      <c r="AL126" s="31">
        <f t="shared" si="100"/>
        <v>46800</v>
      </c>
      <c r="AM126" s="31">
        <f t="shared" si="130"/>
        <v>5282550</v>
      </c>
      <c r="AN126" s="31">
        <f t="shared" si="131"/>
        <v>1528823808.0000107</v>
      </c>
      <c r="AO126" s="31">
        <f t="shared" si="132"/>
        <v>1259.9999999999998</v>
      </c>
      <c r="AP126" s="31">
        <f t="shared" si="133"/>
        <v>480.00000000000307</v>
      </c>
      <c r="AQ126" s="56">
        <f t="shared" si="188"/>
        <v>289.41019166879835</v>
      </c>
      <c r="AS126" s="32">
        <f t="shared" si="134"/>
        <v>90</v>
      </c>
      <c r="AT126" s="32">
        <f t="shared" si="135"/>
        <v>6.4999999999999991</v>
      </c>
      <c r="AU126" s="32">
        <v>1</v>
      </c>
      <c r="AV126" s="23">
        <f t="shared" si="136"/>
        <v>1.1499999999999999</v>
      </c>
      <c r="AW126" s="31">
        <f t="shared" si="101"/>
        <v>3520</v>
      </c>
      <c r="AX126" s="31">
        <f t="shared" si="137"/>
        <v>364320</v>
      </c>
      <c r="AY126" s="31">
        <f t="shared" si="138"/>
        <v>191102976.00000113</v>
      </c>
      <c r="AZ126" s="31">
        <f t="shared" si="139"/>
        <v>1949.9999999999998</v>
      </c>
      <c r="BA126" s="31">
        <f t="shared" si="140"/>
        <v>480.00000000000307</v>
      </c>
      <c r="BB126" s="56">
        <f t="shared" si="183"/>
        <v>524.54703557312564</v>
      </c>
      <c r="BD126" s="32">
        <f t="shared" si="141"/>
        <v>60</v>
      </c>
      <c r="BE126" s="32">
        <f t="shared" si="142"/>
        <v>9.1</v>
      </c>
      <c r="BF126" s="32">
        <v>10</v>
      </c>
      <c r="BG126" s="23">
        <f t="shared" si="143"/>
        <v>1.3</v>
      </c>
      <c r="BH126" s="31">
        <f t="shared" si="102"/>
        <v>240</v>
      </c>
      <c r="BI126" s="31">
        <f t="shared" si="144"/>
        <v>18720</v>
      </c>
      <c r="BJ126" s="31">
        <f t="shared" si="145"/>
        <v>2985984.0000000116</v>
      </c>
      <c r="BK126" s="31">
        <f t="shared" si="146"/>
        <v>2730</v>
      </c>
      <c r="BL126" s="31">
        <f t="shared" si="147"/>
        <v>480.00000000000307</v>
      </c>
      <c r="BM126" s="56">
        <f t="shared" si="189"/>
        <v>159.50769230769293</v>
      </c>
      <c r="BO126" s="32">
        <f t="shared" si="148"/>
        <v>15</v>
      </c>
      <c r="BP126" s="32">
        <f t="shared" si="149"/>
        <v>12.149999999999999</v>
      </c>
      <c r="BQ126" s="32">
        <v>1</v>
      </c>
      <c r="BR126" s="23">
        <f t="shared" si="150"/>
        <v>1.5249999999999999</v>
      </c>
      <c r="BS126" s="31">
        <f t="shared" si="103"/>
        <v>1</v>
      </c>
      <c r="BT126" s="31">
        <f t="shared" si="151"/>
        <v>22.875</v>
      </c>
      <c r="BU126" s="31">
        <f t="shared" si="152"/>
        <v>5832.0000000000045</v>
      </c>
      <c r="BV126" s="31">
        <f t="shared" si="153"/>
        <v>3644.9999999999995</v>
      </c>
      <c r="BW126" s="31">
        <f t="shared" si="154"/>
        <v>480.00000000000307</v>
      </c>
      <c r="BX126" s="56">
        <f t="shared" si="190"/>
        <v>254.95081967213136</v>
      </c>
      <c r="BZ126" s="32">
        <f t="shared" si="155"/>
        <v>-35</v>
      </c>
      <c r="CA126" s="32">
        <f t="shared" si="156"/>
        <v>15.7</v>
      </c>
      <c r="CB126" s="32">
        <v>1</v>
      </c>
      <c r="CC126" s="23">
        <f t="shared" si="157"/>
        <v>1.7749999999999999</v>
      </c>
      <c r="CD126" s="31">
        <f t="shared" si="104"/>
        <v>1</v>
      </c>
      <c r="CE126" s="31">
        <f t="shared" si="158"/>
        <v>-62.125</v>
      </c>
      <c r="CF126" s="31">
        <f t="shared" si="159"/>
        <v>5.6953124999999849</v>
      </c>
      <c r="CG126" s="31">
        <f t="shared" si="160"/>
        <v>4710</v>
      </c>
      <c r="CH126" s="31">
        <f t="shared" si="161"/>
        <v>480.00000000000307</v>
      </c>
      <c r="CK126" s="32">
        <f t="shared" si="162"/>
        <v>-90</v>
      </c>
      <c r="CL126" s="32">
        <f t="shared" si="163"/>
        <v>19.799999999999997</v>
      </c>
      <c r="CM126" s="32">
        <v>1</v>
      </c>
      <c r="CN126" s="23">
        <f t="shared" si="164"/>
        <v>2.0499999999999998</v>
      </c>
      <c r="CO126" s="31">
        <f t="shared" si="105"/>
        <v>1</v>
      </c>
      <c r="CP126" s="31">
        <f t="shared" si="165"/>
        <v>-184.49999999999997</v>
      </c>
      <c r="CQ126" s="31">
        <f t="shared" si="166"/>
        <v>2.7809143066406081E-3</v>
      </c>
      <c r="CR126" s="31">
        <f t="shared" si="167"/>
        <v>5939.9999999999991</v>
      </c>
      <c r="CS126" s="31">
        <f t="shared" si="168"/>
        <v>480.00000000000307</v>
      </c>
      <c r="CV126" s="32">
        <f t="shared" si="169"/>
        <v>-140</v>
      </c>
      <c r="CW126" s="32">
        <f t="shared" si="170"/>
        <v>24.4</v>
      </c>
      <c r="CX126" s="32">
        <v>1</v>
      </c>
      <c r="CY126" s="23">
        <f t="shared" si="171"/>
        <v>2.2999999999999998</v>
      </c>
      <c r="CZ126" s="31">
        <f t="shared" si="106"/>
        <v>1</v>
      </c>
      <c r="DA126" s="31">
        <f t="shared" si="172"/>
        <v>-322</v>
      </c>
      <c r="DB126" s="31">
        <f t="shared" si="173"/>
        <v>2.7157366275787095E-6</v>
      </c>
      <c r="DC126" s="31">
        <f t="shared" si="174"/>
        <v>7320</v>
      </c>
      <c r="DD126" s="31">
        <f t="shared" si="175"/>
        <v>480.00000000000307</v>
      </c>
      <c r="DG126" s="32">
        <f t="shared" si="176"/>
        <v>-205</v>
      </c>
      <c r="DH126" s="32">
        <f t="shared" si="177"/>
        <v>29.65</v>
      </c>
      <c r="DI126" s="32">
        <v>1</v>
      </c>
      <c r="DJ126" s="23">
        <f t="shared" si="185"/>
        <v>2.625</v>
      </c>
      <c r="DK126" s="31">
        <f t="shared" si="107"/>
        <v>1</v>
      </c>
      <c r="DL126" s="31">
        <f t="shared" si="178"/>
        <v>-538.125</v>
      </c>
      <c r="DM126" s="31">
        <f t="shared" si="179"/>
        <v>3.3151081879622774E-10</v>
      </c>
      <c r="DN126" s="31">
        <f t="shared" si="180"/>
        <v>8895</v>
      </c>
      <c r="DO126" s="31">
        <f t="shared" si="181"/>
        <v>480.00000000000307</v>
      </c>
    </row>
    <row r="127" spans="1:119">
      <c r="A127" s="23">
        <f t="shared" si="108"/>
        <v>16.564238781462148</v>
      </c>
      <c r="B127" s="23">
        <v>0</v>
      </c>
      <c r="C127" s="44">
        <f t="shared" si="187"/>
        <v>6.0749999999999993</v>
      </c>
      <c r="D127" s="48"/>
      <c r="E127" s="47">
        <f t="shared" si="109"/>
        <v>6.0749999999999993</v>
      </c>
      <c r="F127" s="84">
        <f t="shared" si="96"/>
        <v>12.149999999999999</v>
      </c>
      <c r="G127" s="185">
        <f t="shared" si="97"/>
        <v>5.3517102191444472</v>
      </c>
      <c r="H127" s="26">
        <f t="shared" si="110"/>
        <v>19271960.420630097</v>
      </c>
      <c r="I127" s="23">
        <f t="shared" si="182"/>
        <v>24.20000000000001</v>
      </c>
      <c r="J127" s="27">
        <v>121</v>
      </c>
      <c r="K127" s="32">
        <f t="shared" si="111"/>
        <v>121</v>
      </c>
      <c r="L127" s="32">
        <f t="shared" si="112"/>
        <v>1</v>
      </c>
      <c r="M127" s="22">
        <v>1</v>
      </c>
      <c r="N127" s="109">
        <f t="shared" si="113"/>
        <v>6.0749999999999993</v>
      </c>
      <c r="O127" s="31">
        <f t="shared" si="98"/>
        <v>100800</v>
      </c>
      <c r="P127" s="31">
        <f t="shared" si="114"/>
        <v>74095559.999999985</v>
      </c>
      <c r="Q127" s="31">
        <f t="shared" si="115"/>
        <v>14049259146.639339</v>
      </c>
      <c r="R127" s="31">
        <f t="shared" si="116"/>
        <v>300</v>
      </c>
      <c r="S127" s="31">
        <f t="shared" si="117"/>
        <v>496.92716344386446</v>
      </c>
      <c r="T127" s="56">
        <f t="shared" si="118"/>
        <v>189.61000020297226</v>
      </c>
      <c r="U127" s="163">
        <f t="shared" si="119"/>
        <v>160.55130657433341</v>
      </c>
      <c r="W127" s="32">
        <f t="shared" si="120"/>
        <v>116</v>
      </c>
      <c r="X127" s="32">
        <f t="shared" si="121"/>
        <v>2.0499999999999998</v>
      </c>
      <c r="Y127" s="32">
        <v>1</v>
      </c>
      <c r="Z127" s="23">
        <f t="shared" si="122"/>
        <v>1.0249999999999999</v>
      </c>
      <c r="AA127" s="31">
        <f t="shared" si="99"/>
        <v>56160</v>
      </c>
      <c r="AB127" s="31">
        <f t="shared" si="123"/>
        <v>6677423.9999999991</v>
      </c>
      <c r="AC127" s="31">
        <f t="shared" si="124"/>
        <v>7024629573.319665</v>
      </c>
      <c r="AD127" s="31">
        <f t="shared" si="125"/>
        <v>615</v>
      </c>
      <c r="AE127" s="31">
        <f t="shared" si="126"/>
        <v>496.92716344386446</v>
      </c>
      <c r="AF127" s="56">
        <f t="shared" si="186"/>
        <v>1051.996933745658</v>
      </c>
      <c r="AH127" s="32">
        <f t="shared" si="127"/>
        <v>106</v>
      </c>
      <c r="AI127" s="32">
        <f t="shared" si="128"/>
        <v>4.1999999999999993</v>
      </c>
      <c r="AJ127" s="32">
        <v>1</v>
      </c>
      <c r="AK127" s="23">
        <f t="shared" si="129"/>
        <v>1.075</v>
      </c>
      <c r="AL127" s="31">
        <f t="shared" si="100"/>
        <v>46800</v>
      </c>
      <c r="AM127" s="31">
        <f t="shared" si="130"/>
        <v>5332860</v>
      </c>
      <c r="AN127" s="31">
        <f t="shared" si="131"/>
        <v>1756157393.3299148</v>
      </c>
      <c r="AO127" s="31">
        <f t="shared" si="132"/>
        <v>1259.9999999999998</v>
      </c>
      <c r="AP127" s="31">
        <f t="shared" si="133"/>
        <v>496.92716344386446</v>
      </c>
      <c r="AQ127" s="56">
        <f t="shared" si="188"/>
        <v>329.30873739980325</v>
      </c>
      <c r="AS127" s="32">
        <f t="shared" si="134"/>
        <v>91</v>
      </c>
      <c r="AT127" s="32">
        <f t="shared" si="135"/>
        <v>6.4999999999999991</v>
      </c>
      <c r="AU127" s="32">
        <v>1</v>
      </c>
      <c r="AV127" s="23">
        <f t="shared" si="136"/>
        <v>1.1499999999999999</v>
      </c>
      <c r="AW127" s="31">
        <f t="shared" si="101"/>
        <v>3520</v>
      </c>
      <c r="AX127" s="31">
        <f t="shared" si="137"/>
        <v>368368</v>
      </c>
      <c r="AY127" s="31">
        <f t="shared" si="138"/>
        <v>219519674.16623914</v>
      </c>
      <c r="AZ127" s="31">
        <f t="shared" si="139"/>
        <v>1949.9999999999998</v>
      </c>
      <c r="BA127" s="31">
        <f t="shared" si="140"/>
        <v>496.92716344386446</v>
      </c>
      <c r="BB127" s="56">
        <f t="shared" si="183"/>
        <v>595.92492878382257</v>
      </c>
      <c r="BD127" s="32">
        <f t="shared" si="141"/>
        <v>61</v>
      </c>
      <c r="BE127" s="32">
        <f t="shared" si="142"/>
        <v>9.1</v>
      </c>
      <c r="BF127" s="32">
        <v>1</v>
      </c>
      <c r="BG127" s="23">
        <f t="shared" si="143"/>
        <v>1.3</v>
      </c>
      <c r="BH127" s="31">
        <f t="shared" si="102"/>
        <v>240</v>
      </c>
      <c r="BI127" s="31">
        <f t="shared" si="144"/>
        <v>19032</v>
      </c>
      <c r="BJ127" s="31">
        <f t="shared" si="145"/>
        <v>3429994.9088474796</v>
      </c>
      <c r="BK127" s="31">
        <f t="shared" si="146"/>
        <v>2730</v>
      </c>
      <c r="BL127" s="31">
        <f t="shared" si="147"/>
        <v>496.92716344386446</v>
      </c>
      <c r="BM127" s="56">
        <f t="shared" si="189"/>
        <v>180.22251517693778</v>
      </c>
      <c r="BO127" s="32">
        <f t="shared" si="148"/>
        <v>16</v>
      </c>
      <c r="BP127" s="32">
        <f t="shared" si="149"/>
        <v>12.149999999999999</v>
      </c>
      <c r="BQ127" s="32">
        <v>1</v>
      </c>
      <c r="BR127" s="23">
        <f t="shared" si="150"/>
        <v>1.5249999999999999</v>
      </c>
      <c r="BS127" s="31">
        <f t="shared" si="103"/>
        <v>1</v>
      </c>
      <c r="BT127" s="31">
        <f t="shared" si="151"/>
        <v>24.4</v>
      </c>
      <c r="BU127" s="31">
        <f t="shared" si="152"/>
        <v>6699.2088063427136</v>
      </c>
      <c r="BV127" s="31">
        <f t="shared" si="153"/>
        <v>3644.9999999999995</v>
      </c>
      <c r="BW127" s="31">
        <f t="shared" si="154"/>
        <v>496.92716344386446</v>
      </c>
      <c r="BX127" s="56">
        <f t="shared" si="190"/>
        <v>274.55773796486534</v>
      </c>
      <c r="BZ127" s="32">
        <f t="shared" si="155"/>
        <v>-34</v>
      </c>
      <c r="CA127" s="32">
        <f t="shared" si="156"/>
        <v>15.7</v>
      </c>
      <c r="CB127" s="32">
        <v>1</v>
      </c>
      <c r="CC127" s="23">
        <f t="shared" si="157"/>
        <v>1.7749999999999999</v>
      </c>
      <c r="CD127" s="31">
        <f t="shared" si="104"/>
        <v>1</v>
      </c>
      <c r="CE127" s="31">
        <f t="shared" si="158"/>
        <v>-60.349999999999994</v>
      </c>
      <c r="CF127" s="31">
        <f t="shared" si="159"/>
        <v>6.5421960999440349</v>
      </c>
      <c r="CG127" s="31">
        <f t="shared" si="160"/>
        <v>4710</v>
      </c>
      <c r="CH127" s="31">
        <f t="shared" si="161"/>
        <v>496.92716344386446</v>
      </c>
      <c r="CK127" s="32">
        <f t="shared" si="162"/>
        <v>-89</v>
      </c>
      <c r="CL127" s="32">
        <f t="shared" si="163"/>
        <v>19.799999999999997</v>
      </c>
      <c r="CM127" s="32">
        <v>1</v>
      </c>
      <c r="CN127" s="23">
        <f t="shared" si="164"/>
        <v>2.0499999999999998</v>
      </c>
      <c r="CO127" s="31">
        <f t="shared" si="105"/>
        <v>1</v>
      </c>
      <c r="CP127" s="31">
        <f t="shared" si="165"/>
        <v>-182.45</v>
      </c>
      <c r="CQ127" s="31">
        <f t="shared" si="166"/>
        <v>3.1944316894257866E-3</v>
      </c>
      <c r="CR127" s="31">
        <f t="shared" si="167"/>
        <v>5939.9999999999991</v>
      </c>
      <c r="CS127" s="31">
        <f t="shared" si="168"/>
        <v>496.92716344386446</v>
      </c>
      <c r="CV127" s="32">
        <f t="shared" si="169"/>
        <v>-139</v>
      </c>
      <c r="CW127" s="32">
        <f t="shared" si="170"/>
        <v>24.4</v>
      </c>
      <c r="CX127" s="32">
        <v>1</v>
      </c>
      <c r="CY127" s="23">
        <f t="shared" si="171"/>
        <v>2.2999999999999998</v>
      </c>
      <c r="CZ127" s="31">
        <f t="shared" si="106"/>
        <v>1</v>
      </c>
      <c r="DA127" s="31">
        <f t="shared" si="172"/>
        <v>-319.7</v>
      </c>
      <c r="DB127" s="31">
        <f t="shared" si="173"/>
        <v>3.11956219670486E-6</v>
      </c>
      <c r="DC127" s="31">
        <f t="shared" si="174"/>
        <v>7320</v>
      </c>
      <c r="DD127" s="31">
        <f t="shared" si="175"/>
        <v>496.92716344386446</v>
      </c>
      <c r="DG127" s="32">
        <f t="shared" si="176"/>
        <v>-204</v>
      </c>
      <c r="DH127" s="32">
        <f t="shared" si="177"/>
        <v>29.65</v>
      </c>
      <c r="DI127" s="32">
        <v>1</v>
      </c>
      <c r="DJ127" s="23">
        <f t="shared" si="185"/>
        <v>2.625</v>
      </c>
      <c r="DK127" s="31">
        <f t="shared" si="107"/>
        <v>1</v>
      </c>
      <c r="DL127" s="31">
        <f t="shared" si="178"/>
        <v>-535.5</v>
      </c>
      <c r="DM127" s="31">
        <f t="shared" si="179"/>
        <v>3.8080593221494697E-10</v>
      </c>
      <c r="DN127" s="31">
        <f t="shared" si="180"/>
        <v>8895</v>
      </c>
      <c r="DO127" s="31">
        <f t="shared" si="181"/>
        <v>496.92716344386446</v>
      </c>
    </row>
    <row r="128" spans="1:119">
      <c r="A128" s="23">
        <f t="shared" si="108"/>
        <v>17.148375400580804</v>
      </c>
      <c r="B128" s="23">
        <v>0</v>
      </c>
      <c r="C128" s="44">
        <f t="shared" si="187"/>
        <v>6.0749999999999993</v>
      </c>
      <c r="D128" s="73"/>
      <c r="E128" s="47">
        <f t="shared" si="109"/>
        <v>6.0749999999999993</v>
      </c>
      <c r="F128" s="84">
        <f t="shared" si="96"/>
        <v>12.149999999999999</v>
      </c>
      <c r="G128" s="185">
        <f t="shared" si="97"/>
        <v>5.4264173097906871</v>
      </c>
      <c r="H128" s="26">
        <f t="shared" si="110"/>
        <v>22137669.232745752</v>
      </c>
      <c r="I128" s="23">
        <f t="shared" si="182"/>
        <v>24.400000000000013</v>
      </c>
      <c r="J128" s="27">
        <v>122</v>
      </c>
      <c r="K128" s="32">
        <f t="shared" si="111"/>
        <v>122</v>
      </c>
      <c r="L128" s="32">
        <f t="shared" si="112"/>
        <v>1</v>
      </c>
      <c r="M128" s="22">
        <v>1</v>
      </c>
      <c r="N128" s="109">
        <f t="shared" si="113"/>
        <v>6.0749999999999993</v>
      </c>
      <c r="O128" s="31">
        <f t="shared" si="98"/>
        <v>100800</v>
      </c>
      <c r="P128" s="31">
        <f t="shared" si="114"/>
        <v>74707919.999999985</v>
      </c>
      <c r="Q128" s="31">
        <f t="shared" si="115"/>
        <v>16138360870.67165</v>
      </c>
      <c r="R128" s="31">
        <f t="shared" si="116"/>
        <v>300</v>
      </c>
      <c r="S128" s="31">
        <f t="shared" si="117"/>
        <v>514.45126201742414</v>
      </c>
      <c r="T128" s="56">
        <f t="shared" si="118"/>
        <v>216.01941093623878</v>
      </c>
      <c r="U128" s="163">
        <f t="shared" si="119"/>
        <v>162.7925192937206</v>
      </c>
      <c r="W128" s="32">
        <f t="shared" si="120"/>
        <v>117</v>
      </c>
      <c r="X128" s="32">
        <f t="shared" si="121"/>
        <v>2.0499999999999998</v>
      </c>
      <c r="Y128" s="32">
        <v>1</v>
      </c>
      <c r="Z128" s="23">
        <f t="shared" si="122"/>
        <v>1.0249999999999999</v>
      </c>
      <c r="AA128" s="31">
        <f t="shared" si="99"/>
        <v>56160</v>
      </c>
      <c r="AB128" s="31">
        <f t="shared" si="123"/>
        <v>6734987.9999999991</v>
      </c>
      <c r="AC128" s="31">
        <f t="shared" si="124"/>
        <v>8069180435.3358221</v>
      </c>
      <c r="AD128" s="31">
        <f t="shared" si="125"/>
        <v>615</v>
      </c>
      <c r="AE128" s="31">
        <f t="shared" si="126"/>
        <v>514.45126201742414</v>
      </c>
      <c r="AF128" s="56">
        <f t="shared" si="186"/>
        <v>1198.0987100995314</v>
      </c>
      <c r="AH128" s="32">
        <f t="shared" si="127"/>
        <v>107</v>
      </c>
      <c r="AI128" s="32">
        <f t="shared" si="128"/>
        <v>4.1999999999999993</v>
      </c>
      <c r="AJ128" s="32">
        <v>1</v>
      </c>
      <c r="AK128" s="23">
        <f t="shared" si="129"/>
        <v>1.075</v>
      </c>
      <c r="AL128" s="31">
        <f t="shared" si="100"/>
        <v>46800</v>
      </c>
      <c r="AM128" s="31">
        <f t="shared" si="130"/>
        <v>5383170</v>
      </c>
      <c r="AN128" s="31">
        <f t="shared" si="131"/>
        <v>2017295108.8339548</v>
      </c>
      <c r="AO128" s="31">
        <f t="shared" si="132"/>
        <v>1259.9999999999998</v>
      </c>
      <c r="AP128" s="31">
        <f t="shared" si="133"/>
        <v>514.45126201742414</v>
      </c>
      <c r="AQ128" s="56">
        <f t="shared" si="188"/>
        <v>374.74111143321772</v>
      </c>
      <c r="AS128" s="32">
        <f t="shared" si="134"/>
        <v>92</v>
      </c>
      <c r="AT128" s="32">
        <f t="shared" si="135"/>
        <v>6.4999999999999991</v>
      </c>
      <c r="AU128" s="32">
        <v>1</v>
      </c>
      <c r="AV128" s="23">
        <f t="shared" si="136"/>
        <v>1.1499999999999999</v>
      </c>
      <c r="AW128" s="31">
        <f t="shared" si="101"/>
        <v>3520</v>
      </c>
      <c r="AX128" s="31">
        <f t="shared" si="137"/>
        <v>372416</v>
      </c>
      <c r="AY128" s="31">
        <f t="shared" si="138"/>
        <v>252161888.60424408</v>
      </c>
      <c r="AZ128" s="31">
        <f t="shared" si="139"/>
        <v>1949.9999999999998</v>
      </c>
      <c r="BA128" s="31">
        <f t="shared" si="140"/>
        <v>514.45126201742414</v>
      </c>
      <c r="BB128" s="56">
        <f t="shared" si="183"/>
        <v>677.0973551196621</v>
      </c>
      <c r="BD128" s="32">
        <f t="shared" si="141"/>
        <v>62</v>
      </c>
      <c r="BE128" s="32">
        <f t="shared" si="142"/>
        <v>9.1</v>
      </c>
      <c r="BF128" s="32">
        <v>1</v>
      </c>
      <c r="BG128" s="23">
        <f t="shared" si="143"/>
        <v>1.3</v>
      </c>
      <c r="BH128" s="31">
        <f t="shared" si="102"/>
        <v>240</v>
      </c>
      <c r="BI128" s="31">
        <f t="shared" si="144"/>
        <v>19344</v>
      </c>
      <c r="BJ128" s="31">
        <f t="shared" si="145"/>
        <v>3940029.5094413054</v>
      </c>
      <c r="BK128" s="31">
        <f t="shared" si="146"/>
        <v>2730</v>
      </c>
      <c r="BL128" s="31">
        <f t="shared" si="147"/>
        <v>514.45126201742414</v>
      </c>
      <c r="BM128" s="56">
        <f t="shared" si="189"/>
        <v>203.68225338302861</v>
      </c>
      <c r="BO128" s="32">
        <f t="shared" si="148"/>
        <v>17</v>
      </c>
      <c r="BP128" s="32">
        <f t="shared" si="149"/>
        <v>12.149999999999999</v>
      </c>
      <c r="BQ128" s="32">
        <v>1</v>
      </c>
      <c r="BR128" s="23">
        <f t="shared" si="150"/>
        <v>1.5249999999999999</v>
      </c>
      <c r="BS128" s="31">
        <f t="shared" si="103"/>
        <v>1</v>
      </c>
      <c r="BT128" s="31">
        <f t="shared" si="151"/>
        <v>25.924999999999997</v>
      </c>
      <c r="BU128" s="31">
        <f t="shared" si="152"/>
        <v>7695.3701356275278</v>
      </c>
      <c r="BV128" s="31">
        <f t="shared" si="153"/>
        <v>3644.9999999999995</v>
      </c>
      <c r="BW128" s="31">
        <f t="shared" si="154"/>
        <v>514.45126201742414</v>
      </c>
      <c r="BX128" s="56">
        <f t="shared" si="190"/>
        <v>296.83202066065684</v>
      </c>
      <c r="BZ128" s="32">
        <f t="shared" si="155"/>
        <v>-33</v>
      </c>
      <c r="CA128" s="32">
        <f t="shared" si="156"/>
        <v>15.7</v>
      </c>
      <c r="CB128" s="32">
        <v>1</v>
      </c>
      <c r="CC128" s="23">
        <f t="shared" si="157"/>
        <v>1.7749999999999999</v>
      </c>
      <c r="CD128" s="31">
        <f t="shared" si="104"/>
        <v>1</v>
      </c>
      <c r="CE128" s="31">
        <f t="shared" si="158"/>
        <v>-58.574999999999996</v>
      </c>
      <c r="CF128" s="31">
        <f t="shared" si="159"/>
        <v>7.5150098980737319</v>
      </c>
      <c r="CG128" s="31">
        <f t="shared" si="160"/>
        <v>4710</v>
      </c>
      <c r="CH128" s="31">
        <f t="shared" si="161"/>
        <v>514.45126201742414</v>
      </c>
      <c r="CK128" s="32">
        <f t="shared" si="162"/>
        <v>-88</v>
      </c>
      <c r="CL128" s="32">
        <f t="shared" si="163"/>
        <v>19.799999999999997</v>
      </c>
      <c r="CM128" s="32">
        <v>1</v>
      </c>
      <c r="CN128" s="23">
        <f t="shared" si="164"/>
        <v>2.0499999999999998</v>
      </c>
      <c r="CO128" s="31">
        <f t="shared" si="105"/>
        <v>1</v>
      </c>
      <c r="CP128" s="31">
        <f t="shared" si="165"/>
        <v>-180.39999999999998</v>
      </c>
      <c r="CQ128" s="31">
        <f t="shared" si="166"/>
        <v>3.6694384267938009E-3</v>
      </c>
      <c r="CR128" s="31">
        <f t="shared" si="167"/>
        <v>5939.9999999999991</v>
      </c>
      <c r="CS128" s="31">
        <f t="shared" si="168"/>
        <v>514.45126201742414</v>
      </c>
      <c r="CV128" s="32">
        <f t="shared" si="169"/>
        <v>-138</v>
      </c>
      <c r="CW128" s="32">
        <f t="shared" si="170"/>
        <v>24.4</v>
      </c>
      <c r="CX128" s="32">
        <v>1</v>
      </c>
      <c r="CY128" s="23">
        <f t="shared" si="171"/>
        <v>2.2999999999999998</v>
      </c>
      <c r="CZ128" s="31">
        <f t="shared" si="106"/>
        <v>1</v>
      </c>
      <c r="DA128" s="31">
        <f t="shared" si="172"/>
        <v>-317.39999999999998</v>
      </c>
      <c r="DB128" s="31">
        <f t="shared" si="173"/>
        <v>3.583435963665809E-6</v>
      </c>
      <c r="DC128" s="31">
        <f t="shared" si="174"/>
        <v>7320</v>
      </c>
      <c r="DD128" s="31">
        <f t="shared" si="175"/>
        <v>514.45126201742414</v>
      </c>
      <c r="DG128" s="32">
        <f t="shared" si="176"/>
        <v>-203</v>
      </c>
      <c r="DH128" s="32">
        <f t="shared" si="177"/>
        <v>29.65</v>
      </c>
      <c r="DI128" s="32">
        <v>1</v>
      </c>
      <c r="DJ128" s="23">
        <f t="shared" si="185"/>
        <v>2.625</v>
      </c>
      <c r="DK128" s="31">
        <f t="shared" si="107"/>
        <v>1</v>
      </c>
      <c r="DL128" s="31">
        <f t="shared" si="178"/>
        <v>-532.875</v>
      </c>
      <c r="DM128" s="31">
        <f t="shared" si="179"/>
        <v>4.3743114790842219E-10</v>
      </c>
      <c r="DN128" s="31">
        <f t="shared" si="180"/>
        <v>8895</v>
      </c>
      <c r="DO128" s="31">
        <f t="shared" si="181"/>
        <v>514.45126201742414</v>
      </c>
    </row>
    <row r="129" spans="1:119">
      <c r="A129" s="23">
        <f t="shared" si="108"/>
        <v>17.753111553085638</v>
      </c>
      <c r="B129" s="23">
        <v>0</v>
      </c>
      <c r="C129" s="44">
        <f t="shared" si="187"/>
        <v>6.0749999999999993</v>
      </c>
      <c r="D129" s="48"/>
      <c r="E129" s="47">
        <f t="shared" si="109"/>
        <v>6.0749999999999993</v>
      </c>
      <c r="F129" s="84">
        <f t="shared" si="96"/>
        <v>12.149999999999999</v>
      </c>
      <c r="G129" s="185">
        <f t="shared" si="97"/>
        <v>5.5021672725589736</v>
      </c>
      <c r="H129" s="26">
        <f t="shared" si="110"/>
        <v>25429504.231123522</v>
      </c>
      <c r="I129" s="23">
        <f t="shared" si="182"/>
        <v>24.600000000000012</v>
      </c>
      <c r="J129" s="27">
        <v>123</v>
      </c>
      <c r="K129" s="32">
        <f t="shared" si="111"/>
        <v>123</v>
      </c>
      <c r="L129" s="32">
        <f t="shared" si="112"/>
        <v>1</v>
      </c>
      <c r="M129" s="22">
        <v>1</v>
      </c>
      <c r="N129" s="109">
        <f t="shared" si="113"/>
        <v>6.0749999999999993</v>
      </c>
      <c r="O129" s="31">
        <f t="shared" si="98"/>
        <v>100800</v>
      </c>
      <c r="P129" s="31">
        <f t="shared" si="114"/>
        <v>75320279.999999985</v>
      </c>
      <c r="Q129" s="31">
        <f t="shared" si="115"/>
        <v>18538108584.489044</v>
      </c>
      <c r="R129" s="31">
        <f t="shared" si="116"/>
        <v>300</v>
      </c>
      <c r="S129" s="31">
        <f t="shared" si="117"/>
        <v>532.59334659256911</v>
      </c>
      <c r="T129" s="56">
        <f t="shared" si="118"/>
        <v>246.12373433143171</v>
      </c>
      <c r="U129" s="163">
        <f t="shared" si="119"/>
        <v>165.0650181767692</v>
      </c>
      <c r="W129" s="32">
        <f t="shared" si="120"/>
        <v>118</v>
      </c>
      <c r="X129" s="32">
        <f t="shared" si="121"/>
        <v>2.0499999999999998</v>
      </c>
      <c r="Y129" s="32">
        <v>1</v>
      </c>
      <c r="Z129" s="23">
        <f t="shared" si="122"/>
        <v>1.0249999999999999</v>
      </c>
      <c r="AA129" s="31">
        <f t="shared" si="99"/>
        <v>56160</v>
      </c>
      <c r="AB129" s="31">
        <f t="shared" si="123"/>
        <v>6792551.9999999991</v>
      </c>
      <c r="AC129" s="31">
        <f t="shared" si="124"/>
        <v>9269054292.2445183</v>
      </c>
      <c r="AD129" s="31">
        <f t="shared" si="125"/>
        <v>615</v>
      </c>
      <c r="AE129" s="31">
        <f t="shared" si="126"/>
        <v>532.59334659256911</v>
      </c>
      <c r="AF129" s="56">
        <f t="shared" si="186"/>
        <v>1364.5908477762878</v>
      </c>
      <c r="AH129" s="32">
        <f t="shared" si="127"/>
        <v>108</v>
      </c>
      <c r="AI129" s="32">
        <f t="shared" si="128"/>
        <v>4.1999999999999993</v>
      </c>
      <c r="AJ129" s="32">
        <v>1</v>
      </c>
      <c r="AK129" s="23">
        <f t="shared" si="129"/>
        <v>1.075</v>
      </c>
      <c r="AL129" s="31">
        <f t="shared" si="100"/>
        <v>46800</v>
      </c>
      <c r="AM129" s="31">
        <f t="shared" si="130"/>
        <v>5433480</v>
      </c>
      <c r="AN129" s="31">
        <f t="shared" si="131"/>
        <v>2317263573.0611286</v>
      </c>
      <c r="AO129" s="31">
        <f t="shared" si="132"/>
        <v>1259.9999999999998</v>
      </c>
      <c r="AP129" s="31">
        <f t="shared" si="133"/>
        <v>532.59334659256911</v>
      </c>
      <c r="AQ129" s="56">
        <f t="shared" si="188"/>
        <v>426.47871586186545</v>
      </c>
      <c r="AS129" s="32">
        <f t="shared" si="134"/>
        <v>93</v>
      </c>
      <c r="AT129" s="32">
        <f t="shared" si="135"/>
        <v>6.4999999999999991</v>
      </c>
      <c r="AU129" s="32">
        <v>1</v>
      </c>
      <c r="AV129" s="23">
        <f t="shared" si="136"/>
        <v>1.1499999999999999</v>
      </c>
      <c r="AW129" s="31">
        <f t="shared" si="101"/>
        <v>3520</v>
      </c>
      <c r="AX129" s="31">
        <f t="shared" si="137"/>
        <v>376464</v>
      </c>
      <c r="AY129" s="31">
        <f t="shared" si="138"/>
        <v>289657946.63264078</v>
      </c>
      <c r="AZ129" s="31">
        <f t="shared" si="139"/>
        <v>1949.9999999999998</v>
      </c>
      <c r="BA129" s="31">
        <f t="shared" si="140"/>
        <v>532.59334659256911</v>
      </c>
      <c r="BB129" s="56">
        <f t="shared" si="183"/>
        <v>769.41738554719916</v>
      </c>
      <c r="BD129" s="32">
        <f t="shared" si="141"/>
        <v>63</v>
      </c>
      <c r="BE129" s="32">
        <f t="shared" si="142"/>
        <v>9.1</v>
      </c>
      <c r="BF129" s="32">
        <v>1</v>
      </c>
      <c r="BG129" s="23">
        <f t="shared" si="143"/>
        <v>1.3</v>
      </c>
      <c r="BH129" s="31">
        <f t="shared" si="102"/>
        <v>240</v>
      </c>
      <c r="BI129" s="31">
        <f t="shared" si="144"/>
        <v>19656</v>
      </c>
      <c r="BJ129" s="31">
        <f t="shared" si="145"/>
        <v>4525905.4161350029</v>
      </c>
      <c r="BK129" s="31">
        <f t="shared" si="146"/>
        <v>2730</v>
      </c>
      <c r="BL129" s="31">
        <f t="shared" si="147"/>
        <v>532.59334659256911</v>
      </c>
      <c r="BM129" s="56">
        <f t="shared" si="189"/>
        <v>230.25566830153656</v>
      </c>
      <c r="BO129" s="32">
        <f t="shared" si="148"/>
        <v>18</v>
      </c>
      <c r="BP129" s="32">
        <f t="shared" si="149"/>
        <v>12.149999999999999</v>
      </c>
      <c r="BQ129" s="32">
        <v>1</v>
      </c>
      <c r="BR129" s="23">
        <f t="shared" si="150"/>
        <v>1.5249999999999999</v>
      </c>
      <c r="BS129" s="31">
        <f t="shared" si="103"/>
        <v>1</v>
      </c>
      <c r="BT129" s="31">
        <f t="shared" si="151"/>
        <v>27.45</v>
      </c>
      <c r="BU129" s="31">
        <f t="shared" si="152"/>
        <v>8839.6590158886502</v>
      </c>
      <c r="BV129" s="31">
        <f t="shared" si="153"/>
        <v>3644.9999999999995</v>
      </c>
      <c r="BW129" s="31">
        <f t="shared" si="154"/>
        <v>532.59334659256911</v>
      </c>
      <c r="BX129" s="56">
        <f t="shared" si="190"/>
        <v>322.02765085204555</v>
      </c>
      <c r="BZ129" s="32">
        <f t="shared" si="155"/>
        <v>-32</v>
      </c>
      <c r="CA129" s="32">
        <f t="shared" si="156"/>
        <v>15.7</v>
      </c>
      <c r="CB129" s="32">
        <v>1</v>
      </c>
      <c r="CC129" s="23">
        <f t="shared" si="157"/>
        <v>1.7749999999999999</v>
      </c>
      <c r="CD129" s="31">
        <f t="shared" si="104"/>
        <v>1</v>
      </c>
      <c r="CE129" s="31">
        <f t="shared" si="158"/>
        <v>-56.8</v>
      </c>
      <c r="CF129" s="31">
        <f t="shared" si="159"/>
        <v>8.6324795077037315</v>
      </c>
      <c r="CG129" s="31">
        <f t="shared" si="160"/>
        <v>4710</v>
      </c>
      <c r="CH129" s="31">
        <f t="shared" si="161"/>
        <v>532.59334659256911</v>
      </c>
      <c r="CK129" s="32">
        <f t="shared" si="162"/>
        <v>-87</v>
      </c>
      <c r="CL129" s="32">
        <f t="shared" si="163"/>
        <v>19.799999999999997</v>
      </c>
      <c r="CM129" s="32">
        <v>1</v>
      </c>
      <c r="CN129" s="23">
        <f t="shared" si="164"/>
        <v>2.0499999999999998</v>
      </c>
      <c r="CO129" s="31">
        <f t="shared" si="105"/>
        <v>1</v>
      </c>
      <c r="CP129" s="31">
        <f t="shared" si="165"/>
        <v>-178.35</v>
      </c>
      <c r="CQ129" s="31">
        <f t="shared" si="166"/>
        <v>4.2150778846209479E-3</v>
      </c>
      <c r="CR129" s="31">
        <f t="shared" si="167"/>
        <v>5939.9999999999991</v>
      </c>
      <c r="CS129" s="31">
        <f t="shared" si="168"/>
        <v>532.59334659256911</v>
      </c>
      <c r="CV129" s="32">
        <f t="shared" si="169"/>
        <v>-137</v>
      </c>
      <c r="CW129" s="32">
        <f t="shared" si="170"/>
        <v>24.4</v>
      </c>
      <c r="CX129" s="32">
        <v>1</v>
      </c>
      <c r="CY129" s="23">
        <f t="shared" si="171"/>
        <v>2.2999999999999998</v>
      </c>
      <c r="CZ129" s="31">
        <f t="shared" si="106"/>
        <v>1</v>
      </c>
      <c r="DA129" s="31">
        <f t="shared" si="172"/>
        <v>-315.09999999999997</v>
      </c>
      <c r="DB129" s="31">
        <f t="shared" si="173"/>
        <v>4.11628699670013E-6</v>
      </c>
      <c r="DC129" s="31">
        <f t="shared" si="174"/>
        <v>7320</v>
      </c>
      <c r="DD129" s="31">
        <f t="shared" si="175"/>
        <v>532.59334659256911</v>
      </c>
      <c r="DG129" s="32">
        <f t="shared" si="176"/>
        <v>-202</v>
      </c>
      <c r="DH129" s="32">
        <f t="shared" si="177"/>
        <v>29.65</v>
      </c>
      <c r="DI129" s="32">
        <v>1</v>
      </c>
      <c r="DJ129" s="23">
        <f t="shared" si="185"/>
        <v>2.625</v>
      </c>
      <c r="DK129" s="31">
        <f t="shared" si="107"/>
        <v>1</v>
      </c>
      <c r="DL129" s="31">
        <f t="shared" si="178"/>
        <v>-530.25</v>
      </c>
      <c r="DM129" s="31">
        <f t="shared" si="179"/>
        <v>5.0247644002686917E-10</v>
      </c>
      <c r="DN129" s="31">
        <f t="shared" si="180"/>
        <v>8895</v>
      </c>
      <c r="DO129" s="31">
        <f t="shared" si="181"/>
        <v>532.59334659256911</v>
      </c>
    </row>
    <row r="130" spans="1:119">
      <c r="A130" s="23">
        <f t="shared" si="108"/>
        <v>18.379173679952682</v>
      </c>
      <c r="B130" s="23">
        <v>0</v>
      </c>
      <c r="C130" s="44">
        <f t="shared" si="187"/>
        <v>6.0749999999999993</v>
      </c>
      <c r="D130" s="48"/>
      <c r="E130" s="47">
        <f t="shared" si="109"/>
        <v>6.0749999999999993</v>
      </c>
      <c r="F130" s="84">
        <f t="shared" si="96"/>
        <v>12.149999999999999</v>
      </c>
      <c r="G130" s="185">
        <f t="shared" si="97"/>
        <v>5.5789746654016215</v>
      </c>
      <c r="H130" s="26">
        <f t="shared" si="110"/>
        <v>29210829.678681735</v>
      </c>
      <c r="I130" s="23">
        <f t="shared" si="182"/>
        <v>24.800000000000015</v>
      </c>
      <c r="J130" s="27">
        <v>124</v>
      </c>
      <c r="K130" s="32">
        <f t="shared" si="111"/>
        <v>124</v>
      </c>
      <c r="L130" s="32">
        <f t="shared" si="112"/>
        <v>1</v>
      </c>
      <c r="M130" s="22">
        <v>1</v>
      </c>
      <c r="N130" s="109">
        <f t="shared" si="113"/>
        <v>6.0749999999999993</v>
      </c>
      <c r="O130" s="31">
        <f t="shared" si="98"/>
        <v>100800</v>
      </c>
      <c r="P130" s="31">
        <f t="shared" si="114"/>
        <v>75932639.999999985</v>
      </c>
      <c r="Q130" s="31">
        <f t="shared" si="115"/>
        <v>21294694835.758984</v>
      </c>
      <c r="R130" s="31">
        <f t="shared" si="116"/>
        <v>300</v>
      </c>
      <c r="S130" s="31">
        <f t="shared" si="117"/>
        <v>551.37521039858052</v>
      </c>
      <c r="T130" s="56">
        <f t="shared" si="118"/>
        <v>280.44191319778935</v>
      </c>
      <c r="U130" s="163">
        <f t="shared" si="119"/>
        <v>167.36923996204865</v>
      </c>
      <c r="W130" s="32">
        <f t="shared" si="120"/>
        <v>119</v>
      </c>
      <c r="X130" s="32">
        <f t="shared" si="121"/>
        <v>2.0499999999999998</v>
      </c>
      <c r="Y130" s="32">
        <v>1</v>
      </c>
      <c r="Z130" s="23">
        <f t="shared" si="122"/>
        <v>1.0249999999999999</v>
      </c>
      <c r="AA130" s="31">
        <f t="shared" si="99"/>
        <v>56160</v>
      </c>
      <c r="AB130" s="31">
        <f t="shared" si="123"/>
        <v>6850115.9999999991</v>
      </c>
      <c r="AC130" s="31">
        <f t="shared" si="124"/>
        <v>10647347417.87949</v>
      </c>
      <c r="AD130" s="31">
        <f t="shared" si="125"/>
        <v>615</v>
      </c>
      <c r="AE130" s="31">
        <f t="shared" si="126"/>
        <v>551.37521039858052</v>
      </c>
      <c r="AF130" s="56">
        <f t="shared" si="186"/>
        <v>1554.330965764593</v>
      </c>
      <c r="AH130" s="32">
        <f t="shared" si="127"/>
        <v>109</v>
      </c>
      <c r="AI130" s="32">
        <f t="shared" si="128"/>
        <v>4.1999999999999993</v>
      </c>
      <c r="AJ130" s="32">
        <v>1</v>
      </c>
      <c r="AK130" s="23">
        <f t="shared" si="129"/>
        <v>1.075</v>
      </c>
      <c r="AL130" s="31">
        <f t="shared" si="100"/>
        <v>46800</v>
      </c>
      <c r="AM130" s="31">
        <f t="shared" si="130"/>
        <v>5483790</v>
      </c>
      <c r="AN130" s="31">
        <f t="shared" si="131"/>
        <v>2661836854.4698701</v>
      </c>
      <c r="AO130" s="31">
        <f t="shared" si="132"/>
        <v>1259.9999999999998</v>
      </c>
      <c r="AP130" s="31">
        <f t="shared" si="133"/>
        <v>551.37521039858052</v>
      </c>
      <c r="AQ130" s="56">
        <f t="shared" si="188"/>
        <v>485.40094614671057</v>
      </c>
      <c r="AS130" s="32">
        <f t="shared" si="134"/>
        <v>94</v>
      </c>
      <c r="AT130" s="32">
        <f t="shared" si="135"/>
        <v>6.4999999999999991</v>
      </c>
      <c r="AU130" s="32">
        <v>1</v>
      </c>
      <c r="AV130" s="23">
        <f t="shared" si="136"/>
        <v>1.1499999999999999</v>
      </c>
      <c r="AW130" s="31">
        <f t="shared" si="101"/>
        <v>3520</v>
      </c>
      <c r="AX130" s="31">
        <f t="shared" si="137"/>
        <v>380511.99999999994</v>
      </c>
      <c r="AY130" s="31">
        <f t="shared" si="138"/>
        <v>332729606.8087334</v>
      </c>
      <c r="AZ130" s="31">
        <f t="shared" si="139"/>
        <v>1949.9999999999998</v>
      </c>
      <c r="BA130" s="31">
        <f t="shared" si="140"/>
        <v>551.37521039858052</v>
      </c>
      <c r="BB130" s="56">
        <f t="shared" si="183"/>
        <v>874.42605439180227</v>
      </c>
      <c r="BD130" s="32">
        <f t="shared" si="141"/>
        <v>64</v>
      </c>
      <c r="BE130" s="32">
        <f t="shared" si="142"/>
        <v>9.1</v>
      </c>
      <c r="BF130" s="32">
        <v>1</v>
      </c>
      <c r="BG130" s="23">
        <f t="shared" si="143"/>
        <v>1.3</v>
      </c>
      <c r="BH130" s="31">
        <f t="shared" si="102"/>
        <v>240</v>
      </c>
      <c r="BI130" s="31">
        <f t="shared" si="144"/>
        <v>19968</v>
      </c>
      <c r="BJ130" s="31">
        <f t="shared" si="145"/>
        <v>5198900.1063864501</v>
      </c>
      <c r="BK130" s="31">
        <f t="shared" si="146"/>
        <v>2730</v>
      </c>
      <c r="BL130" s="31">
        <f t="shared" si="147"/>
        <v>551.37521039858052</v>
      </c>
      <c r="BM130" s="56">
        <f t="shared" si="189"/>
        <v>260.36158385348807</v>
      </c>
      <c r="BO130" s="32">
        <f t="shared" si="148"/>
        <v>19</v>
      </c>
      <c r="BP130" s="32">
        <f t="shared" si="149"/>
        <v>12.149999999999999</v>
      </c>
      <c r="BQ130" s="32">
        <v>1</v>
      </c>
      <c r="BR130" s="23">
        <f t="shared" si="150"/>
        <v>1.5249999999999999</v>
      </c>
      <c r="BS130" s="31">
        <f t="shared" si="103"/>
        <v>1</v>
      </c>
      <c r="BT130" s="31">
        <f t="shared" si="151"/>
        <v>28.974999999999998</v>
      </c>
      <c r="BU130" s="31">
        <f t="shared" si="152"/>
        <v>10154.101770286003</v>
      </c>
      <c r="BV130" s="31">
        <f t="shared" si="153"/>
        <v>3644.9999999999995</v>
      </c>
      <c r="BW130" s="31">
        <f t="shared" si="154"/>
        <v>551.37521039858052</v>
      </c>
      <c r="BX130" s="56">
        <f t="shared" si="190"/>
        <v>350.4435468606041</v>
      </c>
      <c r="BZ130" s="32">
        <f t="shared" si="155"/>
        <v>-31</v>
      </c>
      <c r="CA130" s="32">
        <f t="shared" si="156"/>
        <v>15.7</v>
      </c>
      <c r="CB130" s="32">
        <v>1</v>
      </c>
      <c r="CC130" s="23">
        <f t="shared" si="157"/>
        <v>1.7749999999999999</v>
      </c>
      <c r="CD130" s="31">
        <f t="shared" si="104"/>
        <v>1</v>
      </c>
      <c r="CE130" s="31">
        <f t="shared" si="158"/>
        <v>-55.024999999999999</v>
      </c>
      <c r="CF130" s="31">
        <f t="shared" si="159"/>
        <v>9.9161150100448925</v>
      </c>
      <c r="CG130" s="31">
        <f t="shared" si="160"/>
        <v>4710</v>
      </c>
      <c r="CH130" s="31">
        <f t="shared" si="161"/>
        <v>551.37521039858052</v>
      </c>
      <c r="CK130" s="32">
        <f t="shared" si="162"/>
        <v>-86</v>
      </c>
      <c r="CL130" s="32">
        <f t="shared" si="163"/>
        <v>19.799999999999997</v>
      </c>
      <c r="CM130" s="32">
        <v>1</v>
      </c>
      <c r="CN130" s="23">
        <f t="shared" si="164"/>
        <v>2.0499999999999998</v>
      </c>
      <c r="CO130" s="31">
        <f t="shared" si="105"/>
        <v>1</v>
      </c>
      <c r="CP130" s="31">
        <f t="shared" si="165"/>
        <v>-176.29999999999998</v>
      </c>
      <c r="CQ130" s="31">
        <f t="shared" si="166"/>
        <v>4.8418530322484653E-3</v>
      </c>
      <c r="CR130" s="31">
        <f t="shared" si="167"/>
        <v>5939.9999999999991</v>
      </c>
      <c r="CS130" s="31">
        <f t="shared" si="168"/>
        <v>551.37521039858052</v>
      </c>
      <c r="CV130" s="32">
        <f t="shared" si="169"/>
        <v>-136</v>
      </c>
      <c r="CW130" s="32">
        <f t="shared" si="170"/>
        <v>24.4</v>
      </c>
      <c r="CX130" s="32">
        <v>1</v>
      </c>
      <c r="CY130" s="23">
        <f t="shared" si="171"/>
        <v>2.2999999999999998</v>
      </c>
      <c r="CZ130" s="31">
        <f t="shared" si="106"/>
        <v>1</v>
      </c>
      <c r="DA130" s="31">
        <f t="shared" si="172"/>
        <v>-312.79999999999995</v>
      </c>
      <c r="DB130" s="31">
        <f t="shared" si="173"/>
        <v>4.728372101805125E-6</v>
      </c>
      <c r="DC130" s="31">
        <f t="shared" si="174"/>
        <v>7320</v>
      </c>
      <c r="DD130" s="31">
        <f t="shared" si="175"/>
        <v>551.37521039858052</v>
      </c>
      <c r="DG130" s="32">
        <f t="shared" si="176"/>
        <v>-201</v>
      </c>
      <c r="DH130" s="32">
        <f t="shared" si="177"/>
        <v>29.65</v>
      </c>
      <c r="DI130" s="32">
        <v>1</v>
      </c>
      <c r="DJ130" s="23">
        <f t="shared" si="185"/>
        <v>2.625</v>
      </c>
      <c r="DK130" s="31">
        <f t="shared" si="107"/>
        <v>1</v>
      </c>
      <c r="DL130" s="31">
        <f t="shared" si="178"/>
        <v>-527.625</v>
      </c>
      <c r="DM130" s="31">
        <f t="shared" si="179"/>
        <v>5.7719386008363104E-10</v>
      </c>
      <c r="DN130" s="31">
        <f t="shared" si="180"/>
        <v>8895</v>
      </c>
      <c r="DO130" s="31">
        <f t="shared" si="181"/>
        <v>551.37521039858052</v>
      </c>
    </row>
    <row r="131" spans="1:119">
      <c r="A131" s="23">
        <f t="shared" si="108"/>
        <v>19.027313840043664</v>
      </c>
      <c r="B131" s="23">
        <v>0</v>
      </c>
      <c r="C131" s="44">
        <f t="shared" si="187"/>
        <v>6.0749999999999993</v>
      </c>
      <c r="D131" s="73"/>
      <c r="E131" s="47">
        <f t="shared" si="109"/>
        <v>6.0749999999999993</v>
      </c>
      <c r="F131" s="84">
        <f t="shared" si="96"/>
        <v>12.149999999999999</v>
      </c>
      <c r="G131" s="185">
        <f t="shared" si="97"/>
        <v>5.6568542494923806</v>
      </c>
      <c r="H131" s="26">
        <f t="shared" si="110"/>
        <v>33554432.000000276</v>
      </c>
      <c r="I131" s="23">
        <f t="shared" si="182"/>
        <v>25.000000000000011</v>
      </c>
      <c r="J131" s="27">
        <v>125</v>
      </c>
      <c r="K131" s="32">
        <f t="shared" si="111"/>
        <v>125</v>
      </c>
      <c r="L131" s="32">
        <f t="shared" si="112"/>
        <v>1</v>
      </c>
      <c r="M131" s="22">
        <v>1</v>
      </c>
      <c r="N131" s="109">
        <f t="shared" si="113"/>
        <v>6.0749999999999993</v>
      </c>
      <c r="O131" s="31">
        <f t="shared" si="98"/>
        <v>100800</v>
      </c>
      <c r="P131" s="31">
        <f t="shared" si="114"/>
        <v>76544999.999999985</v>
      </c>
      <c r="Q131" s="31">
        <f t="shared" si="115"/>
        <v>24461180928.000198</v>
      </c>
      <c r="R131" s="31">
        <f t="shared" si="116"/>
        <v>300</v>
      </c>
      <c r="S131" s="31">
        <f t="shared" si="117"/>
        <v>570.81941520130988</v>
      </c>
      <c r="T131" s="56">
        <f t="shared" si="118"/>
        <v>319.56601904762169</v>
      </c>
      <c r="U131" s="163">
        <f t="shared" si="119"/>
        <v>169.70562748477141</v>
      </c>
      <c r="W131" s="32">
        <f t="shared" si="120"/>
        <v>120</v>
      </c>
      <c r="X131" s="32">
        <f t="shared" si="121"/>
        <v>2.0499999999999998</v>
      </c>
      <c r="Y131" s="32">
        <v>10</v>
      </c>
      <c r="Z131" s="23">
        <f t="shared" si="122"/>
        <v>1.0249999999999999</v>
      </c>
      <c r="AA131" s="31">
        <f t="shared" si="99"/>
        <v>561600</v>
      </c>
      <c r="AB131" s="31">
        <f t="shared" si="123"/>
        <v>69076800</v>
      </c>
      <c r="AC131" s="31">
        <f t="shared" si="124"/>
        <v>12230590464.000097</v>
      </c>
      <c r="AD131" s="31">
        <f t="shared" si="125"/>
        <v>615</v>
      </c>
      <c r="AE131" s="31">
        <f t="shared" si="126"/>
        <v>570.81941520130988</v>
      </c>
      <c r="AF131" s="56">
        <f t="shared" si="186"/>
        <v>177.05786116322844</v>
      </c>
      <c r="AH131" s="32">
        <f t="shared" si="127"/>
        <v>110</v>
      </c>
      <c r="AI131" s="32">
        <f t="shared" si="128"/>
        <v>4.1999999999999993</v>
      </c>
      <c r="AJ131" s="32">
        <v>1</v>
      </c>
      <c r="AK131" s="23">
        <f t="shared" si="129"/>
        <v>1.075</v>
      </c>
      <c r="AL131" s="31">
        <f t="shared" si="100"/>
        <v>46800</v>
      </c>
      <c r="AM131" s="31">
        <f t="shared" si="130"/>
        <v>5534100</v>
      </c>
      <c r="AN131" s="31">
        <f t="shared" si="131"/>
        <v>3057647616.0000219</v>
      </c>
      <c r="AO131" s="31">
        <f t="shared" si="132"/>
        <v>1259.9999999999998</v>
      </c>
      <c r="AP131" s="31">
        <f t="shared" si="133"/>
        <v>570.81941520130988</v>
      </c>
      <c r="AQ131" s="56">
        <f t="shared" si="188"/>
        <v>552.51036591316063</v>
      </c>
      <c r="AS131" s="32">
        <f t="shared" si="134"/>
        <v>95</v>
      </c>
      <c r="AT131" s="32">
        <f t="shared" si="135"/>
        <v>6.4999999999999991</v>
      </c>
      <c r="AU131" s="32">
        <v>1</v>
      </c>
      <c r="AV131" s="23">
        <f t="shared" si="136"/>
        <v>1.1499999999999999</v>
      </c>
      <c r="AW131" s="31">
        <f t="shared" si="101"/>
        <v>3520</v>
      </c>
      <c r="AX131" s="31">
        <f t="shared" si="137"/>
        <v>384559.99999999994</v>
      </c>
      <c r="AY131" s="31">
        <f t="shared" si="138"/>
        <v>382205952.00000238</v>
      </c>
      <c r="AZ131" s="31">
        <f t="shared" si="139"/>
        <v>1949.9999999999998</v>
      </c>
      <c r="BA131" s="31">
        <f t="shared" si="140"/>
        <v>570.81941520130988</v>
      </c>
      <c r="BB131" s="56">
        <f t="shared" si="183"/>
        <v>993.87859371750164</v>
      </c>
      <c r="BD131" s="32">
        <f t="shared" si="141"/>
        <v>65</v>
      </c>
      <c r="BE131" s="32">
        <f t="shared" si="142"/>
        <v>9.1</v>
      </c>
      <c r="BF131" s="32">
        <v>1</v>
      </c>
      <c r="BG131" s="23">
        <f t="shared" si="143"/>
        <v>1.3</v>
      </c>
      <c r="BH131" s="31">
        <f t="shared" si="102"/>
        <v>240</v>
      </c>
      <c r="BI131" s="31">
        <f t="shared" si="144"/>
        <v>20280</v>
      </c>
      <c r="BJ131" s="31">
        <f t="shared" si="145"/>
        <v>5971968.0000000261</v>
      </c>
      <c r="BK131" s="31">
        <f t="shared" si="146"/>
        <v>2730</v>
      </c>
      <c r="BL131" s="31">
        <f t="shared" si="147"/>
        <v>570.81941520130988</v>
      </c>
      <c r="BM131" s="56">
        <f t="shared" si="189"/>
        <v>294.47573964497172</v>
      </c>
      <c r="BO131" s="32">
        <f t="shared" si="148"/>
        <v>20</v>
      </c>
      <c r="BP131" s="32">
        <f t="shared" si="149"/>
        <v>12.149999999999999</v>
      </c>
      <c r="BQ131" s="32">
        <v>1</v>
      </c>
      <c r="BR131" s="23">
        <f t="shared" si="150"/>
        <v>1.5249999999999999</v>
      </c>
      <c r="BS131" s="31">
        <f t="shared" si="103"/>
        <v>1</v>
      </c>
      <c r="BT131" s="31">
        <f t="shared" si="151"/>
        <v>30.5</v>
      </c>
      <c r="BU131" s="31">
        <f t="shared" si="152"/>
        <v>11664.000000000015</v>
      </c>
      <c r="BV131" s="31">
        <f t="shared" si="153"/>
        <v>3644.9999999999995</v>
      </c>
      <c r="BW131" s="31">
        <f t="shared" si="154"/>
        <v>570.81941520130988</v>
      </c>
      <c r="BX131" s="56">
        <f t="shared" si="190"/>
        <v>382.4262295081972</v>
      </c>
      <c r="BZ131" s="32">
        <f t="shared" si="155"/>
        <v>-30</v>
      </c>
      <c r="CA131" s="32">
        <f t="shared" si="156"/>
        <v>15.7</v>
      </c>
      <c r="CB131" s="32">
        <v>1</v>
      </c>
      <c r="CC131" s="23">
        <f t="shared" si="157"/>
        <v>1.7749999999999999</v>
      </c>
      <c r="CD131" s="31">
        <f t="shared" si="104"/>
        <v>1</v>
      </c>
      <c r="CE131" s="31">
        <f t="shared" si="158"/>
        <v>-53.25</v>
      </c>
      <c r="CF131" s="31">
        <f t="shared" si="159"/>
        <v>11.390624999999979</v>
      </c>
      <c r="CG131" s="31">
        <f t="shared" si="160"/>
        <v>4710</v>
      </c>
      <c r="CH131" s="31">
        <f t="shared" si="161"/>
        <v>570.81941520130988</v>
      </c>
      <c r="CK131" s="32">
        <f t="shared" si="162"/>
        <v>-85</v>
      </c>
      <c r="CL131" s="32">
        <f t="shared" si="163"/>
        <v>19.799999999999997</v>
      </c>
      <c r="CM131" s="32">
        <v>1</v>
      </c>
      <c r="CN131" s="23">
        <f t="shared" si="164"/>
        <v>2.0499999999999998</v>
      </c>
      <c r="CO131" s="31">
        <f t="shared" si="105"/>
        <v>1</v>
      </c>
      <c r="CP131" s="31">
        <f t="shared" si="165"/>
        <v>-174.24999999999997</v>
      </c>
      <c r="CQ131" s="31">
        <f t="shared" si="166"/>
        <v>5.5618286132812188E-3</v>
      </c>
      <c r="CR131" s="31">
        <f t="shared" si="167"/>
        <v>5939.9999999999991</v>
      </c>
      <c r="CS131" s="31">
        <f t="shared" si="168"/>
        <v>570.81941520130988</v>
      </c>
      <c r="CV131" s="32">
        <f t="shared" si="169"/>
        <v>-135</v>
      </c>
      <c r="CW131" s="32">
        <f t="shared" si="170"/>
        <v>24.4</v>
      </c>
      <c r="CX131" s="32">
        <v>1</v>
      </c>
      <c r="CY131" s="23">
        <f t="shared" si="171"/>
        <v>2.2999999999999998</v>
      </c>
      <c r="CZ131" s="31">
        <f t="shared" si="106"/>
        <v>1</v>
      </c>
      <c r="DA131" s="31">
        <f t="shared" si="172"/>
        <v>-310.5</v>
      </c>
      <c r="DB131" s="31">
        <f t="shared" si="173"/>
        <v>5.4314732551574207E-6</v>
      </c>
      <c r="DC131" s="31">
        <f t="shared" si="174"/>
        <v>7320</v>
      </c>
      <c r="DD131" s="31">
        <f t="shared" si="175"/>
        <v>570.81941520130988</v>
      </c>
      <c r="DG131" s="32">
        <f t="shared" si="176"/>
        <v>-200</v>
      </c>
      <c r="DH131" s="32">
        <f t="shared" si="177"/>
        <v>29.65</v>
      </c>
      <c r="DI131" s="32">
        <v>1</v>
      </c>
      <c r="DJ131" s="23">
        <f t="shared" si="185"/>
        <v>2.625</v>
      </c>
      <c r="DK131" s="31">
        <f t="shared" si="107"/>
        <v>1</v>
      </c>
      <c r="DL131" s="31">
        <f t="shared" si="178"/>
        <v>-525</v>
      </c>
      <c r="DM131" s="31">
        <f t="shared" si="179"/>
        <v>6.6302163759245579E-10</v>
      </c>
      <c r="DN131" s="31">
        <f t="shared" si="180"/>
        <v>8895</v>
      </c>
      <c r="DO131" s="31">
        <f t="shared" si="181"/>
        <v>570.81941520130988</v>
      </c>
    </row>
    <row r="132" spans="1:119">
      <c r="A132" s="23">
        <f t="shared" si="108"/>
        <v>19.698310613518792</v>
      </c>
      <c r="B132" s="23">
        <v>0</v>
      </c>
      <c r="C132" s="44">
        <f t="shared" si="187"/>
        <v>6.0749999999999993</v>
      </c>
      <c r="D132" s="48"/>
      <c r="E132" s="47">
        <f t="shared" si="109"/>
        <v>6.0749999999999993</v>
      </c>
      <c r="F132" s="84">
        <f t="shared" si="96"/>
        <v>12.149999999999999</v>
      </c>
      <c r="G132" s="185">
        <f t="shared" si="97"/>
        <v>5.7358209920633092</v>
      </c>
      <c r="H132" s="26">
        <f t="shared" si="110"/>
        <v>38543920.841260195</v>
      </c>
      <c r="I132" s="23">
        <f t="shared" si="182"/>
        <v>25.200000000000014</v>
      </c>
      <c r="J132" s="27">
        <v>126</v>
      </c>
      <c r="K132" s="32">
        <f t="shared" si="111"/>
        <v>126</v>
      </c>
      <c r="L132" s="32">
        <f t="shared" si="112"/>
        <v>1</v>
      </c>
      <c r="M132" s="22">
        <v>1</v>
      </c>
      <c r="N132" s="109">
        <f t="shared" si="113"/>
        <v>6.0749999999999993</v>
      </c>
      <c r="O132" s="31">
        <f t="shared" si="98"/>
        <v>100800</v>
      </c>
      <c r="P132" s="31">
        <f t="shared" si="114"/>
        <v>77157359.999999985</v>
      </c>
      <c r="Q132" s="31">
        <f t="shared" si="115"/>
        <v>28098518293.278679</v>
      </c>
      <c r="R132" s="31">
        <f t="shared" si="116"/>
        <v>300</v>
      </c>
      <c r="S132" s="31">
        <f t="shared" si="117"/>
        <v>590.94931840556376</v>
      </c>
      <c r="T132" s="56">
        <f t="shared" si="118"/>
        <v>364.17158769142287</v>
      </c>
      <c r="U132" s="163">
        <f t="shared" si="119"/>
        <v>172.07462976189927</v>
      </c>
      <c r="W132" s="32">
        <f t="shared" si="120"/>
        <v>121</v>
      </c>
      <c r="X132" s="32">
        <f t="shared" si="121"/>
        <v>2.0499999999999998</v>
      </c>
      <c r="Y132" s="32">
        <v>1</v>
      </c>
      <c r="Z132" s="23">
        <f t="shared" si="122"/>
        <v>1.0249999999999999</v>
      </c>
      <c r="AA132" s="31">
        <f t="shared" si="99"/>
        <v>561600</v>
      </c>
      <c r="AB132" s="31">
        <f t="shared" si="123"/>
        <v>69652440</v>
      </c>
      <c r="AC132" s="31">
        <f t="shared" si="124"/>
        <v>14049259146.639339</v>
      </c>
      <c r="AD132" s="31">
        <f t="shared" si="125"/>
        <v>615</v>
      </c>
      <c r="AE132" s="31">
        <f t="shared" si="126"/>
        <v>590.94931840556376</v>
      </c>
      <c r="AF132" s="56">
        <f t="shared" si="186"/>
        <v>201.70519721404361</v>
      </c>
      <c r="AH132" s="32">
        <f t="shared" si="127"/>
        <v>111</v>
      </c>
      <c r="AI132" s="32">
        <f t="shared" si="128"/>
        <v>4.1999999999999993</v>
      </c>
      <c r="AJ132" s="32">
        <v>1</v>
      </c>
      <c r="AK132" s="23">
        <f t="shared" si="129"/>
        <v>1.075</v>
      </c>
      <c r="AL132" s="31">
        <f t="shared" si="100"/>
        <v>46800</v>
      </c>
      <c r="AM132" s="31">
        <f t="shared" si="130"/>
        <v>5584410</v>
      </c>
      <c r="AN132" s="31">
        <f t="shared" si="131"/>
        <v>3512314786.6598306</v>
      </c>
      <c r="AO132" s="31">
        <f t="shared" si="132"/>
        <v>1259.9999999999998</v>
      </c>
      <c r="AP132" s="31">
        <f t="shared" si="133"/>
        <v>590.94931840556376</v>
      </c>
      <c r="AQ132" s="56">
        <f t="shared" si="188"/>
        <v>628.95002097980455</v>
      </c>
      <c r="AS132" s="32">
        <f t="shared" si="134"/>
        <v>96</v>
      </c>
      <c r="AT132" s="32">
        <f t="shared" si="135"/>
        <v>6.4999999999999991</v>
      </c>
      <c r="AU132" s="32">
        <v>1</v>
      </c>
      <c r="AV132" s="23">
        <f t="shared" si="136"/>
        <v>1.1499999999999999</v>
      </c>
      <c r="AW132" s="31">
        <f t="shared" si="101"/>
        <v>3520</v>
      </c>
      <c r="AX132" s="31">
        <f t="shared" si="137"/>
        <v>388607.99999999994</v>
      </c>
      <c r="AY132" s="31">
        <f t="shared" si="138"/>
        <v>439039348.33247852</v>
      </c>
      <c r="AZ132" s="31">
        <f t="shared" si="139"/>
        <v>1949.9999999999998</v>
      </c>
      <c r="BA132" s="31">
        <f t="shared" si="140"/>
        <v>590.94931840556376</v>
      </c>
      <c r="BB132" s="56">
        <f t="shared" si="183"/>
        <v>1129.7743441526643</v>
      </c>
      <c r="BD132" s="32">
        <f t="shared" si="141"/>
        <v>66</v>
      </c>
      <c r="BE132" s="32">
        <f t="shared" si="142"/>
        <v>9.1</v>
      </c>
      <c r="BF132" s="32">
        <v>1</v>
      </c>
      <c r="BG132" s="23">
        <f t="shared" si="143"/>
        <v>1.3</v>
      </c>
      <c r="BH132" s="31">
        <f t="shared" si="102"/>
        <v>240</v>
      </c>
      <c r="BI132" s="31">
        <f t="shared" si="144"/>
        <v>20592</v>
      </c>
      <c r="BJ132" s="31">
        <f t="shared" si="145"/>
        <v>6859989.817694963</v>
      </c>
      <c r="BK132" s="31">
        <f t="shared" si="146"/>
        <v>2730</v>
      </c>
      <c r="BL132" s="31">
        <f t="shared" si="147"/>
        <v>590.94931840556376</v>
      </c>
      <c r="BM132" s="56">
        <f t="shared" si="189"/>
        <v>333.13858866040027</v>
      </c>
      <c r="BO132" s="32">
        <f t="shared" si="148"/>
        <v>21</v>
      </c>
      <c r="BP132" s="32">
        <f t="shared" si="149"/>
        <v>12.149999999999999</v>
      </c>
      <c r="BQ132" s="32">
        <v>1</v>
      </c>
      <c r="BR132" s="23">
        <f t="shared" si="150"/>
        <v>1.5249999999999999</v>
      </c>
      <c r="BS132" s="31">
        <f t="shared" si="103"/>
        <v>1</v>
      </c>
      <c r="BT132" s="31">
        <f t="shared" si="151"/>
        <v>32.024999999999999</v>
      </c>
      <c r="BU132" s="31">
        <f t="shared" si="152"/>
        <v>13398.417612685431</v>
      </c>
      <c r="BV132" s="31">
        <f t="shared" si="153"/>
        <v>3644.9999999999995</v>
      </c>
      <c r="BW132" s="31">
        <f t="shared" si="154"/>
        <v>590.94931840556376</v>
      </c>
      <c r="BX132" s="56">
        <f t="shared" si="190"/>
        <v>418.37369594646157</v>
      </c>
      <c r="BZ132" s="32">
        <f t="shared" si="155"/>
        <v>-29</v>
      </c>
      <c r="CA132" s="32">
        <f t="shared" si="156"/>
        <v>15.7</v>
      </c>
      <c r="CB132" s="32">
        <v>1</v>
      </c>
      <c r="CC132" s="23">
        <f t="shared" si="157"/>
        <v>1.7749999999999999</v>
      </c>
      <c r="CD132" s="31">
        <f t="shared" si="104"/>
        <v>1</v>
      </c>
      <c r="CE132" s="31">
        <f t="shared" si="158"/>
        <v>-51.474999999999994</v>
      </c>
      <c r="CF132" s="31">
        <f t="shared" si="159"/>
        <v>13.084392199888075</v>
      </c>
      <c r="CG132" s="31">
        <f t="shared" si="160"/>
        <v>4710</v>
      </c>
      <c r="CH132" s="31">
        <f t="shared" si="161"/>
        <v>590.94931840556376</v>
      </c>
      <c r="CK132" s="32">
        <f t="shared" si="162"/>
        <v>-84</v>
      </c>
      <c r="CL132" s="32">
        <f t="shared" si="163"/>
        <v>19.799999999999997</v>
      </c>
      <c r="CM132" s="32">
        <v>1</v>
      </c>
      <c r="CN132" s="23">
        <f t="shared" si="164"/>
        <v>2.0499999999999998</v>
      </c>
      <c r="CO132" s="31">
        <f t="shared" si="105"/>
        <v>1</v>
      </c>
      <c r="CP132" s="31">
        <f t="shared" si="165"/>
        <v>-172.2</v>
      </c>
      <c r="CQ132" s="31">
        <f t="shared" si="166"/>
        <v>6.3888633788515758E-3</v>
      </c>
      <c r="CR132" s="31">
        <f t="shared" si="167"/>
        <v>5939.9999999999991</v>
      </c>
      <c r="CS132" s="31">
        <f t="shared" si="168"/>
        <v>590.94931840556376</v>
      </c>
      <c r="CV132" s="32">
        <f t="shared" si="169"/>
        <v>-134</v>
      </c>
      <c r="CW132" s="32">
        <f t="shared" si="170"/>
        <v>24.4</v>
      </c>
      <c r="CX132" s="32">
        <v>1</v>
      </c>
      <c r="CY132" s="23">
        <f t="shared" si="171"/>
        <v>2.2999999999999998</v>
      </c>
      <c r="CZ132" s="31">
        <f t="shared" si="106"/>
        <v>1</v>
      </c>
      <c r="DA132" s="31">
        <f t="shared" si="172"/>
        <v>-308.2</v>
      </c>
      <c r="DB132" s="31">
        <f t="shared" si="173"/>
        <v>6.2391243934097208E-6</v>
      </c>
      <c r="DC132" s="31">
        <f t="shared" si="174"/>
        <v>7320</v>
      </c>
      <c r="DD132" s="31">
        <f t="shared" si="175"/>
        <v>590.94931840556376</v>
      </c>
      <c r="DG132" s="32">
        <f t="shared" si="176"/>
        <v>-199</v>
      </c>
      <c r="DH132" s="32">
        <f t="shared" si="177"/>
        <v>29.65</v>
      </c>
      <c r="DI132" s="32">
        <v>1</v>
      </c>
      <c r="DJ132" s="23">
        <f t="shared" si="185"/>
        <v>2.625</v>
      </c>
      <c r="DK132" s="31">
        <f t="shared" si="107"/>
        <v>1</v>
      </c>
      <c r="DL132" s="31">
        <f t="shared" si="178"/>
        <v>-522.375</v>
      </c>
      <c r="DM132" s="31">
        <f t="shared" si="179"/>
        <v>7.6161186442989425E-10</v>
      </c>
      <c r="DN132" s="31">
        <f t="shared" si="180"/>
        <v>8895</v>
      </c>
      <c r="DO132" s="31">
        <f t="shared" si="181"/>
        <v>590.94931840556376</v>
      </c>
    </row>
    <row r="133" spans="1:119">
      <c r="A133" s="23">
        <f t="shared" si="108"/>
        <v>20.392970037108338</v>
      </c>
      <c r="B133" s="23">
        <v>0</v>
      </c>
      <c r="C133" s="44">
        <f t="shared" si="187"/>
        <v>6.0749999999999993</v>
      </c>
      <c r="D133" s="48"/>
      <c r="E133" s="47">
        <f t="shared" si="109"/>
        <v>6.0749999999999993</v>
      </c>
      <c r="F133" s="84">
        <f t="shared" si="96"/>
        <v>12.149999999999999</v>
      </c>
      <c r="G133" s="185">
        <f t="shared" si="97"/>
        <v>5.8158900692812416</v>
      </c>
      <c r="H133" s="26">
        <f t="shared" si="110"/>
        <v>44275338.465491526</v>
      </c>
      <c r="I133" s="23">
        <f t="shared" si="182"/>
        <v>25.400000000000013</v>
      </c>
      <c r="J133" s="27">
        <v>127</v>
      </c>
      <c r="K133" s="32">
        <f t="shared" si="111"/>
        <v>127</v>
      </c>
      <c r="L133" s="32">
        <f t="shared" si="112"/>
        <v>1</v>
      </c>
      <c r="M133" s="22">
        <v>1</v>
      </c>
      <c r="N133" s="109">
        <f t="shared" si="113"/>
        <v>6.0749999999999993</v>
      </c>
      <c r="O133" s="31">
        <f t="shared" si="98"/>
        <v>100800</v>
      </c>
      <c r="P133" s="31">
        <f t="shared" si="114"/>
        <v>77769719.999999985</v>
      </c>
      <c r="Q133" s="31">
        <f t="shared" si="115"/>
        <v>32276721741.343319</v>
      </c>
      <c r="R133" s="31">
        <f t="shared" si="116"/>
        <v>300</v>
      </c>
      <c r="S133" s="31">
        <f t="shared" si="117"/>
        <v>611.78910111325013</v>
      </c>
      <c r="T133" s="56">
        <f t="shared" si="118"/>
        <v>415.0294194365535</v>
      </c>
      <c r="U133" s="163">
        <f t="shared" si="119"/>
        <v>174.47670207843726</v>
      </c>
      <c r="W133" s="32">
        <f t="shared" si="120"/>
        <v>122</v>
      </c>
      <c r="X133" s="32">
        <f t="shared" si="121"/>
        <v>2.0499999999999998</v>
      </c>
      <c r="Y133" s="32">
        <v>1</v>
      </c>
      <c r="Z133" s="23">
        <f t="shared" si="122"/>
        <v>1.0249999999999999</v>
      </c>
      <c r="AA133" s="31">
        <f t="shared" si="99"/>
        <v>561600</v>
      </c>
      <c r="AB133" s="31">
        <f t="shared" si="123"/>
        <v>70228080</v>
      </c>
      <c r="AC133" s="31">
        <f t="shared" si="124"/>
        <v>16138360870.67165</v>
      </c>
      <c r="AD133" s="31">
        <f t="shared" si="125"/>
        <v>615</v>
      </c>
      <c r="AE133" s="31">
        <f t="shared" si="126"/>
        <v>611.78910111325013</v>
      </c>
      <c r="AF133" s="56">
        <f t="shared" si="186"/>
        <v>229.79926078958232</v>
      </c>
      <c r="AH133" s="32">
        <f t="shared" si="127"/>
        <v>112</v>
      </c>
      <c r="AI133" s="32">
        <f t="shared" si="128"/>
        <v>4.1999999999999993</v>
      </c>
      <c r="AJ133" s="32">
        <v>1</v>
      </c>
      <c r="AK133" s="23">
        <f t="shared" si="129"/>
        <v>1.075</v>
      </c>
      <c r="AL133" s="31">
        <f t="shared" si="100"/>
        <v>46800</v>
      </c>
      <c r="AM133" s="31">
        <f t="shared" si="130"/>
        <v>5634720</v>
      </c>
      <c r="AN133" s="31">
        <f t="shared" si="131"/>
        <v>4034590217.6679106</v>
      </c>
      <c r="AO133" s="31">
        <f t="shared" si="132"/>
        <v>1259.9999999999998</v>
      </c>
      <c r="AP133" s="31">
        <f t="shared" si="133"/>
        <v>611.78910111325013</v>
      </c>
      <c r="AQ133" s="56">
        <f t="shared" si="188"/>
        <v>716.0231950598984</v>
      </c>
      <c r="AS133" s="32">
        <f t="shared" si="134"/>
        <v>97</v>
      </c>
      <c r="AT133" s="32">
        <f t="shared" si="135"/>
        <v>6.4999999999999991</v>
      </c>
      <c r="AU133" s="32">
        <v>1</v>
      </c>
      <c r="AV133" s="23">
        <f t="shared" si="136"/>
        <v>1.1499999999999999</v>
      </c>
      <c r="AW133" s="31">
        <f t="shared" si="101"/>
        <v>3520</v>
      </c>
      <c r="AX133" s="31">
        <f t="shared" si="137"/>
        <v>392655.99999999994</v>
      </c>
      <c r="AY133" s="31">
        <f t="shared" si="138"/>
        <v>504323777.20848846</v>
      </c>
      <c r="AZ133" s="31">
        <f t="shared" si="139"/>
        <v>1949.9999999999998</v>
      </c>
      <c r="BA133" s="31">
        <f t="shared" si="140"/>
        <v>611.78910111325013</v>
      </c>
      <c r="BB133" s="56">
        <f t="shared" si="183"/>
        <v>1284.390859196061</v>
      </c>
      <c r="BD133" s="32">
        <f t="shared" si="141"/>
        <v>67</v>
      </c>
      <c r="BE133" s="32">
        <f t="shared" si="142"/>
        <v>9.1</v>
      </c>
      <c r="BF133" s="32">
        <v>1</v>
      </c>
      <c r="BG133" s="23">
        <f t="shared" si="143"/>
        <v>1.3</v>
      </c>
      <c r="BH133" s="31">
        <f t="shared" si="102"/>
        <v>240</v>
      </c>
      <c r="BI133" s="31">
        <f t="shared" si="144"/>
        <v>20904</v>
      </c>
      <c r="BJ133" s="31">
        <f t="shared" si="145"/>
        <v>7880059.0188826146</v>
      </c>
      <c r="BK133" s="31">
        <f t="shared" si="146"/>
        <v>2730</v>
      </c>
      <c r="BL133" s="31">
        <f t="shared" si="147"/>
        <v>611.78910111325013</v>
      </c>
      <c r="BM133" s="56">
        <f t="shared" si="189"/>
        <v>376.96417044023224</v>
      </c>
      <c r="BO133" s="32">
        <f t="shared" si="148"/>
        <v>22</v>
      </c>
      <c r="BP133" s="32">
        <f t="shared" si="149"/>
        <v>12.149999999999999</v>
      </c>
      <c r="BQ133" s="32">
        <v>1</v>
      </c>
      <c r="BR133" s="23">
        <f t="shared" si="150"/>
        <v>1.5249999999999999</v>
      </c>
      <c r="BS133" s="31">
        <f t="shared" si="103"/>
        <v>1</v>
      </c>
      <c r="BT133" s="31">
        <f t="shared" si="151"/>
        <v>33.549999999999997</v>
      </c>
      <c r="BU133" s="31">
        <f t="shared" si="152"/>
        <v>15390.740271255057</v>
      </c>
      <c r="BV133" s="31">
        <f t="shared" si="153"/>
        <v>3644.9999999999995</v>
      </c>
      <c r="BW133" s="31">
        <f t="shared" si="154"/>
        <v>611.78910111325013</v>
      </c>
      <c r="BX133" s="56">
        <f t="shared" si="190"/>
        <v>458.74039556646972</v>
      </c>
      <c r="BZ133" s="32">
        <f t="shared" si="155"/>
        <v>-28</v>
      </c>
      <c r="CA133" s="32">
        <f t="shared" si="156"/>
        <v>15.7</v>
      </c>
      <c r="CB133" s="32">
        <v>1</v>
      </c>
      <c r="CC133" s="23">
        <f t="shared" si="157"/>
        <v>1.7749999999999999</v>
      </c>
      <c r="CD133" s="31">
        <f t="shared" si="104"/>
        <v>1</v>
      </c>
      <c r="CE133" s="31">
        <f t="shared" si="158"/>
        <v>-49.699999999999996</v>
      </c>
      <c r="CF133" s="31">
        <f t="shared" si="159"/>
        <v>15.030019796147469</v>
      </c>
      <c r="CG133" s="31">
        <f t="shared" si="160"/>
        <v>4710</v>
      </c>
      <c r="CH133" s="31">
        <f t="shared" si="161"/>
        <v>611.78910111325013</v>
      </c>
      <c r="CK133" s="32">
        <f t="shared" si="162"/>
        <v>-83</v>
      </c>
      <c r="CL133" s="32">
        <f t="shared" si="163"/>
        <v>19.799999999999997</v>
      </c>
      <c r="CM133" s="32">
        <v>1</v>
      </c>
      <c r="CN133" s="23">
        <f t="shared" si="164"/>
        <v>2.0499999999999998</v>
      </c>
      <c r="CO133" s="31">
        <f t="shared" si="105"/>
        <v>1</v>
      </c>
      <c r="CP133" s="31">
        <f t="shared" si="165"/>
        <v>-170.14999999999998</v>
      </c>
      <c r="CQ133" s="31">
        <f t="shared" si="166"/>
        <v>7.3388768535876045E-3</v>
      </c>
      <c r="CR133" s="31">
        <f t="shared" si="167"/>
        <v>5939.9999999999991</v>
      </c>
      <c r="CS133" s="31">
        <f t="shared" si="168"/>
        <v>611.78910111325013</v>
      </c>
      <c r="CV133" s="32">
        <f t="shared" si="169"/>
        <v>-133</v>
      </c>
      <c r="CW133" s="32">
        <f t="shared" si="170"/>
        <v>24.4</v>
      </c>
      <c r="CX133" s="32">
        <v>1</v>
      </c>
      <c r="CY133" s="23">
        <f t="shared" si="171"/>
        <v>2.2999999999999998</v>
      </c>
      <c r="CZ133" s="31">
        <f t="shared" si="106"/>
        <v>1</v>
      </c>
      <c r="DA133" s="31">
        <f t="shared" si="172"/>
        <v>-305.89999999999998</v>
      </c>
      <c r="DB133" s="31">
        <f t="shared" si="173"/>
        <v>7.1668719273316205E-6</v>
      </c>
      <c r="DC133" s="31">
        <f t="shared" si="174"/>
        <v>7320</v>
      </c>
      <c r="DD133" s="31">
        <f t="shared" si="175"/>
        <v>611.78910111325013</v>
      </c>
      <c r="DG133" s="32">
        <f t="shared" si="176"/>
        <v>-198</v>
      </c>
      <c r="DH133" s="32">
        <f t="shared" si="177"/>
        <v>29.65</v>
      </c>
      <c r="DI133" s="32">
        <v>1</v>
      </c>
      <c r="DJ133" s="23">
        <f t="shared" si="185"/>
        <v>2.625</v>
      </c>
      <c r="DK133" s="31">
        <f t="shared" si="107"/>
        <v>1</v>
      </c>
      <c r="DL133" s="31">
        <f t="shared" si="178"/>
        <v>-519.75</v>
      </c>
      <c r="DM133" s="31">
        <f t="shared" si="179"/>
        <v>8.7486229581684437E-10</v>
      </c>
      <c r="DN133" s="31">
        <f t="shared" si="180"/>
        <v>8895</v>
      </c>
      <c r="DO133" s="31">
        <f t="shared" si="181"/>
        <v>611.78910111325013</v>
      </c>
    </row>
    <row r="134" spans="1:119">
      <c r="A134" s="23">
        <f t="shared" si="108"/>
        <v>21.112126572366453</v>
      </c>
      <c r="B134" s="23">
        <v>0</v>
      </c>
      <c r="C134" s="44">
        <f t="shared" si="187"/>
        <v>6.0749999999999993</v>
      </c>
      <c r="D134" s="48"/>
      <c r="E134" s="47">
        <f t="shared" si="109"/>
        <v>6.0749999999999993</v>
      </c>
      <c r="F134" s="84">
        <f t="shared" ref="F134:F197" si="191">C134+E134</f>
        <v>12.149999999999999</v>
      </c>
      <c r="G134" s="185">
        <f t="shared" ref="G134:G197" si="192">POWER(2,J134/50)</f>
        <v>5.8970768691644055</v>
      </c>
      <c r="H134" s="26">
        <f t="shared" si="110"/>
        <v>50859008.462247066</v>
      </c>
      <c r="I134" s="23">
        <f t="shared" si="182"/>
        <v>25.600000000000016</v>
      </c>
      <c r="J134" s="27">
        <v>128</v>
      </c>
      <c r="K134" s="32">
        <f t="shared" si="111"/>
        <v>128</v>
      </c>
      <c r="L134" s="32">
        <f t="shared" si="112"/>
        <v>1</v>
      </c>
      <c r="M134" s="22">
        <v>1</v>
      </c>
      <c r="N134" s="109">
        <f t="shared" si="113"/>
        <v>6.0749999999999993</v>
      </c>
      <c r="O134" s="31">
        <f t="shared" ref="O134:O197" si="193">O133*M134</f>
        <v>100800</v>
      </c>
      <c r="P134" s="31">
        <f t="shared" si="114"/>
        <v>78382079.999999985</v>
      </c>
      <c r="Q134" s="31">
        <f t="shared" si="115"/>
        <v>37076217168.978111</v>
      </c>
      <c r="R134" s="31">
        <f t="shared" si="116"/>
        <v>300</v>
      </c>
      <c r="S134" s="31">
        <f t="shared" si="117"/>
        <v>633.36379717099362</v>
      </c>
      <c r="T134" s="56">
        <f t="shared" si="118"/>
        <v>473.01905191822055</v>
      </c>
      <c r="U134" s="163">
        <f t="shared" si="119"/>
        <v>176.91230607493216</v>
      </c>
      <c r="W134" s="32">
        <f t="shared" si="120"/>
        <v>123</v>
      </c>
      <c r="X134" s="32">
        <f t="shared" si="121"/>
        <v>2.0499999999999998</v>
      </c>
      <c r="Y134" s="32">
        <v>1</v>
      </c>
      <c r="Z134" s="23">
        <f t="shared" si="122"/>
        <v>1.0249999999999999</v>
      </c>
      <c r="AA134" s="31">
        <f t="shared" ref="AA134:AA197" si="194">AA133*Y134</f>
        <v>561600</v>
      </c>
      <c r="AB134" s="31">
        <f t="shared" si="123"/>
        <v>70803720</v>
      </c>
      <c r="AC134" s="31">
        <f t="shared" si="124"/>
        <v>18538108584.489044</v>
      </c>
      <c r="AD134" s="31">
        <f t="shared" si="125"/>
        <v>615</v>
      </c>
      <c r="AE134" s="31">
        <f t="shared" si="126"/>
        <v>633.36379717099362</v>
      </c>
      <c r="AF134" s="56">
        <f t="shared" si="186"/>
        <v>261.82393502049109</v>
      </c>
      <c r="AH134" s="32">
        <f t="shared" si="127"/>
        <v>113</v>
      </c>
      <c r="AI134" s="32">
        <f t="shared" si="128"/>
        <v>4.1999999999999993</v>
      </c>
      <c r="AJ134" s="32">
        <v>1</v>
      </c>
      <c r="AK134" s="23">
        <f t="shared" si="129"/>
        <v>1.075</v>
      </c>
      <c r="AL134" s="31">
        <f t="shared" ref="AL134:AL197" si="195">AL133*AJ134</f>
        <v>46800</v>
      </c>
      <c r="AM134" s="31">
        <f t="shared" si="130"/>
        <v>5685030</v>
      </c>
      <c r="AN134" s="31">
        <f t="shared" si="131"/>
        <v>4634527146.1222582</v>
      </c>
      <c r="AO134" s="31">
        <f t="shared" si="132"/>
        <v>1259.9999999999998</v>
      </c>
      <c r="AP134" s="31">
        <f t="shared" si="133"/>
        <v>633.36379717099362</v>
      </c>
      <c r="AQ134" s="56">
        <f t="shared" si="188"/>
        <v>815.21595244391995</v>
      </c>
      <c r="AS134" s="32">
        <f t="shared" si="134"/>
        <v>98</v>
      </c>
      <c r="AT134" s="32">
        <f t="shared" si="135"/>
        <v>6.4999999999999991</v>
      </c>
      <c r="AU134" s="32">
        <v>1</v>
      </c>
      <c r="AV134" s="23">
        <f t="shared" si="136"/>
        <v>1.1499999999999999</v>
      </c>
      <c r="AW134" s="31">
        <f t="shared" ref="AW134:AW197" si="196">AW133*AU134</f>
        <v>3520</v>
      </c>
      <c r="AX134" s="31">
        <f t="shared" si="137"/>
        <v>396703.99999999994</v>
      </c>
      <c r="AY134" s="31">
        <f t="shared" si="138"/>
        <v>579315893.26528168</v>
      </c>
      <c r="AZ134" s="31">
        <f t="shared" si="139"/>
        <v>1949.9999999999998</v>
      </c>
      <c r="BA134" s="31">
        <f t="shared" si="140"/>
        <v>633.36379717099362</v>
      </c>
      <c r="BB134" s="56">
        <f t="shared" si="183"/>
        <v>1460.3227929773377</v>
      </c>
      <c r="BD134" s="32">
        <f t="shared" si="141"/>
        <v>68</v>
      </c>
      <c r="BE134" s="32">
        <f t="shared" si="142"/>
        <v>9.1</v>
      </c>
      <c r="BF134" s="32">
        <v>1</v>
      </c>
      <c r="BG134" s="23">
        <f t="shared" si="143"/>
        <v>1.3</v>
      </c>
      <c r="BH134" s="31">
        <f t="shared" ref="BH134:BH197" si="197">BH133*BF134</f>
        <v>240</v>
      </c>
      <c r="BI134" s="31">
        <f t="shared" si="144"/>
        <v>21216</v>
      </c>
      <c r="BJ134" s="31">
        <f t="shared" si="145"/>
        <v>9051810.8322700094</v>
      </c>
      <c r="BK134" s="31">
        <f t="shared" si="146"/>
        <v>2730</v>
      </c>
      <c r="BL134" s="31">
        <f t="shared" si="147"/>
        <v>633.36379717099362</v>
      </c>
      <c r="BM134" s="56">
        <f t="shared" si="189"/>
        <v>426.65020891167086</v>
      </c>
      <c r="BO134" s="32">
        <f t="shared" si="148"/>
        <v>23</v>
      </c>
      <c r="BP134" s="32">
        <f t="shared" si="149"/>
        <v>12.149999999999999</v>
      </c>
      <c r="BQ134" s="32">
        <v>1</v>
      </c>
      <c r="BR134" s="23">
        <f t="shared" si="150"/>
        <v>1.5249999999999999</v>
      </c>
      <c r="BS134" s="31">
        <f t="shared" ref="BS134:BS197" si="198">BS133*BQ134</f>
        <v>1</v>
      </c>
      <c r="BT134" s="31">
        <f t="shared" si="151"/>
        <v>35.074999999999996</v>
      </c>
      <c r="BU134" s="31">
        <f t="shared" si="152"/>
        <v>17679.318031777311</v>
      </c>
      <c r="BV134" s="31">
        <f t="shared" si="153"/>
        <v>3644.9999999999995</v>
      </c>
      <c r="BW134" s="31">
        <f t="shared" si="154"/>
        <v>633.36379717099362</v>
      </c>
      <c r="BX134" s="56">
        <f t="shared" si="190"/>
        <v>504.04327959450643</v>
      </c>
      <c r="BZ134" s="32">
        <f t="shared" si="155"/>
        <v>-27</v>
      </c>
      <c r="CA134" s="32">
        <f t="shared" si="156"/>
        <v>15.7</v>
      </c>
      <c r="CB134" s="32">
        <v>1</v>
      </c>
      <c r="CC134" s="23">
        <f t="shared" si="157"/>
        <v>1.7749999999999999</v>
      </c>
      <c r="CD134" s="31">
        <f t="shared" ref="CD134:CD197" si="199">CD133*CB134</f>
        <v>1</v>
      </c>
      <c r="CE134" s="31">
        <f t="shared" si="158"/>
        <v>-47.924999999999997</v>
      </c>
      <c r="CF134" s="31">
        <f t="shared" si="159"/>
        <v>17.264959015407474</v>
      </c>
      <c r="CG134" s="31">
        <f t="shared" si="160"/>
        <v>4710</v>
      </c>
      <c r="CH134" s="31">
        <f t="shared" si="161"/>
        <v>633.36379717099362</v>
      </c>
      <c r="CK134" s="32">
        <f t="shared" si="162"/>
        <v>-82</v>
      </c>
      <c r="CL134" s="32">
        <f t="shared" si="163"/>
        <v>19.799999999999997</v>
      </c>
      <c r="CM134" s="32">
        <v>1</v>
      </c>
      <c r="CN134" s="23">
        <f t="shared" si="164"/>
        <v>2.0499999999999998</v>
      </c>
      <c r="CO134" s="31">
        <f t="shared" ref="CO134:CO197" si="200">CO133*CM134</f>
        <v>1</v>
      </c>
      <c r="CP134" s="31">
        <f t="shared" si="165"/>
        <v>-168.1</v>
      </c>
      <c r="CQ134" s="31">
        <f t="shared" si="166"/>
        <v>8.4301557692418976E-3</v>
      </c>
      <c r="CR134" s="31">
        <f t="shared" si="167"/>
        <v>5939.9999999999991</v>
      </c>
      <c r="CS134" s="31">
        <f t="shared" si="168"/>
        <v>633.36379717099362</v>
      </c>
      <c r="CV134" s="32">
        <f t="shared" si="169"/>
        <v>-132</v>
      </c>
      <c r="CW134" s="32">
        <f t="shared" si="170"/>
        <v>24.4</v>
      </c>
      <c r="CX134" s="32">
        <v>1</v>
      </c>
      <c r="CY134" s="23">
        <f t="shared" si="171"/>
        <v>2.2999999999999998</v>
      </c>
      <c r="CZ134" s="31">
        <f t="shared" ref="CZ134:CZ197" si="201">CZ133*CX134</f>
        <v>1</v>
      </c>
      <c r="DA134" s="31">
        <f t="shared" si="172"/>
        <v>-303.59999999999997</v>
      </c>
      <c r="DB134" s="31">
        <f t="shared" si="173"/>
        <v>8.2325739934002635E-6</v>
      </c>
      <c r="DC134" s="31">
        <f t="shared" si="174"/>
        <v>7320</v>
      </c>
      <c r="DD134" s="31">
        <f t="shared" si="175"/>
        <v>633.36379717099362</v>
      </c>
      <c r="DG134" s="32">
        <f t="shared" si="176"/>
        <v>-197</v>
      </c>
      <c r="DH134" s="32">
        <f t="shared" si="177"/>
        <v>29.65</v>
      </c>
      <c r="DI134" s="32">
        <v>1</v>
      </c>
      <c r="DJ134" s="23">
        <f t="shared" si="185"/>
        <v>2.625</v>
      </c>
      <c r="DK134" s="31">
        <f t="shared" ref="DK134:DK197" si="202">DK133*DI134</f>
        <v>1</v>
      </c>
      <c r="DL134" s="31">
        <f t="shared" si="178"/>
        <v>-517.125</v>
      </c>
      <c r="DM134" s="31">
        <f t="shared" si="179"/>
        <v>1.0049528800537388E-9</v>
      </c>
      <c r="DN134" s="31">
        <f t="shared" si="180"/>
        <v>8895</v>
      </c>
      <c r="DO134" s="31">
        <f t="shared" si="181"/>
        <v>633.36379717099362</v>
      </c>
    </row>
    <row r="135" spans="1:119">
      <c r="A135" s="23">
        <f t="shared" ref="A135:A198" si="203">POWER(POWER(2,0.05),J135-40)</f>
        <v>21.856644108070483</v>
      </c>
      <c r="B135" s="23">
        <v>0</v>
      </c>
      <c r="C135" s="44">
        <f t="shared" si="187"/>
        <v>6.0749999999999993</v>
      </c>
      <c r="D135" s="48"/>
      <c r="E135" s="47">
        <f t="shared" ref="E135:E198" si="204">C135</f>
        <v>6.0749999999999993</v>
      </c>
      <c r="F135" s="84">
        <f t="shared" si="191"/>
        <v>12.149999999999999</v>
      </c>
      <c r="G135" s="185">
        <f t="shared" si="192"/>
        <v>5.9793969945397532</v>
      </c>
      <c r="H135" s="26">
        <f t="shared" ref="H135:H198" si="205">POWER($I$1,J135)</f>
        <v>58421659.357363492</v>
      </c>
      <c r="I135" s="23">
        <f t="shared" si="182"/>
        <v>25.800000000000011</v>
      </c>
      <c r="J135" s="27">
        <v>129</v>
      </c>
      <c r="K135" s="32">
        <f t="shared" ref="K135:K198" si="206">$J135-L$3</f>
        <v>129</v>
      </c>
      <c r="L135" s="32">
        <f t="shared" ref="L135:L198" si="207">M$3</f>
        <v>1</v>
      </c>
      <c r="M135" s="22">
        <v>1</v>
      </c>
      <c r="N135" s="109">
        <f t="shared" ref="N135:N198" si="208">E135</f>
        <v>6.0749999999999993</v>
      </c>
      <c r="O135" s="31">
        <f t="shared" si="193"/>
        <v>100800</v>
      </c>
      <c r="P135" s="31">
        <f t="shared" ref="P135:P198" si="209">K135*O135*N135</f>
        <v>78994439.999999985</v>
      </c>
      <c r="Q135" s="31">
        <f t="shared" ref="Q135:Q198" si="210">O$3*POWER($I$1,K135)*$F135</f>
        <v>42589389671.517982</v>
      </c>
      <c r="R135" s="31">
        <f t="shared" ref="R135:R198" si="211">S$3</f>
        <v>300</v>
      </c>
      <c r="S135" s="31">
        <f t="shared" ref="S135:S198" si="212">$A135*(30+$B135)</f>
        <v>655.69932324211447</v>
      </c>
      <c r="T135" s="56">
        <f t="shared" ref="T135:T198" si="213">Q135/P135</f>
        <v>539.14414320195181</v>
      </c>
      <c r="U135" s="163">
        <f t="shared" ref="U135:U198" si="214">30*G135</f>
        <v>179.38190983619259</v>
      </c>
      <c r="W135" s="32">
        <f t="shared" ref="W135:W198" si="215">$J135-X$3</f>
        <v>124</v>
      </c>
      <c r="X135" s="32">
        <f t="shared" ref="X135:X198" si="216">Y$3</f>
        <v>2.0499999999999998</v>
      </c>
      <c r="Y135" s="32">
        <v>1</v>
      </c>
      <c r="Z135" s="23">
        <f t="shared" ref="Z135:Z198" si="217">Z$3</f>
        <v>1.0249999999999999</v>
      </c>
      <c r="AA135" s="31">
        <f t="shared" si="194"/>
        <v>561600</v>
      </c>
      <c r="AB135" s="31">
        <f t="shared" ref="AB135:AB198" si="218">W135*AA135*Z135</f>
        <v>71379360</v>
      </c>
      <c r="AC135" s="31">
        <f t="shared" ref="AC135:AC198" si="219">AA$3*POWER($I$1,W135)*$F135</f>
        <v>21294694835.758984</v>
      </c>
      <c r="AD135" s="31">
        <f t="shared" ref="AD135:AD198" si="220">AE$3</f>
        <v>615</v>
      </c>
      <c r="AE135" s="31">
        <f t="shared" ref="AE135:AE198" si="221">$A135*(30+$B135)</f>
        <v>655.69932324211447</v>
      </c>
      <c r="AF135" s="56">
        <f t="shared" si="186"/>
        <v>298.33126600965579</v>
      </c>
      <c r="AH135" s="32">
        <f t="shared" ref="AH135:AH198" si="222">$J135-AI$3</f>
        <v>114</v>
      </c>
      <c r="AI135" s="32">
        <f t="shared" ref="AI135:AI198" si="223">AJ$3</f>
        <v>4.1999999999999993</v>
      </c>
      <c r="AJ135" s="32">
        <v>1</v>
      </c>
      <c r="AK135" s="23">
        <f t="shared" ref="AK135:AK198" si="224">AK$3</f>
        <v>1.075</v>
      </c>
      <c r="AL135" s="31">
        <f t="shared" si="195"/>
        <v>46800</v>
      </c>
      <c r="AM135" s="31">
        <f t="shared" ref="AM135:AM198" si="225">AH135*AL135*AK135</f>
        <v>5735340</v>
      </c>
      <c r="AN135" s="31">
        <f t="shared" ref="AN135:AN198" si="226">AL$3*POWER($I$1,AH135)*$F135</f>
        <v>5323673708.9397421</v>
      </c>
      <c r="AO135" s="31">
        <f t="shared" ref="AO135:AO198" si="227">AP$3</f>
        <v>1259.9999999999998</v>
      </c>
      <c r="AP135" s="31">
        <f t="shared" ref="AP135:AP198" si="228">$A135*(30+$B135)</f>
        <v>655.69932324211447</v>
      </c>
      <c r="AQ135" s="56">
        <f t="shared" si="188"/>
        <v>928.22286192967499</v>
      </c>
      <c r="AS135" s="32">
        <f t="shared" ref="AS135:AS198" si="229">$J135-AT$3</f>
        <v>99</v>
      </c>
      <c r="AT135" s="32">
        <f t="shared" ref="AT135:AT198" si="230">AU$3</f>
        <v>6.4999999999999991</v>
      </c>
      <c r="AU135" s="32">
        <v>1</v>
      </c>
      <c r="AV135" s="23">
        <f t="shared" ref="AV135:AV198" si="231">AV$3</f>
        <v>1.1499999999999999</v>
      </c>
      <c r="AW135" s="31">
        <f t="shared" si="196"/>
        <v>3520</v>
      </c>
      <c r="AX135" s="31">
        <f t="shared" ref="AX135:AX198" si="232">AS135*AW135*AV135</f>
        <v>400751.99999999994</v>
      </c>
      <c r="AY135" s="31">
        <f t="shared" ref="AY135:AY198" si="233">AW$3*POWER($I$1,AS135)*$F135</f>
        <v>665459213.61746716</v>
      </c>
      <c r="AZ135" s="31">
        <f t="shared" ref="AZ135:AZ198" si="234">BA$3</f>
        <v>1949.9999999999998</v>
      </c>
      <c r="BA135" s="31">
        <f t="shared" ref="BA135:BA198" si="235">$A135*(30+$B135)</f>
        <v>655.69932324211447</v>
      </c>
      <c r="BB135" s="56">
        <f t="shared" si="183"/>
        <v>1660.5262447036253</v>
      </c>
      <c r="BD135" s="32">
        <f t="shared" ref="BD135:BD198" si="236">$J135-BE$3</f>
        <v>69</v>
      </c>
      <c r="BE135" s="32">
        <f t="shared" ref="BE135:BE198" si="237">BF$3</f>
        <v>9.1</v>
      </c>
      <c r="BF135" s="32">
        <v>1</v>
      </c>
      <c r="BG135" s="23">
        <f t="shared" ref="BG135:BG198" si="238">BG$3</f>
        <v>1.3</v>
      </c>
      <c r="BH135" s="31">
        <f t="shared" si="197"/>
        <v>240</v>
      </c>
      <c r="BI135" s="31">
        <f t="shared" ref="BI135:BI198" si="239">BD135*BH135*BG135</f>
        <v>21528</v>
      </c>
      <c r="BJ135" s="31">
        <f t="shared" ref="BJ135:BJ198" si="240">BH$3*POWER($I$1,BD135)*$F135</f>
        <v>10397800.212772902</v>
      </c>
      <c r="BK135" s="31">
        <f t="shared" ref="BK135:BK198" si="241">BL$3</f>
        <v>2730</v>
      </c>
      <c r="BL135" s="31">
        <f t="shared" ref="BL135:BL198" si="242">$A135*(30+$B135)</f>
        <v>655.69932324211447</v>
      </c>
      <c r="BM135" s="56">
        <f t="shared" si="189"/>
        <v>482.98960482965913</v>
      </c>
      <c r="BO135" s="32">
        <f t="shared" ref="BO135:BO198" si="243">$J135-BP$3</f>
        <v>24</v>
      </c>
      <c r="BP135" s="32">
        <f t="shared" ref="BP135:BP198" si="244">BQ$3</f>
        <v>12.149999999999999</v>
      </c>
      <c r="BQ135" s="32">
        <v>1</v>
      </c>
      <c r="BR135" s="23">
        <f t="shared" ref="BR135:BR198" si="245">BR$3</f>
        <v>1.5249999999999999</v>
      </c>
      <c r="BS135" s="31">
        <f t="shared" si="198"/>
        <v>1</v>
      </c>
      <c r="BT135" s="31">
        <f t="shared" ref="BT135:BT198" si="246">BO135*BS135*BR135</f>
        <v>36.599999999999994</v>
      </c>
      <c r="BU135" s="31">
        <f t="shared" ref="BU135:BU198" si="247">BS$3*POWER($I$1,BO135)*$F135</f>
        <v>20308.203540572013</v>
      </c>
      <c r="BV135" s="31">
        <f t="shared" ref="BV135:BV198" si="248">BW$3</f>
        <v>3644.9999999999995</v>
      </c>
      <c r="BW135" s="31">
        <f t="shared" ref="BW135:BW198" si="249">$A135*(30+$B135)</f>
        <v>655.69932324211447</v>
      </c>
      <c r="BX135" s="56">
        <f t="shared" si="190"/>
        <v>554.8689491959567</v>
      </c>
      <c r="BZ135" s="32">
        <f t="shared" ref="BZ135:BZ198" si="250">$J135-CA$3</f>
        <v>-26</v>
      </c>
      <c r="CA135" s="32">
        <f t="shared" ref="CA135:CA198" si="251">CB$3</f>
        <v>15.7</v>
      </c>
      <c r="CB135" s="32">
        <v>1</v>
      </c>
      <c r="CC135" s="23">
        <f t="shared" ref="CC135:CC198" si="252">CC$3</f>
        <v>1.7749999999999999</v>
      </c>
      <c r="CD135" s="31">
        <f t="shared" si="199"/>
        <v>1</v>
      </c>
      <c r="CE135" s="31">
        <f t="shared" ref="CE135:CE198" si="253">BZ135*CD135*CC135</f>
        <v>-46.15</v>
      </c>
      <c r="CF135" s="31">
        <f t="shared" ref="CF135:CF198" si="254">CD$3*POWER($I$1,BZ135)*$F135</f>
        <v>19.832230020089792</v>
      </c>
      <c r="CG135" s="31">
        <f t="shared" ref="CG135:CG198" si="255">CH$3</f>
        <v>4710</v>
      </c>
      <c r="CH135" s="31">
        <f t="shared" ref="CH135:CH198" si="256">$A135*(30+$B135)</f>
        <v>655.69932324211447</v>
      </c>
      <c r="CK135" s="32">
        <f t="shared" ref="CK135:CK198" si="257">$J135-CL$3</f>
        <v>-81</v>
      </c>
      <c r="CL135" s="32">
        <f t="shared" ref="CL135:CL198" si="258">CM$3</f>
        <v>19.799999999999997</v>
      </c>
      <c r="CM135" s="32">
        <v>1</v>
      </c>
      <c r="CN135" s="23">
        <f t="shared" ref="CN135:CN198" si="259">CN$3</f>
        <v>2.0499999999999998</v>
      </c>
      <c r="CO135" s="31">
        <f t="shared" si="200"/>
        <v>1</v>
      </c>
      <c r="CP135" s="31">
        <f t="shared" ref="CP135:CP198" si="260">CK135*CO135*CN135</f>
        <v>-166.04999999999998</v>
      </c>
      <c r="CQ135" s="31">
        <f t="shared" ref="CQ135:CQ198" si="261">CO$3*POWER($I$1,CK135)*$F135</f>
        <v>9.6837060644969324E-3</v>
      </c>
      <c r="CR135" s="31">
        <f t="shared" ref="CR135:CR198" si="262">CS$3</f>
        <v>5939.9999999999991</v>
      </c>
      <c r="CS135" s="31">
        <f t="shared" ref="CS135:CS198" si="263">$A135*(30+$B135)</f>
        <v>655.69932324211447</v>
      </c>
      <c r="CV135" s="32">
        <f t="shared" ref="CV135:CV198" si="264">$J135-CW$3</f>
        <v>-131</v>
      </c>
      <c r="CW135" s="32">
        <f t="shared" ref="CW135:CW198" si="265">CX$3</f>
        <v>24.4</v>
      </c>
      <c r="CX135" s="32">
        <v>1</v>
      </c>
      <c r="CY135" s="23">
        <f t="shared" ref="CY135:CY198" si="266">CY$3</f>
        <v>2.2999999999999998</v>
      </c>
      <c r="CZ135" s="31">
        <f t="shared" si="201"/>
        <v>1</v>
      </c>
      <c r="DA135" s="31">
        <f t="shared" ref="DA135:DA198" si="267">CV135*CZ135*CY135</f>
        <v>-301.29999999999995</v>
      </c>
      <c r="DB135" s="31">
        <f t="shared" ref="DB135:DB198" si="268">CZ$3*POWER($I$1,CV135)*$F135</f>
        <v>9.4567442036102533E-6</v>
      </c>
      <c r="DC135" s="31">
        <f t="shared" ref="DC135:DC198" si="269">DD$3</f>
        <v>7320</v>
      </c>
      <c r="DD135" s="31">
        <f t="shared" ref="DD135:DD198" si="270">$A135*(30+$B135)</f>
        <v>655.69932324211447</v>
      </c>
      <c r="DG135" s="32">
        <f t="shared" ref="DG135:DG198" si="271">$J135-DH$3</f>
        <v>-196</v>
      </c>
      <c r="DH135" s="32">
        <f t="shared" ref="DH135:DH198" si="272">DI$3</f>
        <v>29.65</v>
      </c>
      <c r="DI135" s="32">
        <v>1</v>
      </c>
      <c r="DJ135" s="23">
        <f t="shared" si="185"/>
        <v>2.625</v>
      </c>
      <c r="DK135" s="31">
        <f t="shared" si="202"/>
        <v>1</v>
      </c>
      <c r="DL135" s="31">
        <f t="shared" ref="DL135:DL198" si="273">DG135*DK135*DJ135</f>
        <v>-514.5</v>
      </c>
      <c r="DM135" s="31">
        <f t="shared" ref="DM135:DM198" si="274">DK$3*POWER($I$1,DG135)*$F135</f>
        <v>1.1543877201672621E-9</v>
      </c>
      <c r="DN135" s="31">
        <f t="shared" ref="DN135:DN198" si="275">DO$3</f>
        <v>8895</v>
      </c>
      <c r="DO135" s="31">
        <f t="shared" ref="DO135:DO198" si="276">$A135*(30+$B135)</f>
        <v>655.69932324211447</v>
      </c>
    </row>
    <row r="136" spans="1:119">
      <c r="A136" s="23">
        <f t="shared" si="203"/>
        <v>22.627416997969686</v>
      </c>
      <c r="B136" s="23">
        <v>0</v>
      </c>
      <c r="C136" s="44">
        <f t="shared" si="187"/>
        <v>6.0749999999999993</v>
      </c>
      <c r="D136" s="48"/>
      <c r="E136" s="47">
        <f t="shared" si="204"/>
        <v>6.0749999999999993</v>
      </c>
      <c r="F136" s="84">
        <f t="shared" si="191"/>
        <v>12.149999999999999</v>
      </c>
      <c r="G136" s="185">
        <f t="shared" si="192"/>
        <v>6.062866266041592</v>
      </c>
      <c r="H136" s="26">
        <f t="shared" si="205"/>
        <v>67108864.000000581</v>
      </c>
      <c r="I136" s="23">
        <f t="shared" ref="I136:I199" si="277">LOG(H136,2)</f>
        <v>26.000000000000014</v>
      </c>
      <c r="J136" s="27">
        <v>130</v>
      </c>
      <c r="K136" s="32">
        <f t="shared" si="206"/>
        <v>130</v>
      </c>
      <c r="L136" s="32">
        <f t="shared" si="207"/>
        <v>1</v>
      </c>
      <c r="M136" s="22">
        <v>1</v>
      </c>
      <c r="N136" s="109">
        <f t="shared" si="208"/>
        <v>6.0749999999999993</v>
      </c>
      <c r="O136" s="31">
        <f t="shared" si="193"/>
        <v>100800</v>
      </c>
      <c r="P136" s="31">
        <f t="shared" si="209"/>
        <v>79606799.999999985</v>
      </c>
      <c r="Q136" s="31">
        <f t="shared" si="210"/>
        <v>48922361856.00042</v>
      </c>
      <c r="R136" s="31">
        <f t="shared" si="211"/>
        <v>300</v>
      </c>
      <c r="S136" s="31">
        <f t="shared" si="212"/>
        <v>678.82250993909054</v>
      </c>
      <c r="T136" s="56">
        <f t="shared" si="213"/>
        <v>614.55003663004197</v>
      </c>
      <c r="U136" s="163">
        <f t="shared" si="214"/>
        <v>181.88598798124775</v>
      </c>
      <c r="W136" s="32">
        <f t="shared" si="215"/>
        <v>125</v>
      </c>
      <c r="X136" s="32">
        <f t="shared" si="216"/>
        <v>2.0499999999999998</v>
      </c>
      <c r="Y136" s="32">
        <v>1</v>
      </c>
      <c r="Z136" s="23">
        <f t="shared" si="217"/>
        <v>1.0249999999999999</v>
      </c>
      <c r="AA136" s="31">
        <f t="shared" si="194"/>
        <v>561600</v>
      </c>
      <c r="AB136" s="31">
        <f t="shared" si="218"/>
        <v>71955000</v>
      </c>
      <c r="AC136" s="31">
        <f t="shared" si="219"/>
        <v>24461180928.000198</v>
      </c>
      <c r="AD136" s="31">
        <f t="shared" si="220"/>
        <v>615</v>
      </c>
      <c r="AE136" s="31">
        <f t="shared" si="221"/>
        <v>678.82250993909054</v>
      </c>
      <c r="AF136" s="56">
        <f t="shared" si="186"/>
        <v>339.95109343339863</v>
      </c>
      <c r="AH136" s="32">
        <f t="shared" si="222"/>
        <v>115</v>
      </c>
      <c r="AI136" s="32">
        <f t="shared" si="223"/>
        <v>4.1999999999999993</v>
      </c>
      <c r="AJ136" s="32">
        <v>1</v>
      </c>
      <c r="AK136" s="23">
        <f t="shared" si="224"/>
        <v>1.075</v>
      </c>
      <c r="AL136" s="31">
        <f t="shared" si="195"/>
        <v>46800</v>
      </c>
      <c r="AM136" s="31">
        <f t="shared" si="225"/>
        <v>5785650</v>
      </c>
      <c r="AN136" s="31">
        <f t="shared" si="226"/>
        <v>6115295232.0000467</v>
      </c>
      <c r="AO136" s="31">
        <f t="shared" si="227"/>
        <v>1259.9999999999998</v>
      </c>
      <c r="AP136" s="31">
        <f t="shared" si="228"/>
        <v>678.82250993909054</v>
      </c>
      <c r="AQ136" s="56">
        <f t="shared" si="188"/>
        <v>1056.976352181699</v>
      </c>
      <c r="AS136" s="32">
        <f t="shared" si="229"/>
        <v>100</v>
      </c>
      <c r="AT136" s="32">
        <f t="shared" si="230"/>
        <v>6.4999999999999991</v>
      </c>
      <c r="AU136" s="32">
        <v>10</v>
      </c>
      <c r="AV136" s="23">
        <f t="shared" si="231"/>
        <v>1.1499999999999999</v>
      </c>
      <c r="AW136" s="31">
        <f t="shared" si="196"/>
        <v>35200</v>
      </c>
      <c r="AX136" s="31">
        <f t="shared" si="232"/>
        <v>4047999.9999999995</v>
      </c>
      <c r="AY136" s="31">
        <f t="shared" si="233"/>
        <v>764411904.00000501</v>
      </c>
      <c r="AZ136" s="31">
        <f t="shared" si="234"/>
        <v>1949.9999999999998</v>
      </c>
      <c r="BA136" s="31">
        <f t="shared" si="235"/>
        <v>678.82250993909054</v>
      </c>
      <c r="BB136" s="56">
        <f t="shared" ref="BB136:BB199" si="278">AY136/AX136</f>
        <v>188.83693280632536</v>
      </c>
      <c r="BD136" s="32">
        <f t="shared" si="236"/>
        <v>70</v>
      </c>
      <c r="BE136" s="32">
        <f t="shared" si="237"/>
        <v>9.1</v>
      </c>
      <c r="BF136" s="32">
        <v>1</v>
      </c>
      <c r="BG136" s="23">
        <f t="shared" si="238"/>
        <v>1.3</v>
      </c>
      <c r="BH136" s="31">
        <f t="shared" si="197"/>
        <v>240</v>
      </c>
      <c r="BI136" s="31">
        <f t="shared" si="239"/>
        <v>21840</v>
      </c>
      <c r="BJ136" s="31">
        <f t="shared" si="240"/>
        <v>11943936.000000054</v>
      </c>
      <c r="BK136" s="31">
        <f t="shared" si="241"/>
        <v>2730</v>
      </c>
      <c r="BL136" s="31">
        <f t="shared" si="242"/>
        <v>678.82250993909054</v>
      </c>
      <c r="BM136" s="56">
        <f t="shared" si="189"/>
        <v>546.88351648351897</v>
      </c>
      <c r="BO136" s="32">
        <f t="shared" si="243"/>
        <v>25</v>
      </c>
      <c r="BP136" s="32">
        <f t="shared" si="244"/>
        <v>12.149999999999999</v>
      </c>
      <c r="BQ136" s="32">
        <v>3</v>
      </c>
      <c r="BR136" s="23">
        <f t="shared" si="245"/>
        <v>1.5249999999999999</v>
      </c>
      <c r="BS136" s="31">
        <f t="shared" si="198"/>
        <v>3</v>
      </c>
      <c r="BT136" s="31">
        <f t="shared" si="246"/>
        <v>114.375</v>
      </c>
      <c r="BU136" s="31">
        <f t="shared" si="247"/>
        <v>23328.00000000004</v>
      </c>
      <c r="BV136" s="31">
        <f t="shared" si="248"/>
        <v>3644.9999999999995</v>
      </c>
      <c r="BW136" s="31">
        <f t="shared" si="249"/>
        <v>678.82250993909054</v>
      </c>
      <c r="BX136" s="56">
        <f t="shared" si="190"/>
        <v>203.96065573770528</v>
      </c>
      <c r="BZ136" s="32">
        <f t="shared" si="250"/>
        <v>-25</v>
      </c>
      <c r="CA136" s="32">
        <f t="shared" si="251"/>
        <v>15.7</v>
      </c>
      <c r="CB136" s="32">
        <v>1</v>
      </c>
      <c r="CC136" s="23">
        <f t="shared" si="252"/>
        <v>1.7749999999999999</v>
      </c>
      <c r="CD136" s="31">
        <f t="shared" si="199"/>
        <v>1</v>
      </c>
      <c r="CE136" s="31">
        <f t="shared" si="253"/>
        <v>-44.375</v>
      </c>
      <c r="CF136" s="31">
        <f t="shared" si="254"/>
        <v>22.781249999999957</v>
      </c>
      <c r="CG136" s="31">
        <f t="shared" si="255"/>
        <v>4710</v>
      </c>
      <c r="CH136" s="31">
        <f t="shared" si="256"/>
        <v>678.82250993909054</v>
      </c>
      <c r="CK136" s="32">
        <f t="shared" si="257"/>
        <v>-80</v>
      </c>
      <c r="CL136" s="32">
        <f t="shared" si="258"/>
        <v>19.799999999999997</v>
      </c>
      <c r="CM136" s="32">
        <v>1</v>
      </c>
      <c r="CN136" s="23">
        <f t="shared" si="259"/>
        <v>2.0499999999999998</v>
      </c>
      <c r="CO136" s="31">
        <f t="shared" si="200"/>
        <v>1</v>
      </c>
      <c r="CP136" s="31">
        <f t="shared" si="260"/>
        <v>-164</v>
      </c>
      <c r="CQ136" s="31">
        <f t="shared" si="261"/>
        <v>1.1123657226562439E-2</v>
      </c>
      <c r="CR136" s="31">
        <f t="shared" si="262"/>
        <v>5939.9999999999991</v>
      </c>
      <c r="CS136" s="31">
        <f t="shared" si="263"/>
        <v>678.82250993909054</v>
      </c>
      <c r="CV136" s="32">
        <f t="shared" si="264"/>
        <v>-130</v>
      </c>
      <c r="CW136" s="32">
        <f t="shared" si="265"/>
        <v>24.4</v>
      </c>
      <c r="CX136" s="32">
        <v>1</v>
      </c>
      <c r="CY136" s="23">
        <f t="shared" si="266"/>
        <v>2.2999999999999998</v>
      </c>
      <c r="CZ136" s="31">
        <f t="shared" si="201"/>
        <v>1</v>
      </c>
      <c r="DA136" s="31">
        <f t="shared" si="267"/>
        <v>-299</v>
      </c>
      <c r="DB136" s="31">
        <f t="shared" si="268"/>
        <v>1.0862946510314847E-5</v>
      </c>
      <c r="DC136" s="31">
        <f t="shared" si="269"/>
        <v>7320</v>
      </c>
      <c r="DD136" s="31">
        <f t="shared" si="270"/>
        <v>678.82250993909054</v>
      </c>
      <c r="DG136" s="32">
        <f t="shared" si="271"/>
        <v>-195</v>
      </c>
      <c r="DH136" s="32">
        <f t="shared" si="272"/>
        <v>29.65</v>
      </c>
      <c r="DI136" s="32">
        <v>1</v>
      </c>
      <c r="DJ136" s="23">
        <f t="shared" ref="DJ136:DJ199" si="279">DJ135</f>
        <v>2.625</v>
      </c>
      <c r="DK136" s="31">
        <f t="shared" si="202"/>
        <v>1</v>
      </c>
      <c r="DL136" s="31">
        <f t="shared" si="273"/>
        <v>-511.875</v>
      </c>
      <c r="DM136" s="31">
        <f t="shared" si="274"/>
        <v>1.3260432751849118E-9</v>
      </c>
      <c r="DN136" s="31">
        <f t="shared" si="275"/>
        <v>8895</v>
      </c>
      <c r="DO136" s="31">
        <f t="shared" si="276"/>
        <v>678.82250993909054</v>
      </c>
    </row>
    <row r="137" spans="1:119">
      <c r="A137" s="23">
        <f t="shared" si="203"/>
        <v>23.425371135130177</v>
      </c>
      <c r="B137" s="23">
        <v>0</v>
      </c>
      <c r="C137" s="44">
        <f t="shared" si="187"/>
        <v>6.0749999999999993</v>
      </c>
      <c r="D137" s="48"/>
      <c r="E137" s="47">
        <f t="shared" si="204"/>
        <v>6.0749999999999993</v>
      </c>
      <c r="F137" s="84">
        <f t="shared" si="191"/>
        <v>12.149999999999999</v>
      </c>
      <c r="G137" s="185">
        <f t="shared" si="192"/>
        <v>6.1475007251520504</v>
      </c>
      <c r="H137" s="26">
        <f t="shared" si="205"/>
        <v>77087841.682520419</v>
      </c>
      <c r="I137" s="23">
        <f t="shared" si="277"/>
        <v>26.200000000000014</v>
      </c>
      <c r="J137" s="27">
        <v>131</v>
      </c>
      <c r="K137" s="32">
        <f t="shared" si="206"/>
        <v>131</v>
      </c>
      <c r="L137" s="32">
        <f t="shared" si="207"/>
        <v>1</v>
      </c>
      <c r="M137" s="22">
        <v>1</v>
      </c>
      <c r="N137" s="109">
        <f t="shared" si="208"/>
        <v>6.0749999999999993</v>
      </c>
      <c r="O137" s="31">
        <f t="shared" si="193"/>
        <v>100800</v>
      </c>
      <c r="P137" s="31">
        <f t="shared" si="209"/>
        <v>80219159.999999985</v>
      </c>
      <c r="Q137" s="31">
        <f t="shared" si="210"/>
        <v>56197036586.557381</v>
      </c>
      <c r="R137" s="31">
        <f t="shared" si="211"/>
        <v>300</v>
      </c>
      <c r="S137" s="31">
        <f t="shared" si="212"/>
        <v>702.76113405390538</v>
      </c>
      <c r="T137" s="56">
        <f t="shared" si="213"/>
        <v>700.54381754380609</v>
      </c>
      <c r="U137" s="163">
        <f t="shared" si="214"/>
        <v>184.4250217545615</v>
      </c>
      <c r="W137" s="32">
        <f t="shared" si="215"/>
        <v>126</v>
      </c>
      <c r="X137" s="32">
        <f t="shared" si="216"/>
        <v>2.0499999999999998</v>
      </c>
      <c r="Y137" s="32">
        <v>1</v>
      </c>
      <c r="Z137" s="23">
        <f t="shared" si="217"/>
        <v>1.0249999999999999</v>
      </c>
      <c r="AA137" s="31">
        <f t="shared" si="194"/>
        <v>561600</v>
      </c>
      <c r="AB137" s="31">
        <f t="shared" si="218"/>
        <v>72530640</v>
      </c>
      <c r="AC137" s="31">
        <f t="shared" si="219"/>
        <v>28098518293.278679</v>
      </c>
      <c r="AD137" s="31">
        <f t="shared" si="220"/>
        <v>615</v>
      </c>
      <c r="AE137" s="31">
        <f t="shared" si="221"/>
        <v>702.76113405390538</v>
      </c>
      <c r="AF137" s="56">
        <f t="shared" si="186"/>
        <v>387.40204544284563</v>
      </c>
      <c r="AH137" s="32">
        <f t="shared" si="222"/>
        <v>116</v>
      </c>
      <c r="AI137" s="32">
        <f t="shared" si="223"/>
        <v>4.1999999999999993</v>
      </c>
      <c r="AJ137" s="32">
        <v>1</v>
      </c>
      <c r="AK137" s="23">
        <f t="shared" si="224"/>
        <v>1.075</v>
      </c>
      <c r="AL137" s="31">
        <f t="shared" si="195"/>
        <v>46800</v>
      </c>
      <c r="AM137" s="31">
        <f t="shared" si="225"/>
        <v>5835960</v>
      </c>
      <c r="AN137" s="31">
        <f t="shared" si="226"/>
        <v>7024629573.319665</v>
      </c>
      <c r="AO137" s="31">
        <f t="shared" si="227"/>
        <v>1259.9999999999998</v>
      </c>
      <c r="AP137" s="31">
        <f t="shared" si="228"/>
        <v>702.76113405390538</v>
      </c>
      <c r="AQ137" s="56">
        <f t="shared" si="188"/>
        <v>1203.6802125647991</v>
      </c>
      <c r="AS137" s="32">
        <f t="shared" si="229"/>
        <v>101</v>
      </c>
      <c r="AT137" s="32">
        <f t="shared" si="230"/>
        <v>6.4999999999999991</v>
      </c>
      <c r="AU137" s="32">
        <v>1</v>
      </c>
      <c r="AV137" s="23">
        <f t="shared" si="231"/>
        <v>1.1499999999999999</v>
      </c>
      <c r="AW137" s="31">
        <f t="shared" si="196"/>
        <v>35200</v>
      </c>
      <c r="AX137" s="31">
        <f t="shared" si="232"/>
        <v>4088479.9999999995</v>
      </c>
      <c r="AY137" s="31">
        <f t="shared" si="233"/>
        <v>878078696.66495728</v>
      </c>
      <c r="AZ137" s="31">
        <f t="shared" si="234"/>
        <v>1949.9999999999998</v>
      </c>
      <c r="BA137" s="31">
        <f t="shared" si="235"/>
        <v>702.76113405390538</v>
      </c>
      <c r="BB137" s="56">
        <f t="shared" si="278"/>
        <v>214.76898423496198</v>
      </c>
      <c r="BD137" s="32">
        <f t="shared" si="236"/>
        <v>71</v>
      </c>
      <c r="BE137" s="32">
        <f t="shared" si="237"/>
        <v>9.1</v>
      </c>
      <c r="BF137" s="32">
        <v>1</v>
      </c>
      <c r="BG137" s="23">
        <f t="shared" si="238"/>
        <v>1.3</v>
      </c>
      <c r="BH137" s="31">
        <f t="shared" si="197"/>
        <v>240</v>
      </c>
      <c r="BI137" s="31">
        <f t="shared" si="239"/>
        <v>22152</v>
      </c>
      <c r="BJ137" s="31">
        <f t="shared" si="240"/>
        <v>13719979.63538993</v>
      </c>
      <c r="BK137" s="31">
        <f t="shared" si="241"/>
        <v>2730</v>
      </c>
      <c r="BL137" s="31">
        <f t="shared" si="242"/>
        <v>702.76113405390538</v>
      </c>
      <c r="BM137" s="56">
        <f t="shared" si="189"/>
        <v>619.35624934046268</v>
      </c>
      <c r="BO137" s="32">
        <f t="shared" si="243"/>
        <v>26</v>
      </c>
      <c r="BP137" s="32">
        <f t="shared" si="244"/>
        <v>12.149999999999999</v>
      </c>
      <c r="BQ137" s="32">
        <v>1</v>
      </c>
      <c r="BR137" s="23">
        <f t="shared" si="245"/>
        <v>1.5249999999999999</v>
      </c>
      <c r="BS137" s="31">
        <f t="shared" si="198"/>
        <v>3</v>
      </c>
      <c r="BT137" s="31">
        <f t="shared" si="246"/>
        <v>118.94999999999999</v>
      </c>
      <c r="BU137" s="31">
        <f t="shared" si="247"/>
        <v>26796.835225370873</v>
      </c>
      <c r="BV137" s="31">
        <f t="shared" si="248"/>
        <v>3644.9999999999995</v>
      </c>
      <c r="BW137" s="31">
        <f t="shared" si="249"/>
        <v>702.76113405390538</v>
      </c>
      <c r="BX137" s="56">
        <f t="shared" si="190"/>
        <v>225.27814397117172</v>
      </c>
      <c r="BZ137" s="32">
        <f t="shared" si="250"/>
        <v>-24</v>
      </c>
      <c r="CA137" s="32">
        <f t="shared" si="251"/>
        <v>15.7</v>
      </c>
      <c r="CB137" s="32">
        <v>1</v>
      </c>
      <c r="CC137" s="23">
        <f t="shared" si="252"/>
        <v>1.7749999999999999</v>
      </c>
      <c r="CD137" s="31">
        <f t="shared" si="199"/>
        <v>1</v>
      </c>
      <c r="CE137" s="31">
        <f t="shared" si="253"/>
        <v>-42.599999999999994</v>
      </c>
      <c r="CF137" s="31">
        <f t="shared" si="254"/>
        <v>26.168784399776161</v>
      </c>
      <c r="CG137" s="31">
        <f t="shared" si="255"/>
        <v>4710</v>
      </c>
      <c r="CH137" s="31">
        <f t="shared" si="256"/>
        <v>702.76113405390538</v>
      </c>
      <c r="CK137" s="32">
        <f t="shared" si="257"/>
        <v>-79</v>
      </c>
      <c r="CL137" s="32">
        <f t="shared" si="258"/>
        <v>19.799999999999997</v>
      </c>
      <c r="CM137" s="32">
        <v>1</v>
      </c>
      <c r="CN137" s="23">
        <f t="shared" si="259"/>
        <v>2.0499999999999998</v>
      </c>
      <c r="CO137" s="31">
        <f t="shared" si="200"/>
        <v>1</v>
      </c>
      <c r="CP137" s="31">
        <f t="shared" si="260"/>
        <v>-161.94999999999999</v>
      </c>
      <c r="CQ137" s="31">
        <f t="shared" si="261"/>
        <v>1.2777726757703157E-2</v>
      </c>
      <c r="CR137" s="31">
        <f t="shared" si="262"/>
        <v>5939.9999999999991</v>
      </c>
      <c r="CS137" s="31">
        <f t="shared" si="263"/>
        <v>702.76113405390538</v>
      </c>
      <c r="CV137" s="32">
        <f t="shared" si="264"/>
        <v>-129</v>
      </c>
      <c r="CW137" s="32">
        <f t="shared" si="265"/>
        <v>24.4</v>
      </c>
      <c r="CX137" s="32">
        <v>1</v>
      </c>
      <c r="CY137" s="23">
        <f t="shared" si="266"/>
        <v>2.2999999999999998</v>
      </c>
      <c r="CZ137" s="31">
        <f t="shared" si="201"/>
        <v>1</v>
      </c>
      <c r="DA137" s="31">
        <f t="shared" si="267"/>
        <v>-296.7</v>
      </c>
      <c r="DB137" s="31">
        <f t="shared" si="268"/>
        <v>1.2478248786819447E-5</v>
      </c>
      <c r="DC137" s="31">
        <f t="shared" si="269"/>
        <v>7320</v>
      </c>
      <c r="DD137" s="31">
        <f t="shared" si="270"/>
        <v>702.76113405390538</v>
      </c>
      <c r="DG137" s="32">
        <f t="shared" si="271"/>
        <v>-194</v>
      </c>
      <c r="DH137" s="32">
        <f t="shared" si="272"/>
        <v>29.65</v>
      </c>
      <c r="DI137" s="32">
        <v>1</v>
      </c>
      <c r="DJ137" s="23">
        <f t="shared" si="279"/>
        <v>2.625</v>
      </c>
      <c r="DK137" s="31">
        <f t="shared" si="202"/>
        <v>1</v>
      </c>
      <c r="DL137" s="31">
        <f t="shared" si="273"/>
        <v>-509.25</v>
      </c>
      <c r="DM137" s="31">
        <f t="shared" si="274"/>
        <v>1.5232237288597889E-9</v>
      </c>
      <c r="DN137" s="31">
        <f t="shared" si="275"/>
        <v>8895</v>
      </c>
      <c r="DO137" s="31">
        <f t="shared" si="276"/>
        <v>702.76113405390538</v>
      </c>
    </row>
    <row r="138" spans="1:119">
      <c r="A138" s="23">
        <f t="shared" si="203"/>
        <v>24.251465064166545</v>
      </c>
      <c r="B138" s="23">
        <v>0</v>
      </c>
      <c r="C138" s="44">
        <f t="shared" si="187"/>
        <v>6.0749999999999993</v>
      </c>
      <c r="D138" s="48"/>
      <c r="E138" s="47">
        <f t="shared" si="204"/>
        <v>6.0749999999999993</v>
      </c>
      <c r="F138" s="84">
        <f t="shared" si="191"/>
        <v>12.149999999999999</v>
      </c>
      <c r="G138" s="185">
        <f t="shared" si="192"/>
        <v>6.2333166372839983</v>
      </c>
      <c r="H138" s="26">
        <f t="shared" si="205"/>
        <v>88550676.930983081</v>
      </c>
      <c r="I138" s="23">
        <f t="shared" si="277"/>
        <v>26.400000000000013</v>
      </c>
      <c r="J138" s="27">
        <v>132</v>
      </c>
      <c r="K138" s="32">
        <f t="shared" si="206"/>
        <v>132</v>
      </c>
      <c r="L138" s="32">
        <f t="shared" si="207"/>
        <v>1</v>
      </c>
      <c r="M138" s="22">
        <v>1</v>
      </c>
      <c r="N138" s="109">
        <f t="shared" si="208"/>
        <v>6.0749999999999993</v>
      </c>
      <c r="O138" s="31">
        <f t="shared" si="193"/>
        <v>100800</v>
      </c>
      <c r="P138" s="31">
        <f t="shared" si="209"/>
        <v>80831519.999999985</v>
      </c>
      <c r="Q138" s="31">
        <f t="shared" si="210"/>
        <v>64553443482.686661</v>
      </c>
      <c r="R138" s="31">
        <f t="shared" si="211"/>
        <v>300</v>
      </c>
      <c r="S138" s="31">
        <f t="shared" si="212"/>
        <v>727.54395192499635</v>
      </c>
      <c r="T138" s="56">
        <f t="shared" si="213"/>
        <v>798.61721618851993</v>
      </c>
      <c r="U138" s="163">
        <f t="shared" si="214"/>
        <v>186.99949911851996</v>
      </c>
      <c r="W138" s="32">
        <f t="shared" si="215"/>
        <v>127</v>
      </c>
      <c r="X138" s="32">
        <f t="shared" si="216"/>
        <v>2.0499999999999998</v>
      </c>
      <c r="Y138" s="32">
        <v>1</v>
      </c>
      <c r="Z138" s="23">
        <f t="shared" si="217"/>
        <v>1.0249999999999999</v>
      </c>
      <c r="AA138" s="31">
        <f t="shared" si="194"/>
        <v>561600</v>
      </c>
      <c r="AB138" s="31">
        <f t="shared" si="218"/>
        <v>73106280</v>
      </c>
      <c r="AC138" s="31">
        <f t="shared" si="219"/>
        <v>32276721741.343319</v>
      </c>
      <c r="AD138" s="31">
        <f t="shared" si="220"/>
        <v>615</v>
      </c>
      <c r="AE138" s="31">
        <f t="shared" si="221"/>
        <v>727.54395192499635</v>
      </c>
      <c r="AF138" s="56">
        <f t="shared" si="186"/>
        <v>441.5040915957332</v>
      </c>
      <c r="AH138" s="32">
        <f t="shared" si="222"/>
        <v>117</v>
      </c>
      <c r="AI138" s="32">
        <f t="shared" si="223"/>
        <v>4.1999999999999993</v>
      </c>
      <c r="AJ138" s="32">
        <v>1</v>
      </c>
      <c r="AK138" s="23">
        <f t="shared" si="224"/>
        <v>1.075</v>
      </c>
      <c r="AL138" s="31">
        <f t="shared" si="195"/>
        <v>46800</v>
      </c>
      <c r="AM138" s="31">
        <f t="shared" si="225"/>
        <v>5886270</v>
      </c>
      <c r="AN138" s="31">
        <f t="shared" si="226"/>
        <v>8069180435.3358221</v>
      </c>
      <c r="AO138" s="31">
        <f t="shared" si="227"/>
        <v>1259.9999999999998</v>
      </c>
      <c r="AP138" s="31">
        <f t="shared" si="228"/>
        <v>727.54395192499635</v>
      </c>
      <c r="AQ138" s="56">
        <f t="shared" si="188"/>
        <v>1370.8478264394637</v>
      </c>
      <c r="AS138" s="32">
        <f t="shared" si="229"/>
        <v>102</v>
      </c>
      <c r="AT138" s="32">
        <f t="shared" si="230"/>
        <v>6.4999999999999991</v>
      </c>
      <c r="AU138" s="32">
        <v>1</v>
      </c>
      <c r="AV138" s="23">
        <f t="shared" si="231"/>
        <v>1.1499999999999999</v>
      </c>
      <c r="AW138" s="31">
        <f t="shared" si="196"/>
        <v>35200</v>
      </c>
      <c r="AX138" s="31">
        <f t="shared" si="232"/>
        <v>4128959.9999999995</v>
      </c>
      <c r="AY138" s="31">
        <f t="shared" si="233"/>
        <v>1008647554.4169769</v>
      </c>
      <c r="AZ138" s="31">
        <f t="shared" si="234"/>
        <v>1949.9999999999998</v>
      </c>
      <c r="BA138" s="31">
        <f t="shared" si="235"/>
        <v>727.54395192499635</v>
      </c>
      <c r="BB138" s="56">
        <f t="shared" si="278"/>
        <v>244.286104592192</v>
      </c>
      <c r="BD138" s="32">
        <f t="shared" si="236"/>
        <v>72</v>
      </c>
      <c r="BE138" s="32">
        <f t="shared" si="237"/>
        <v>9.1</v>
      </c>
      <c r="BF138" s="32">
        <v>1</v>
      </c>
      <c r="BG138" s="23">
        <f t="shared" si="238"/>
        <v>1.3</v>
      </c>
      <c r="BH138" s="31">
        <f t="shared" si="197"/>
        <v>240</v>
      </c>
      <c r="BI138" s="31">
        <f t="shared" si="239"/>
        <v>22464</v>
      </c>
      <c r="BJ138" s="31">
        <f t="shared" si="240"/>
        <v>15760118.037765233</v>
      </c>
      <c r="BK138" s="31">
        <f t="shared" si="241"/>
        <v>2730</v>
      </c>
      <c r="BL138" s="31">
        <f t="shared" si="242"/>
        <v>727.54395192499635</v>
      </c>
      <c r="BM138" s="56">
        <f t="shared" si="189"/>
        <v>701.57220609709907</v>
      </c>
      <c r="BO138" s="32">
        <f t="shared" si="243"/>
        <v>27</v>
      </c>
      <c r="BP138" s="32">
        <f t="shared" si="244"/>
        <v>12.149999999999999</v>
      </c>
      <c r="BQ138" s="32">
        <v>1</v>
      </c>
      <c r="BR138" s="23">
        <f t="shared" si="245"/>
        <v>1.5249999999999999</v>
      </c>
      <c r="BS138" s="31">
        <f t="shared" si="198"/>
        <v>3</v>
      </c>
      <c r="BT138" s="31">
        <f t="shared" si="246"/>
        <v>123.52499999999999</v>
      </c>
      <c r="BU138" s="31">
        <f t="shared" si="247"/>
        <v>30781.480542510126</v>
      </c>
      <c r="BV138" s="31">
        <f t="shared" si="248"/>
        <v>3644.9999999999995</v>
      </c>
      <c r="BW138" s="31">
        <f t="shared" si="249"/>
        <v>727.54395192499635</v>
      </c>
      <c r="BX138" s="56">
        <f t="shared" si="190"/>
        <v>249.19231364104536</v>
      </c>
      <c r="BZ138" s="32">
        <f t="shared" si="250"/>
        <v>-23</v>
      </c>
      <c r="CA138" s="32">
        <f t="shared" si="251"/>
        <v>15.7</v>
      </c>
      <c r="CB138" s="32">
        <v>1</v>
      </c>
      <c r="CC138" s="23">
        <f t="shared" si="252"/>
        <v>1.7749999999999999</v>
      </c>
      <c r="CD138" s="31">
        <f t="shared" si="199"/>
        <v>1</v>
      </c>
      <c r="CE138" s="31">
        <f t="shared" si="253"/>
        <v>-40.824999999999996</v>
      </c>
      <c r="CF138" s="31">
        <f t="shared" si="254"/>
        <v>30.060039592294949</v>
      </c>
      <c r="CG138" s="31">
        <f t="shared" si="255"/>
        <v>4710</v>
      </c>
      <c r="CH138" s="31">
        <f t="shared" si="256"/>
        <v>727.54395192499635</v>
      </c>
      <c r="CK138" s="32">
        <f t="shared" si="257"/>
        <v>-78</v>
      </c>
      <c r="CL138" s="32">
        <f t="shared" si="258"/>
        <v>19.799999999999997</v>
      </c>
      <c r="CM138" s="32">
        <v>1</v>
      </c>
      <c r="CN138" s="23">
        <f t="shared" si="259"/>
        <v>2.0499999999999998</v>
      </c>
      <c r="CO138" s="31">
        <f t="shared" si="200"/>
        <v>1</v>
      </c>
      <c r="CP138" s="31">
        <f t="shared" si="260"/>
        <v>-159.89999999999998</v>
      </c>
      <c r="CQ138" s="31">
        <f t="shared" si="261"/>
        <v>1.4677753707175214E-2</v>
      </c>
      <c r="CR138" s="31">
        <f t="shared" si="262"/>
        <v>5939.9999999999991</v>
      </c>
      <c r="CS138" s="31">
        <f t="shared" si="263"/>
        <v>727.54395192499635</v>
      </c>
      <c r="CV138" s="32">
        <f t="shared" si="264"/>
        <v>-128</v>
      </c>
      <c r="CW138" s="32">
        <f t="shared" si="265"/>
        <v>24.4</v>
      </c>
      <c r="CX138" s="32">
        <v>1</v>
      </c>
      <c r="CY138" s="23">
        <f t="shared" si="266"/>
        <v>2.2999999999999998</v>
      </c>
      <c r="CZ138" s="31">
        <f t="shared" si="201"/>
        <v>1</v>
      </c>
      <c r="DA138" s="31">
        <f t="shared" si="267"/>
        <v>-294.39999999999998</v>
      </c>
      <c r="DB138" s="31">
        <f t="shared" si="268"/>
        <v>1.4333743854663244E-5</v>
      </c>
      <c r="DC138" s="31">
        <f t="shared" si="269"/>
        <v>7320</v>
      </c>
      <c r="DD138" s="31">
        <f t="shared" si="270"/>
        <v>727.54395192499635</v>
      </c>
      <c r="DG138" s="32">
        <f t="shared" si="271"/>
        <v>-193</v>
      </c>
      <c r="DH138" s="32">
        <f t="shared" si="272"/>
        <v>29.65</v>
      </c>
      <c r="DI138" s="32">
        <v>1</v>
      </c>
      <c r="DJ138" s="23">
        <f t="shared" si="279"/>
        <v>2.625</v>
      </c>
      <c r="DK138" s="31">
        <f t="shared" si="202"/>
        <v>1</v>
      </c>
      <c r="DL138" s="31">
        <f t="shared" si="273"/>
        <v>-506.625</v>
      </c>
      <c r="DM138" s="31">
        <f t="shared" si="274"/>
        <v>1.7497245916336894E-9</v>
      </c>
      <c r="DN138" s="31">
        <f t="shared" si="275"/>
        <v>8895</v>
      </c>
      <c r="DO138" s="31">
        <f t="shared" si="276"/>
        <v>727.54395192499635</v>
      </c>
    </row>
    <row r="139" spans="1:119">
      <c r="A139" s="23">
        <f t="shared" si="203"/>
        <v>25.106691132696209</v>
      </c>
      <c r="B139" s="23">
        <v>0</v>
      </c>
      <c r="C139" s="44">
        <f t="shared" si="187"/>
        <v>6.0749999999999993</v>
      </c>
      <c r="D139" s="48"/>
      <c r="E139" s="47">
        <f t="shared" si="204"/>
        <v>6.0749999999999993</v>
      </c>
      <c r="F139" s="84">
        <f t="shared" si="191"/>
        <v>12.149999999999999</v>
      </c>
      <c r="G139" s="185">
        <f t="shared" si="192"/>
        <v>6.3203304949070178</v>
      </c>
      <c r="H139" s="26">
        <f t="shared" si="205"/>
        <v>101718016.92449416</v>
      </c>
      <c r="I139" s="23">
        <f t="shared" si="277"/>
        <v>26.600000000000012</v>
      </c>
      <c r="J139" s="27">
        <v>133</v>
      </c>
      <c r="K139" s="32">
        <f t="shared" si="206"/>
        <v>133</v>
      </c>
      <c r="L139" s="32">
        <f t="shared" si="207"/>
        <v>1</v>
      </c>
      <c r="M139" s="22">
        <v>1</v>
      </c>
      <c r="N139" s="109">
        <f t="shared" si="208"/>
        <v>6.0749999999999993</v>
      </c>
      <c r="O139" s="31">
        <f t="shared" si="193"/>
        <v>100800</v>
      </c>
      <c r="P139" s="31">
        <f t="shared" si="209"/>
        <v>81443879.999999985</v>
      </c>
      <c r="Q139" s="31">
        <f t="shared" si="210"/>
        <v>74152434337.956238</v>
      </c>
      <c r="R139" s="31">
        <f t="shared" si="211"/>
        <v>300</v>
      </c>
      <c r="S139" s="31">
        <f t="shared" si="212"/>
        <v>753.2007339808863</v>
      </c>
      <c r="T139" s="56">
        <f t="shared" si="213"/>
        <v>910.47276158695104</v>
      </c>
      <c r="U139" s="163">
        <f t="shared" si="214"/>
        <v>189.60991484721055</v>
      </c>
      <c r="W139" s="32">
        <f t="shared" si="215"/>
        <v>128</v>
      </c>
      <c r="X139" s="32">
        <f t="shared" si="216"/>
        <v>2.0499999999999998</v>
      </c>
      <c r="Y139" s="32">
        <v>1</v>
      </c>
      <c r="Z139" s="23">
        <f t="shared" si="217"/>
        <v>1.0249999999999999</v>
      </c>
      <c r="AA139" s="31">
        <f t="shared" si="194"/>
        <v>561600</v>
      </c>
      <c r="AB139" s="31">
        <f t="shared" si="218"/>
        <v>73681920</v>
      </c>
      <c r="AC139" s="31">
        <f t="shared" si="219"/>
        <v>37076217168.978111</v>
      </c>
      <c r="AD139" s="31">
        <f t="shared" si="220"/>
        <v>615</v>
      </c>
      <c r="AE139" s="31">
        <f t="shared" si="221"/>
        <v>753.2007339808863</v>
      </c>
      <c r="AF139" s="56">
        <f t="shared" si="186"/>
        <v>503.19287511750662</v>
      </c>
      <c r="AH139" s="32">
        <f t="shared" si="222"/>
        <v>118</v>
      </c>
      <c r="AI139" s="32">
        <f t="shared" si="223"/>
        <v>4.1999999999999993</v>
      </c>
      <c r="AJ139" s="32">
        <v>1</v>
      </c>
      <c r="AK139" s="23">
        <f t="shared" si="224"/>
        <v>1.075</v>
      </c>
      <c r="AL139" s="31">
        <f t="shared" si="195"/>
        <v>46800</v>
      </c>
      <c r="AM139" s="31">
        <f t="shared" si="225"/>
        <v>5936580</v>
      </c>
      <c r="AN139" s="31">
        <f t="shared" si="226"/>
        <v>9269054292.2445183</v>
      </c>
      <c r="AO139" s="31">
        <f t="shared" si="227"/>
        <v>1259.9999999999998</v>
      </c>
      <c r="AP139" s="31">
        <f t="shared" si="228"/>
        <v>753.2007339808863</v>
      </c>
      <c r="AQ139" s="56">
        <f t="shared" si="188"/>
        <v>1561.3458072231012</v>
      </c>
      <c r="AS139" s="32">
        <f t="shared" si="229"/>
        <v>103</v>
      </c>
      <c r="AT139" s="32">
        <f t="shared" si="230"/>
        <v>6.4999999999999991</v>
      </c>
      <c r="AU139" s="32">
        <v>1</v>
      </c>
      <c r="AV139" s="23">
        <f t="shared" si="231"/>
        <v>1.1499999999999999</v>
      </c>
      <c r="AW139" s="31">
        <f t="shared" si="196"/>
        <v>35200</v>
      </c>
      <c r="AX139" s="31">
        <f t="shared" si="232"/>
        <v>4169439.9999999995</v>
      </c>
      <c r="AY139" s="31">
        <f t="shared" si="233"/>
        <v>1158631786.5305638</v>
      </c>
      <c r="AZ139" s="31">
        <f t="shared" si="234"/>
        <v>1949.9999999999998</v>
      </c>
      <c r="BA139" s="31">
        <f t="shared" si="235"/>
        <v>753.2007339808863</v>
      </c>
      <c r="BB139" s="56">
        <f t="shared" si="278"/>
        <v>277.88666740151291</v>
      </c>
      <c r="BD139" s="32">
        <f t="shared" si="236"/>
        <v>73</v>
      </c>
      <c r="BE139" s="32">
        <f t="shared" si="237"/>
        <v>9.1</v>
      </c>
      <c r="BF139" s="32">
        <v>1</v>
      </c>
      <c r="BG139" s="23">
        <f t="shared" si="238"/>
        <v>1.3</v>
      </c>
      <c r="BH139" s="31">
        <f t="shared" si="197"/>
        <v>240</v>
      </c>
      <c r="BI139" s="31">
        <f t="shared" si="239"/>
        <v>22776</v>
      </c>
      <c r="BJ139" s="31">
        <f t="shared" si="240"/>
        <v>18103621.664540026</v>
      </c>
      <c r="BK139" s="31">
        <f t="shared" si="241"/>
        <v>2730</v>
      </c>
      <c r="BL139" s="31">
        <f t="shared" si="242"/>
        <v>753.2007339808863</v>
      </c>
      <c r="BM139" s="56">
        <f t="shared" si="189"/>
        <v>794.85518372585295</v>
      </c>
      <c r="BO139" s="32">
        <f t="shared" si="243"/>
        <v>28</v>
      </c>
      <c r="BP139" s="32">
        <f t="shared" si="244"/>
        <v>12.149999999999999</v>
      </c>
      <c r="BQ139" s="32">
        <v>1</v>
      </c>
      <c r="BR139" s="23">
        <f t="shared" si="245"/>
        <v>1.5249999999999999</v>
      </c>
      <c r="BS139" s="31">
        <f t="shared" si="198"/>
        <v>3</v>
      </c>
      <c r="BT139" s="31">
        <f t="shared" si="246"/>
        <v>128.1</v>
      </c>
      <c r="BU139" s="31">
        <f t="shared" si="247"/>
        <v>35358.636063554623</v>
      </c>
      <c r="BV139" s="31">
        <f t="shared" si="248"/>
        <v>3644.9999999999995</v>
      </c>
      <c r="BW139" s="31">
        <f t="shared" si="249"/>
        <v>753.2007339808863</v>
      </c>
      <c r="BX139" s="56">
        <f t="shared" si="190"/>
        <v>276.02370073032495</v>
      </c>
      <c r="BZ139" s="32">
        <f t="shared" si="250"/>
        <v>-22</v>
      </c>
      <c r="CA139" s="32">
        <f t="shared" si="251"/>
        <v>15.7</v>
      </c>
      <c r="CB139" s="32">
        <v>1</v>
      </c>
      <c r="CC139" s="23">
        <f t="shared" si="252"/>
        <v>1.7749999999999999</v>
      </c>
      <c r="CD139" s="31">
        <f t="shared" si="199"/>
        <v>1</v>
      </c>
      <c r="CE139" s="31">
        <f t="shared" si="253"/>
        <v>-39.049999999999997</v>
      </c>
      <c r="CF139" s="31">
        <f t="shared" si="254"/>
        <v>34.529918030814962</v>
      </c>
      <c r="CG139" s="31">
        <f t="shared" si="255"/>
        <v>4710</v>
      </c>
      <c r="CH139" s="31">
        <f t="shared" si="256"/>
        <v>753.2007339808863</v>
      </c>
      <c r="CK139" s="32">
        <f t="shared" si="257"/>
        <v>-77</v>
      </c>
      <c r="CL139" s="32">
        <f t="shared" si="258"/>
        <v>19.799999999999997</v>
      </c>
      <c r="CM139" s="32">
        <v>1</v>
      </c>
      <c r="CN139" s="23">
        <f t="shared" si="259"/>
        <v>2.0499999999999998</v>
      </c>
      <c r="CO139" s="31">
        <f t="shared" si="200"/>
        <v>1</v>
      </c>
      <c r="CP139" s="31">
        <f t="shared" si="260"/>
        <v>-157.85</v>
      </c>
      <c r="CQ139" s="31">
        <f t="shared" si="261"/>
        <v>1.6860311538483799E-2</v>
      </c>
      <c r="CR139" s="31">
        <f t="shared" si="262"/>
        <v>5939.9999999999991</v>
      </c>
      <c r="CS139" s="31">
        <f t="shared" si="263"/>
        <v>753.2007339808863</v>
      </c>
      <c r="CV139" s="32">
        <f t="shared" si="264"/>
        <v>-127</v>
      </c>
      <c r="CW139" s="32">
        <f t="shared" si="265"/>
        <v>24.4</v>
      </c>
      <c r="CX139" s="32">
        <v>1</v>
      </c>
      <c r="CY139" s="23">
        <f t="shared" si="266"/>
        <v>2.2999999999999998</v>
      </c>
      <c r="CZ139" s="31">
        <f t="shared" si="201"/>
        <v>1</v>
      </c>
      <c r="DA139" s="31">
        <f t="shared" si="267"/>
        <v>-292.09999999999997</v>
      </c>
      <c r="DB139" s="31">
        <f t="shared" si="268"/>
        <v>1.646514798680053E-5</v>
      </c>
      <c r="DC139" s="31">
        <f t="shared" si="269"/>
        <v>7320</v>
      </c>
      <c r="DD139" s="31">
        <f t="shared" si="270"/>
        <v>753.2007339808863</v>
      </c>
      <c r="DG139" s="32">
        <f t="shared" si="271"/>
        <v>-192</v>
      </c>
      <c r="DH139" s="32">
        <f t="shared" si="272"/>
        <v>29.65</v>
      </c>
      <c r="DI139" s="32">
        <v>1</v>
      </c>
      <c r="DJ139" s="23">
        <f t="shared" si="279"/>
        <v>2.625</v>
      </c>
      <c r="DK139" s="31">
        <f t="shared" si="202"/>
        <v>1</v>
      </c>
      <c r="DL139" s="31">
        <f t="shared" si="273"/>
        <v>-504</v>
      </c>
      <c r="DM139" s="31">
        <f t="shared" si="274"/>
        <v>2.0099057601074779E-9</v>
      </c>
      <c r="DN139" s="31">
        <f t="shared" si="275"/>
        <v>8895</v>
      </c>
      <c r="DO139" s="31">
        <f t="shared" si="276"/>
        <v>753.2007339808863</v>
      </c>
    </row>
    <row r="140" spans="1:119">
      <c r="A140" s="23">
        <f t="shared" si="203"/>
        <v>25.992076683399727</v>
      </c>
      <c r="B140" s="23">
        <v>0</v>
      </c>
      <c r="C140" s="44">
        <f t="shared" si="187"/>
        <v>6.0749999999999993</v>
      </c>
      <c r="D140" s="48"/>
      <c r="E140" s="47">
        <f t="shared" si="204"/>
        <v>6.0749999999999993</v>
      </c>
      <c r="F140" s="84">
        <f t="shared" si="191"/>
        <v>12.149999999999999</v>
      </c>
      <c r="G140" s="185">
        <f t="shared" si="192"/>
        <v>6.4085590207169778</v>
      </c>
      <c r="H140" s="26">
        <f t="shared" si="205"/>
        <v>116843318.71472701</v>
      </c>
      <c r="I140" s="23">
        <f t="shared" si="277"/>
        <v>26.800000000000015</v>
      </c>
      <c r="J140" s="27">
        <v>134</v>
      </c>
      <c r="K140" s="32">
        <f t="shared" si="206"/>
        <v>134</v>
      </c>
      <c r="L140" s="32">
        <f t="shared" si="207"/>
        <v>1</v>
      </c>
      <c r="M140" s="22">
        <v>1</v>
      </c>
      <c r="N140" s="109">
        <f t="shared" si="208"/>
        <v>6.0749999999999993</v>
      </c>
      <c r="O140" s="31">
        <f t="shared" si="193"/>
        <v>100800</v>
      </c>
      <c r="P140" s="31">
        <f t="shared" si="209"/>
        <v>82056239.999999985</v>
      </c>
      <c r="Q140" s="31">
        <f t="shared" si="210"/>
        <v>85178779343.03598</v>
      </c>
      <c r="R140" s="31">
        <f t="shared" si="211"/>
        <v>300</v>
      </c>
      <c r="S140" s="31">
        <f t="shared" si="212"/>
        <v>779.76230050199183</v>
      </c>
      <c r="T140" s="56">
        <f t="shared" si="213"/>
        <v>1038.0536488515193</v>
      </c>
      <c r="U140" s="163">
        <f t="shared" si="214"/>
        <v>192.25677062150933</v>
      </c>
      <c r="W140" s="32">
        <f t="shared" si="215"/>
        <v>129</v>
      </c>
      <c r="X140" s="32">
        <f t="shared" si="216"/>
        <v>2.0499999999999998</v>
      </c>
      <c r="Y140" s="32">
        <v>1</v>
      </c>
      <c r="Z140" s="23">
        <f t="shared" si="217"/>
        <v>1.0249999999999999</v>
      </c>
      <c r="AA140" s="31">
        <f t="shared" si="194"/>
        <v>561600</v>
      </c>
      <c r="AB140" s="31">
        <f t="shared" si="218"/>
        <v>74257560</v>
      </c>
      <c r="AC140" s="31">
        <f t="shared" si="219"/>
        <v>42589389671.517982</v>
      </c>
      <c r="AD140" s="31">
        <f t="shared" si="220"/>
        <v>615</v>
      </c>
      <c r="AE140" s="31">
        <f t="shared" si="221"/>
        <v>779.76230050199183</v>
      </c>
      <c r="AF140" s="56">
        <f t="shared" si="186"/>
        <v>573.53607728988106</v>
      </c>
      <c r="AH140" s="32">
        <f t="shared" si="222"/>
        <v>119</v>
      </c>
      <c r="AI140" s="32">
        <f t="shared" si="223"/>
        <v>4.1999999999999993</v>
      </c>
      <c r="AJ140" s="32">
        <v>1</v>
      </c>
      <c r="AK140" s="23">
        <f t="shared" si="224"/>
        <v>1.075</v>
      </c>
      <c r="AL140" s="31">
        <f t="shared" si="195"/>
        <v>46800</v>
      </c>
      <c r="AM140" s="31">
        <f t="shared" si="225"/>
        <v>5986890</v>
      </c>
      <c r="AN140" s="31">
        <f t="shared" si="226"/>
        <v>10647347417.87949</v>
      </c>
      <c r="AO140" s="31">
        <f t="shared" si="227"/>
        <v>1259.9999999999998</v>
      </c>
      <c r="AP140" s="31">
        <f t="shared" si="228"/>
        <v>779.76230050199183</v>
      </c>
      <c r="AQ140" s="56">
        <f t="shared" si="188"/>
        <v>1778.4438026887899</v>
      </c>
      <c r="AS140" s="32">
        <f t="shared" si="229"/>
        <v>104</v>
      </c>
      <c r="AT140" s="32">
        <f t="shared" si="230"/>
        <v>6.4999999999999991</v>
      </c>
      <c r="AU140" s="32">
        <v>1</v>
      </c>
      <c r="AV140" s="23">
        <f t="shared" si="231"/>
        <v>1.1499999999999999</v>
      </c>
      <c r="AW140" s="31">
        <f t="shared" si="196"/>
        <v>35200</v>
      </c>
      <c r="AX140" s="31">
        <f t="shared" si="232"/>
        <v>4209920</v>
      </c>
      <c r="AY140" s="31">
        <f t="shared" si="233"/>
        <v>1330918427.2349348</v>
      </c>
      <c r="AZ140" s="31">
        <f t="shared" si="234"/>
        <v>1949.9999999999998</v>
      </c>
      <c r="BA140" s="31">
        <f t="shared" si="235"/>
        <v>779.76230050199183</v>
      </c>
      <c r="BB140" s="56">
        <f t="shared" si="278"/>
        <v>316.13865043395953</v>
      </c>
      <c r="BD140" s="32">
        <f t="shared" si="236"/>
        <v>74</v>
      </c>
      <c r="BE140" s="32">
        <f t="shared" si="237"/>
        <v>9.1</v>
      </c>
      <c r="BF140" s="32">
        <v>1</v>
      </c>
      <c r="BG140" s="23">
        <f t="shared" si="238"/>
        <v>1.3</v>
      </c>
      <c r="BH140" s="31">
        <f t="shared" si="197"/>
        <v>240</v>
      </c>
      <c r="BI140" s="31">
        <f t="shared" si="239"/>
        <v>23088</v>
      </c>
      <c r="BJ140" s="31">
        <f t="shared" si="240"/>
        <v>20795600.425545812</v>
      </c>
      <c r="BK140" s="31">
        <f t="shared" si="241"/>
        <v>2730</v>
      </c>
      <c r="BL140" s="31">
        <f t="shared" si="242"/>
        <v>779.76230050199183</v>
      </c>
      <c r="BM140" s="56">
        <f t="shared" si="189"/>
        <v>900.71034414179712</v>
      </c>
      <c r="BO140" s="32">
        <f t="shared" si="243"/>
        <v>29</v>
      </c>
      <c r="BP140" s="32">
        <f t="shared" si="244"/>
        <v>12.149999999999999</v>
      </c>
      <c r="BQ140" s="32">
        <v>1</v>
      </c>
      <c r="BR140" s="23">
        <f t="shared" si="245"/>
        <v>1.5249999999999999</v>
      </c>
      <c r="BS140" s="31">
        <f t="shared" si="198"/>
        <v>3</v>
      </c>
      <c r="BT140" s="31">
        <f t="shared" si="246"/>
        <v>132.67499999999998</v>
      </c>
      <c r="BU140" s="31">
        <f t="shared" si="247"/>
        <v>40616.40708114404</v>
      </c>
      <c r="BV140" s="31">
        <f t="shared" si="248"/>
        <v>3644.9999999999995</v>
      </c>
      <c r="BW140" s="31">
        <f t="shared" si="249"/>
        <v>779.76230050199183</v>
      </c>
      <c r="BX140" s="56">
        <f t="shared" si="190"/>
        <v>306.13459265983829</v>
      </c>
      <c r="BZ140" s="32">
        <f t="shared" si="250"/>
        <v>-21</v>
      </c>
      <c r="CA140" s="32">
        <f t="shared" si="251"/>
        <v>15.7</v>
      </c>
      <c r="CB140" s="32">
        <v>1</v>
      </c>
      <c r="CC140" s="23">
        <f t="shared" si="252"/>
        <v>1.7749999999999999</v>
      </c>
      <c r="CD140" s="31">
        <f t="shared" si="199"/>
        <v>1</v>
      </c>
      <c r="CE140" s="31">
        <f t="shared" si="253"/>
        <v>-37.274999999999999</v>
      </c>
      <c r="CF140" s="31">
        <f t="shared" si="254"/>
        <v>39.664460040179605</v>
      </c>
      <c r="CG140" s="31">
        <f t="shared" si="255"/>
        <v>4710</v>
      </c>
      <c r="CH140" s="31">
        <f t="shared" si="256"/>
        <v>779.76230050199183</v>
      </c>
      <c r="CK140" s="32">
        <f t="shared" si="257"/>
        <v>-76</v>
      </c>
      <c r="CL140" s="32">
        <f t="shared" si="258"/>
        <v>19.799999999999997</v>
      </c>
      <c r="CM140" s="32">
        <v>1</v>
      </c>
      <c r="CN140" s="23">
        <f t="shared" si="259"/>
        <v>2.0499999999999998</v>
      </c>
      <c r="CO140" s="31">
        <f t="shared" si="200"/>
        <v>1</v>
      </c>
      <c r="CP140" s="31">
        <f t="shared" si="260"/>
        <v>-155.79999999999998</v>
      </c>
      <c r="CQ140" s="31">
        <f t="shared" si="261"/>
        <v>1.9367412128993872E-2</v>
      </c>
      <c r="CR140" s="31">
        <f t="shared" si="262"/>
        <v>5939.9999999999991</v>
      </c>
      <c r="CS140" s="31">
        <f t="shared" si="263"/>
        <v>779.76230050199183</v>
      </c>
      <c r="CV140" s="32">
        <f t="shared" si="264"/>
        <v>-126</v>
      </c>
      <c r="CW140" s="32">
        <f t="shared" si="265"/>
        <v>24.4</v>
      </c>
      <c r="CX140" s="32">
        <v>1</v>
      </c>
      <c r="CY140" s="23">
        <f t="shared" si="266"/>
        <v>2.2999999999999998</v>
      </c>
      <c r="CZ140" s="31">
        <f t="shared" si="201"/>
        <v>1</v>
      </c>
      <c r="DA140" s="31">
        <f t="shared" si="267"/>
        <v>-289.79999999999995</v>
      </c>
      <c r="DB140" s="31">
        <f t="shared" si="268"/>
        <v>1.8913488407220513E-5</v>
      </c>
      <c r="DC140" s="31">
        <f t="shared" si="269"/>
        <v>7320</v>
      </c>
      <c r="DD140" s="31">
        <f t="shared" si="270"/>
        <v>779.76230050199183</v>
      </c>
      <c r="DG140" s="32">
        <f t="shared" si="271"/>
        <v>-191</v>
      </c>
      <c r="DH140" s="32">
        <f t="shared" si="272"/>
        <v>29.65</v>
      </c>
      <c r="DI140" s="32">
        <v>1</v>
      </c>
      <c r="DJ140" s="23">
        <f t="shared" si="279"/>
        <v>2.625</v>
      </c>
      <c r="DK140" s="31">
        <f t="shared" si="202"/>
        <v>1</v>
      </c>
      <c r="DL140" s="31">
        <f t="shared" si="273"/>
        <v>-501.375</v>
      </c>
      <c r="DM140" s="31">
        <f t="shared" si="274"/>
        <v>2.308775440334525E-9</v>
      </c>
      <c r="DN140" s="31">
        <f t="shared" si="275"/>
        <v>8895</v>
      </c>
      <c r="DO140" s="31">
        <f t="shared" si="276"/>
        <v>779.76230050199183</v>
      </c>
    </row>
    <row r="141" spans="1:119">
      <c r="A141" s="23">
        <f t="shared" si="203"/>
        <v>26.908685288119074</v>
      </c>
      <c r="B141" s="23">
        <v>0</v>
      </c>
      <c r="C141" s="44">
        <f t="shared" si="187"/>
        <v>6.0749999999999993</v>
      </c>
      <c r="D141" s="48"/>
      <c r="E141" s="47">
        <f t="shared" si="204"/>
        <v>6.0749999999999993</v>
      </c>
      <c r="F141" s="84">
        <f t="shared" si="191"/>
        <v>12.149999999999999</v>
      </c>
      <c r="G141" s="185">
        <f t="shared" si="192"/>
        <v>6.4980191708498847</v>
      </c>
      <c r="H141" s="26">
        <f t="shared" si="205"/>
        <v>134217728.00000122</v>
      </c>
      <c r="I141" s="23">
        <f t="shared" si="277"/>
        <v>27.000000000000011</v>
      </c>
      <c r="J141" s="27">
        <v>135</v>
      </c>
      <c r="K141" s="32">
        <f t="shared" si="206"/>
        <v>135</v>
      </c>
      <c r="L141" s="32">
        <f t="shared" si="207"/>
        <v>1</v>
      </c>
      <c r="M141" s="22">
        <v>1</v>
      </c>
      <c r="N141" s="109">
        <f t="shared" si="208"/>
        <v>6.0749999999999993</v>
      </c>
      <c r="O141" s="31">
        <f t="shared" si="193"/>
        <v>100800</v>
      </c>
      <c r="P141" s="31">
        <f t="shared" si="209"/>
        <v>82668599.999999985</v>
      </c>
      <c r="Q141" s="31">
        <f t="shared" si="210"/>
        <v>97844723712.000885</v>
      </c>
      <c r="R141" s="31">
        <f t="shared" si="211"/>
        <v>300</v>
      </c>
      <c r="S141" s="31">
        <f t="shared" si="212"/>
        <v>807.26055864357227</v>
      </c>
      <c r="T141" s="56">
        <f t="shared" si="213"/>
        <v>1183.5778483245258</v>
      </c>
      <c r="U141" s="163">
        <f t="shared" si="214"/>
        <v>194.94057512549654</v>
      </c>
      <c r="W141" s="32">
        <f t="shared" si="215"/>
        <v>130</v>
      </c>
      <c r="X141" s="32">
        <f t="shared" si="216"/>
        <v>2.0499999999999998</v>
      </c>
      <c r="Y141" s="32">
        <v>1</v>
      </c>
      <c r="Z141" s="23">
        <f t="shared" si="217"/>
        <v>1.0249999999999999</v>
      </c>
      <c r="AA141" s="31">
        <f t="shared" si="194"/>
        <v>561600</v>
      </c>
      <c r="AB141" s="31">
        <f t="shared" si="218"/>
        <v>74833200</v>
      </c>
      <c r="AC141" s="31">
        <f t="shared" si="219"/>
        <v>48922361856.00042</v>
      </c>
      <c r="AD141" s="31">
        <f t="shared" si="220"/>
        <v>615</v>
      </c>
      <c r="AE141" s="31">
        <f t="shared" si="221"/>
        <v>807.26055864357227</v>
      </c>
      <c r="AF141" s="56">
        <f t="shared" si="186"/>
        <v>653.75210275653615</v>
      </c>
      <c r="AH141" s="32">
        <f t="shared" si="222"/>
        <v>120</v>
      </c>
      <c r="AI141" s="32">
        <f t="shared" si="223"/>
        <v>4.1999999999999993</v>
      </c>
      <c r="AJ141" s="32">
        <v>10</v>
      </c>
      <c r="AK141" s="23">
        <f t="shared" si="224"/>
        <v>1.075</v>
      </c>
      <c r="AL141" s="31">
        <f t="shared" si="195"/>
        <v>468000</v>
      </c>
      <c r="AM141" s="31">
        <f t="shared" si="225"/>
        <v>60372000</v>
      </c>
      <c r="AN141" s="31">
        <f t="shared" si="226"/>
        <v>12230590464.000097</v>
      </c>
      <c r="AO141" s="31">
        <f t="shared" si="227"/>
        <v>1259.9999999999998</v>
      </c>
      <c r="AP141" s="31">
        <f t="shared" si="228"/>
        <v>807.26055864357227</v>
      </c>
      <c r="AQ141" s="56">
        <f t="shared" si="188"/>
        <v>202.58713416815903</v>
      </c>
      <c r="AS141" s="32">
        <f t="shared" si="229"/>
        <v>105</v>
      </c>
      <c r="AT141" s="32">
        <f t="shared" si="230"/>
        <v>6.4999999999999991</v>
      </c>
      <c r="AU141" s="32">
        <v>1</v>
      </c>
      <c r="AV141" s="23">
        <f t="shared" si="231"/>
        <v>1.1499999999999999</v>
      </c>
      <c r="AW141" s="31">
        <f t="shared" si="196"/>
        <v>35200</v>
      </c>
      <c r="AX141" s="31">
        <f t="shared" si="232"/>
        <v>4250400</v>
      </c>
      <c r="AY141" s="31">
        <f t="shared" si="233"/>
        <v>1528823808.0000107</v>
      </c>
      <c r="AZ141" s="31">
        <f t="shared" si="234"/>
        <v>1949.9999999999998</v>
      </c>
      <c r="BA141" s="31">
        <f t="shared" si="235"/>
        <v>807.26055864357227</v>
      </c>
      <c r="BB141" s="56">
        <f t="shared" si="278"/>
        <v>359.68939582157225</v>
      </c>
      <c r="BD141" s="32">
        <f t="shared" si="236"/>
        <v>75</v>
      </c>
      <c r="BE141" s="32">
        <f t="shared" si="237"/>
        <v>9.1</v>
      </c>
      <c r="BF141" s="32">
        <v>1</v>
      </c>
      <c r="BG141" s="23">
        <f t="shared" si="238"/>
        <v>1.3</v>
      </c>
      <c r="BH141" s="31">
        <f t="shared" si="197"/>
        <v>240</v>
      </c>
      <c r="BI141" s="31">
        <f t="shared" si="239"/>
        <v>23400</v>
      </c>
      <c r="BJ141" s="31">
        <f t="shared" si="240"/>
        <v>23887872.000000112</v>
      </c>
      <c r="BK141" s="31">
        <f t="shared" si="241"/>
        <v>2730</v>
      </c>
      <c r="BL141" s="31">
        <f t="shared" si="242"/>
        <v>807.26055864357227</v>
      </c>
      <c r="BM141" s="56">
        <f t="shared" si="189"/>
        <v>1020.8492307692355</v>
      </c>
      <c r="BO141" s="32">
        <f t="shared" si="243"/>
        <v>30</v>
      </c>
      <c r="BP141" s="32">
        <f t="shared" si="244"/>
        <v>12.149999999999999</v>
      </c>
      <c r="BQ141" s="32">
        <v>1</v>
      </c>
      <c r="BR141" s="23">
        <f t="shared" si="245"/>
        <v>1.5249999999999999</v>
      </c>
      <c r="BS141" s="31">
        <f t="shared" si="198"/>
        <v>3</v>
      </c>
      <c r="BT141" s="31">
        <f t="shared" si="246"/>
        <v>137.25</v>
      </c>
      <c r="BU141" s="31">
        <f t="shared" si="247"/>
        <v>46656.00000000008</v>
      </c>
      <c r="BV141" s="31">
        <f t="shared" si="248"/>
        <v>3644.9999999999995</v>
      </c>
      <c r="BW141" s="31">
        <f t="shared" si="249"/>
        <v>807.26055864357227</v>
      </c>
      <c r="BX141" s="56">
        <f t="shared" si="190"/>
        <v>339.9344262295088</v>
      </c>
      <c r="BZ141" s="32">
        <f t="shared" si="250"/>
        <v>-20</v>
      </c>
      <c r="CA141" s="32">
        <f t="shared" si="251"/>
        <v>15.7</v>
      </c>
      <c r="CB141" s="32">
        <v>1</v>
      </c>
      <c r="CC141" s="23">
        <f t="shared" si="252"/>
        <v>1.7749999999999999</v>
      </c>
      <c r="CD141" s="31">
        <f t="shared" si="199"/>
        <v>1</v>
      </c>
      <c r="CE141" s="31">
        <f t="shared" si="253"/>
        <v>-35.5</v>
      </c>
      <c r="CF141" s="31">
        <f t="shared" si="254"/>
        <v>45.562499999999936</v>
      </c>
      <c r="CG141" s="31">
        <f t="shared" si="255"/>
        <v>4710</v>
      </c>
      <c r="CH141" s="31">
        <f t="shared" si="256"/>
        <v>807.26055864357227</v>
      </c>
      <c r="CK141" s="32">
        <f t="shared" si="257"/>
        <v>-75</v>
      </c>
      <c r="CL141" s="32">
        <f t="shared" si="258"/>
        <v>19.799999999999997</v>
      </c>
      <c r="CM141" s="32">
        <v>1</v>
      </c>
      <c r="CN141" s="23">
        <f t="shared" si="259"/>
        <v>2.0499999999999998</v>
      </c>
      <c r="CO141" s="31">
        <f t="shared" si="200"/>
        <v>1</v>
      </c>
      <c r="CP141" s="31">
        <f t="shared" si="260"/>
        <v>-153.75</v>
      </c>
      <c r="CQ141" s="31">
        <f t="shared" si="261"/>
        <v>2.2247314453124889E-2</v>
      </c>
      <c r="CR141" s="31">
        <f t="shared" si="262"/>
        <v>5939.9999999999991</v>
      </c>
      <c r="CS141" s="31">
        <f t="shared" si="263"/>
        <v>807.26055864357227</v>
      </c>
      <c r="CV141" s="32">
        <f t="shared" si="264"/>
        <v>-125</v>
      </c>
      <c r="CW141" s="32">
        <f t="shared" si="265"/>
        <v>24.4</v>
      </c>
      <c r="CX141" s="32">
        <v>1</v>
      </c>
      <c r="CY141" s="23">
        <f t="shared" si="266"/>
        <v>2.2999999999999998</v>
      </c>
      <c r="CZ141" s="31">
        <f t="shared" si="201"/>
        <v>1</v>
      </c>
      <c r="DA141" s="31">
        <f t="shared" si="267"/>
        <v>-287.5</v>
      </c>
      <c r="DB141" s="31">
        <f t="shared" si="268"/>
        <v>2.1725893020629703E-5</v>
      </c>
      <c r="DC141" s="31">
        <f t="shared" si="269"/>
        <v>7320</v>
      </c>
      <c r="DD141" s="31">
        <f t="shared" si="270"/>
        <v>807.26055864357227</v>
      </c>
      <c r="DG141" s="32">
        <f t="shared" si="271"/>
        <v>-190</v>
      </c>
      <c r="DH141" s="32">
        <f t="shared" si="272"/>
        <v>29.65</v>
      </c>
      <c r="DI141" s="32">
        <v>1</v>
      </c>
      <c r="DJ141" s="23">
        <f t="shared" si="279"/>
        <v>2.625</v>
      </c>
      <c r="DK141" s="31">
        <f t="shared" si="202"/>
        <v>1</v>
      </c>
      <c r="DL141" s="31">
        <f t="shared" si="273"/>
        <v>-498.75</v>
      </c>
      <c r="DM141" s="31">
        <f t="shared" si="274"/>
        <v>2.6520865503698248E-9</v>
      </c>
      <c r="DN141" s="31">
        <f t="shared" si="275"/>
        <v>8895</v>
      </c>
      <c r="DO141" s="31">
        <f t="shared" si="276"/>
        <v>807.26055864357227</v>
      </c>
    </row>
    <row r="142" spans="1:119">
      <c r="A142" s="23">
        <f t="shared" si="203"/>
        <v>27.857618025476185</v>
      </c>
      <c r="B142" s="23">
        <v>0</v>
      </c>
      <c r="C142" s="44">
        <f t="shared" si="187"/>
        <v>6.0749999999999993</v>
      </c>
      <c r="D142" s="48"/>
      <c r="E142" s="47">
        <f t="shared" si="204"/>
        <v>6.0749999999999993</v>
      </c>
      <c r="F142" s="84">
        <f t="shared" si="191"/>
        <v>12.149999999999999</v>
      </c>
      <c r="G142" s="185">
        <f t="shared" si="192"/>
        <v>6.5887281381405858</v>
      </c>
      <c r="H142" s="26">
        <f t="shared" si="205"/>
        <v>154175683.3650409</v>
      </c>
      <c r="I142" s="23">
        <f t="shared" si="277"/>
        <v>27.200000000000014</v>
      </c>
      <c r="J142" s="27">
        <v>136</v>
      </c>
      <c r="K142" s="32">
        <f t="shared" si="206"/>
        <v>136</v>
      </c>
      <c r="L142" s="32">
        <f t="shared" si="207"/>
        <v>1</v>
      </c>
      <c r="M142" s="22">
        <v>1</v>
      </c>
      <c r="N142" s="109">
        <f t="shared" si="208"/>
        <v>6.0749999999999993</v>
      </c>
      <c r="O142" s="31">
        <f t="shared" si="193"/>
        <v>100800</v>
      </c>
      <c r="P142" s="31">
        <f t="shared" si="209"/>
        <v>83280959.999999985</v>
      </c>
      <c r="Q142" s="31">
        <f t="shared" si="210"/>
        <v>112394073173.11481</v>
      </c>
      <c r="R142" s="31">
        <f t="shared" si="211"/>
        <v>300</v>
      </c>
      <c r="S142" s="31">
        <f t="shared" si="212"/>
        <v>835.72854076428553</v>
      </c>
      <c r="T142" s="56">
        <f t="shared" si="213"/>
        <v>1349.5770602682153</v>
      </c>
      <c r="U142" s="163">
        <f t="shared" si="214"/>
        <v>197.66184414421758</v>
      </c>
      <c r="W142" s="32">
        <f t="shared" si="215"/>
        <v>131</v>
      </c>
      <c r="X142" s="32">
        <f t="shared" si="216"/>
        <v>2.0499999999999998</v>
      </c>
      <c r="Y142" s="32">
        <v>1</v>
      </c>
      <c r="Z142" s="23">
        <f t="shared" si="217"/>
        <v>1.0249999999999999</v>
      </c>
      <c r="AA142" s="31">
        <f t="shared" si="194"/>
        <v>561600</v>
      </c>
      <c r="AB142" s="31">
        <f t="shared" si="218"/>
        <v>75408840</v>
      </c>
      <c r="AC142" s="31">
        <f t="shared" si="219"/>
        <v>56197036586.557381</v>
      </c>
      <c r="AD142" s="31">
        <f t="shared" si="220"/>
        <v>615</v>
      </c>
      <c r="AE142" s="31">
        <f t="shared" si="221"/>
        <v>835.72854076428553</v>
      </c>
      <c r="AF142" s="56">
        <f t="shared" si="186"/>
        <v>745.23141566104687</v>
      </c>
      <c r="AH142" s="32">
        <f t="shared" si="222"/>
        <v>121</v>
      </c>
      <c r="AI142" s="32">
        <f t="shared" si="223"/>
        <v>4.1999999999999993</v>
      </c>
      <c r="AJ142" s="32">
        <v>1</v>
      </c>
      <c r="AK142" s="23">
        <f t="shared" si="224"/>
        <v>1.075</v>
      </c>
      <c r="AL142" s="31">
        <f t="shared" si="195"/>
        <v>468000</v>
      </c>
      <c r="AM142" s="31">
        <f t="shared" si="225"/>
        <v>60875100</v>
      </c>
      <c r="AN142" s="31">
        <f t="shared" si="226"/>
        <v>14049259146.639339</v>
      </c>
      <c r="AO142" s="31">
        <f t="shared" si="227"/>
        <v>1259.9999999999998</v>
      </c>
      <c r="AP142" s="31">
        <f t="shared" si="228"/>
        <v>835.72854076428553</v>
      </c>
      <c r="AQ142" s="56">
        <f t="shared" si="188"/>
        <v>230.78827216118478</v>
      </c>
      <c r="AS142" s="32">
        <f t="shared" si="229"/>
        <v>106</v>
      </c>
      <c r="AT142" s="32">
        <f t="shared" si="230"/>
        <v>6.4999999999999991</v>
      </c>
      <c r="AU142" s="32">
        <v>1</v>
      </c>
      <c r="AV142" s="23">
        <f t="shared" si="231"/>
        <v>1.1499999999999999</v>
      </c>
      <c r="AW142" s="31">
        <f t="shared" si="196"/>
        <v>35200</v>
      </c>
      <c r="AX142" s="31">
        <f t="shared" si="232"/>
        <v>4290880</v>
      </c>
      <c r="AY142" s="31">
        <f t="shared" si="233"/>
        <v>1756157393.3299148</v>
      </c>
      <c r="AZ142" s="31">
        <f t="shared" si="234"/>
        <v>1949.9999999999998</v>
      </c>
      <c r="BA142" s="31">
        <f t="shared" si="235"/>
        <v>835.72854076428553</v>
      </c>
      <c r="BB142" s="56">
        <f t="shared" si="278"/>
        <v>409.27674354209739</v>
      </c>
      <c r="BD142" s="32">
        <f t="shared" si="236"/>
        <v>76</v>
      </c>
      <c r="BE142" s="32">
        <f t="shared" si="237"/>
        <v>9.1</v>
      </c>
      <c r="BF142" s="32">
        <v>1</v>
      </c>
      <c r="BG142" s="23">
        <f t="shared" si="238"/>
        <v>1.3</v>
      </c>
      <c r="BH142" s="31">
        <f t="shared" si="197"/>
        <v>240</v>
      </c>
      <c r="BI142" s="31">
        <f t="shared" si="239"/>
        <v>23712</v>
      </c>
      <c r="BJ142" s="31">
        <f t="shared" si="240"/>
        <v>27439959.27077987</v>
      </c>
      <c r="BK142" s="31">
        <f t="shared" si="241"/>
        <v>2730</v>
      </c>
      <c r="BL142" s="31">
        <f t="shared" si="242"/>
        <v>835.72854076428553</v>
      </c>
      <c r="BM142" s="56">
        <f t="shared" si="189"/>
        <v>1157.2182553466544</v>
      </c>
      <c r="BO142" s="32">
        <f t="shared" si="243"/>
        <v>31</v>
      </c>
      <c r="BP142" s="32">
        <f t="shared" si="244"/>
        <v>12.149999999999999</v>
      </c>
      <c r="BQ142" s="32">
        <v>1</v>
      </c>
      <c r="BR142" s="23">
        <f t="shared" si="245"/>
        <v>1.5249999999999999</v>
      </c>
      <c r="BS142" s="31">
        <f t="shared" si="198"/>
        <v>3</v>
      </c>
      <c r="BT142" s="31">
        <f t="shared" si="246"/>
        <v>141.82499999999999</v>
      </c>
      <c r="BU142" s="31">
        <f t="shared" si="247"/>
        <v>53593.670450741767</v>
      </c>
      <c r="BV142" s="31">
        <f t="shared" si="248"/>
        <v>3644.9999999999995</v>
      </c>
      <c r="BW142" s="31">
        <f t="shared" si="249"/>
        <v>835.72854076428553</v>
      </c>
      <c r="BX142" s="56">
        <f t="shared" si="190"/>
        <v>377.88591891938495</v>
      </c>
      <c r="BZ142" s="32">
        <f t="shared" si="250"/>
        <v>-19</v>
      </c>
      <c r="CA142" s="32">
        <f t="shared" si="251"/>
        <v>15.7</v>
      </c>
      <c r="CB142" s="32">
        <v>1</v>
      </c>
      <c r="CC142" s="23">
        <f t="shared" si="252"/>
        <v>1.7749999999999999</v>
      </c>
      <c r="CD142" s="31">
        <f t="shared" si="199"/>
        <v>1</v>
      </c>
      <c r="CE142" s="31">
        <f t="shared" si="253"/>
        <v>-33.725000000000001</v>
      </c>
      <c r="CF142" s="31">
        <f t="shared" si="254"/>
        <v>52.337568799552336</v>
      </c>
      <c r="CG142" s="31">
        <f t="shared" si="255"/>
        <v>4710</v>
      </c>
      <c r="CH142" s="31">
        <f t="shared" si="256"/>
        <v>835.72854076428553</v>
      </c>
      <c r="CK142" s="32">
        <f t="shared" si="257"/>
        <v>-74</v>
      </c>
      <c r="CL142" s="32">
        <f t="shared" si="258"/>
        <v>19.799999999999997</v>
      </c>
      <c r="CM142" s="32">
        <v>1</v>
      </c>
      <c r="CN142" s="23">
        <f t="shared" si="259"/>
        <v>2.0499999999999998</v>
      </c>
      <c r="CO142" s="31">
        <f t="shared" si="200"/>
        <v>1</v>
      </c>
      <c r="CP142" s="31">
        <f t="shared" si="260"/>
        <v>-151.69999999999999</v>
      </c>
      <c r="CQ142" s="31">
        <f t="shared" si="261"/>
        <v>2.5555453515406317E-2</v>
      </c>
      <c r="CR142" s="31">
        <f t="shared" si="262"/>
        <v>5939.9999999999991</v>
      </c>
      <c r="CS142" s="31">
        <f t="shared" si="263"/>
        <v>835.72854076428553</v>
      </c>
      <c r="CV142" s="32">
        <f t="shared" si="264"/>
        <v>-124</v>
      </c>
      <c r="CW142" s="32">
        <f t="shared" si="265"/>
        <v>24.4</v>
      </c>
      <c r="CX142" s="32">
        <v>1</v>
      </c>
      <c r="CY142" s="23">
        <f t="shared" si="266"/>
        <v>2.2999999999999998</v>
      </c>
      <c r="CZ142" s="31">
        <f t="shared" si="201"/>
        <v>1</v>
      </c>
      <c r="DA142" s="31">
        <f t="shared" si="267"/>
        <v>-285.2</v>
      </c>
      <c r="DB142" s="31">
        <f t="shared" si="268"/>
        <v>2.49564975736389E-5</v>
      </c>
      <c r="DC142" s="31">
        <f t="shared" si="269"/>
        <v>7320</v>
      </c>
      <c r="DD142" s="31">
        <f t="shared" si="270"/>
        <v>835.72854076428553</v>
      </c>
      <c r="DG142" s="32">
        <f t="shared" si="271"/>
        <v>-189</v>
      </c>
      <c r="DH142" s="32">
        <f t="shared" si="272"/>
        <v>29.65</v>
      </c>
      <c r="DI142" s="32">
        <v>1</v>
      </c>
      <c r="DJ142" s="23">
        <f t="shared" si="279"/>
        <v>2.625</v>
      </c>
      <c r="DK142" s="31">
        <f t="shared" si="202"/>
        <v>1</v>
      </c>
      <c r="DL142" s="31">
        <f t="shared" si="273"/>
        <v>-496.125</v>
      </c>
      <c r="DM142" s="31">
        <f t="shared" si="274"/>
        <v>3.0464474577195799E-9</v>
      </c>
      <c r="DN142" s="31">
        <f t="shared" si="275"/>
        <v>8895</v>
      </c>
      <c r="DO142" s="31">
        <f t="shared" si="276"/>
        <v>835.72854076428553</v>
      </c>
    </row>
    <row r="143" spans="1:119">
      <c r="A143" s="23">
        <f t="shared" si="203"/>
        <v>28.84001480354679</v>
      </c>
      <c r="B143" s="23">
        <v>0</v>
      </c>
      <c r="C143" s="44">
        <f t="shared" si="187"/>
        <v>6.0749999999999993</v>
      </c>
      <c r="D143" s="48"/>
      <c r="E143" s="47">
        <f t="shared" si="204"/>
        <v>6.0749999999999993</v>
      </c>
      <c r="F143" s="84">
        <f t="shared" si="191"/>
        <v>12.149999999999999</v>
      </c>
      <c r="G143" s="185">
        <f t="shared" si="192"/>
        <v>6.6807033554269548</v>
      </c>
      <c r="H143" s="26">
        <f t="shared" si="205"/>
        <v>177101353.86196622</v>
      </c>
      <c r="I143" s="23">
        <f t="shared" si="277"/>
        <v>27.400000000000013</v>
      </c>
      <c r="J143" s="27">
        <v>137</v>
      </c>
      <c r="K143" s="32">
        <f t="shared" si="206"/>
        <v>137</v>
      </c>
      <c r="L143" s="32">
        <f t="shared" si="207"/>
        <v>1</v>
      </c>
      <c r="M143" s="22">
        <v>1</v>
      </c>
      <c r="N143" s="109">
        <f t="shared" si="208"/>
        <v>6.0749999999999993</v>
      </c>
      <c r="O143" s="31">
        <f t="shared" si="193"/>
        <v>100800</v>
      </c>
      <c r="P143" s="31">
        <f t="shared" si="209"/>
        <v>83893319.999999985</v>
      </c>
      <c r="Q143" s="31">
        <f t="shared" si="210"/>
        <v>129106886965.37337</v>
      </c>
      <c r="R143" s="31">
        <f t="shared" si="211"/>
        <v>300</v>
      </c>
      <c r="S143" s="31">
        <f t="shared" si="212"/>
        <v>865.20044410640367</v>
      </c>
      <c r="T143" s="56">
        <f t="shared" si="213"/>
        <v>1538.9412049180244</v>
      </c>
      <c r="U143" s="163">
        <f t="shared" si="214"/>
        <v>200.42110066280864</v>
      </c>
      <c r="W143" s="32">
        <f t="shared" si="215"/>
        <v>132</v>
      </c>
      <c r="X143" s="32">
        <f t="shared" si="216"/>
        <v>2.0499999999999998</v>
      </c>
      <c r="Y143" s="32">
        <v>1</v>
      </c>
      <c r="Z143" s="23">
        <f t="shared" si="217"/>
        <v>1.0249999999999999</v>
      </c>
      <c r="AA143" s="31">
        <f t="shared" si="194"/>
        <v>561600</v>
      </c>
      <c r="AB143" s="31">
        <f t="shared" si="218"/>
        <v>75984480</v>
      </c>
      <c r="AC143" s="31">
        <f t="shared" si="219"/>
        <v>64553443482.686661</v>
      </c>
      <c r="AD143" s="31">
        <f t="shared" si="220"/>
        <v>615</v>
      </c>
      <c r="AE143" s="31">
        <f t="shared" si="221"/>
        <v>865.20044410640367</v>
      </c>
      <c r="AF143" s="56">
        <f t="shared" si="186"/>
        <v>849.56090352512331</v>
      </c>
      <c r="AH143" s="32">
        <f t="shared" si="222"/>
        <v>122</v>
      </c>
      <c r="AI143" s="32">
        <f t="shared" si="223"/>
        <v>4.1999999999999993</v>
      </c>
      <c r="AJ143" s="32">
        <v>1</v>
      </c>
      <c r="AK143" s="23">
        <f t="shared" si="224"/>
        <v>1.075</v>
      </c>
      <c r="AL143" s="31">
        <f t="shared" si="195"/>
        <v>468000</v>
      </c>
      <c r="AM143" s="31">
        <f t="shared" si="225"/>
        <v>61378200</v>
      </c>
      <c r="AN143" s="31">
        <f t="shared" si="226"/>
        <v>16138360870.67165</v>
      </c>
      <c r="AO143" s="31">
        <f t="shared" si="227"/>
        <v>1259.9999999999998</v>
      </c>
      <c r="AP143" s="31">
        <f t="shared" si="228"/>
        <v>865.20044410640367</v>
      </c>
      <c r="AQ143" s="56">
        <f t="shared" si="188"/>
        <v>262.93310769412676</v>
      </c>
      <c r="AS143" s="32">
        <f t="shared" si="229"/>
        <v>107</v>
      </c>
      <c r="AT143" s="32">
        <f t="shared" si="230"/>
        <v>6.4999999999999991</v>
      </c>
      <c r="AU143" s="32">
        <v>1</v>
      </c>
      <c r="AV143" s="23">
        <f t="shared" si="231"/>
        <v>1.1499999999999999</v>
      </c>
      <c r="AW143" s="31">
        <f t="shared" si="196"/>
        <v>35200</v>
      </c>
      <c r="AX143" s="31">
        <f t="shared" si="232"/>
        <v>4331360</v>
      </c>
      <c r="AY143" s="31">
        <f t="shared" si="233"/>
        <v>2017295108.8339548</v>
      </c>
      <c r="AZ143" s="31">
        <f t="shared" si="234"/>
        <v>1949.9999999999998</v>
      </c>
      <c r="BA143" s="31">
        <f t="shared" si="235"/>
        <v>865.20044410640367</v>
      </c>
      <c r="BB143" s="56">
        <f t="shared" si="278"/>
        <v>465.74173211969332</v>
      </c>
      <c r="BD143" s="32">
        <f t="shared" si="236"/>
        <v>77</v>
      </c>
      <c r="BE143" s="32">
        <f t="shared" si="237"/>
        <v>9.1</v>
      </c>
      <c r="BF143" s="32">
        <v>1</v>
      </c>
      <c r="BG143" s="23">
        <f t="shared" si="238"/>
        <v>1.3</v>
      </c>
      <c r="BH143" s="31">
        <f t="shared" si="197"/>
        <v>240</v>
      </c>
      <c r="BI143" s="31">
        <f t="shared" si="239"/>
        <v>24024</v>
      </c>
      <c r="BJ143" s="31">
        <f t="shared" si="240"/>
        <v>31520236.075530477</v>
      </c>
      <c r="BK143" s="31">
        <f t="shared" si="241"/>
        <v>2730</v>
      </c>
      <c r="BL143" s="31">
        <f t="shared" si="242"/>
        <v>865.20044410640367</v>
      </c>
      <c r="BM143" s="56">
        <f t="shared" si="189"/>
        <v>1312.0311386750948</v>
      </c>
      <c r="BO143" s="32">
        <f t="shared" si="243"/>
        <v>32</v>
      </c>
      <c r="BP143" s="32">
        <f t="shared" si="244"/>
        <v>12.149999999999999</v>
      </c>
      <c r="BQ143" s="32">
        <v>1</v>
      </c>
      <c r="BR143" s="23">
        <f t="shared" si="245"/>
        <v>1.5249999999999999</v>
      </c>
      <c r="BS143" s="31">
        <f t="shared" si="198"/>
        <v>3</v>
      </c>
      <c r="BT143" s="31">
        <f t="shared" si="246"/>
        <v>146.39999999999998</v>
      </c>
      <c r="BU143" s="31">
        <f t="shared" si="247"/>
        <v>61562.961085020273</v>
      </c>
      <c r="BV143" s="31">
        <f t="shared" si="248"/>
        <v>3644.9999999999995</v>
      </c>
      <c r="BW143" s="31">
        <f t="shared" si="249"/>
        <v>865.20044410640367</v>
      </c>
      <c r="BX143" s="56">
        <f t="shared" si="190"/>
        <v>420.51202926926425</v>
      </c>
      <c r="BZ143" s="32">
        <f t="shared" si="250"/>
        <v>-18</v>
      </c>
      <c r="CA143" s="32">
        <f t="shared" si="251"/>
        <v>15.7</v>
      </c>
      <c r="CB143" s="32">
        <v>1</v>
      </c>
      <c r="CC143" s="23">
        <f t="shared" si="252"/>
        <v>1.7749999999999999</v>
      </c>
      <c r="CD143" s="31">
        <f t="shared" si="199"/>
        <v>1</v>
      </c>
      <c r="CE143" s="31">
        <f t="shared" si="253"/>
        <v>-31.95</v>
      </c>
      <c r="CF143" s="31">
        <f t="shared" si="254"/>
        <v>60.120079184589926</v>
      </c>
      <c r="CG143" s="31">
        <f t="shared" si="255"/>
        <v>4710</v>
      </c>
      <c r="CH143" s="31">
        <f t="shared" si="256"/>
        <v>865.20044410640367</v>
      </c>
      <c r="CK143" s="32">
        <f t="shared" si="257"/>
        <v>-73</v>
      </c>
      <c r="CL143" s="32">
        <f t="shared" si="258"/>
        <v>19.799999999999997</v>
      </c>
      <c r="CM143" s="32">
        <v>1</v>
      </c>
      <c r="CN143" s="23">
        <f t="shared" si="259"/>
        <v>2.0499999999999998</v>
      </c>
      <c r="CO143" s="31">
        <f t="shared" si="200"/>
        <v>1</v>
      </c>
      <c r="CP143" s="31">
        <f t="shared" si="260"/>
        <v>-149.64999999999998</v>
      </c>
      <c r="CQ143" s="31">
        <f t="shared" si="261"/>
        <v>2.9355507414350435E-2</v>
      </c>
      <c r="CR143" s="31">
        <f t="shared" si="262"/>
        <v>5939.9999999999991</v>
      </c>
      <c r="CS143" s="31">
        <f t="shared" si="263"/>
        <v>865.20044410640367</v>
      </c>
      <c r="CV143" s="32">
        <f t="shared" si="264"/>
        <v>-123</v>
      </c>
      <c r="CW143" s="32">
        <f t="shared" si="265"/>
        <v>24.4</v>
      </c>
      <c r="CX143" s="32">
        <v>1</v>
      </c>
      <c r="CY143" s="23">
        <f t="shared" si="266"/>
        <v>2.2999999999999998</v>
      </c>
      <c r="CZ143" s="31">
        <f t="shared" si="201"/>
        <v>1</v>
      </c>
      <c r="DA143" s="31">
        <f t="shared" si="267"/>
        <v>-282.89999999999998</v>
      </c>
      <c r="DB143" s="31">
        <f t="shared" si="268"/>
        <v>2.8667487709326506E-5</v>
      </c>
      <c r="DC143" s="31">
        <f t="shared" si="269"/>
        <v>7320</v>
      </c>
      <c r="DD143" s="31">
        <f t="shared" si="270"/>
        <v>865.20044410640367</v>
      </c>
      <c r="DG143" s="32">
        <f t="shared" si="271"/>
        <v>-188</v>
      </c>
      <c r="DH143" s="32">
        <f t="shared" si="272"/>
        <v>29.65</v>
      </c>
      <c r="DI143" s="32">
        <v>1</v>
      </c>
      <c r="DJ143" s="23">
        <f t="shared" si="279"/>
        <v>2.625</v>
      </c>
      <c r="DK143" s="31">
        <f t="shared" si="202"/>
        <v>1</v>
      </c>
      <c r="DL143" s="31">
        <f t="shared" si="273"/>
        <v>-493.5</v>
      </c>
      <c r="DM143" s="31">
        <f t="shared" si="274"/>
        <v>3.4994491832673804E-9</v>
      </c>
      <c r="DN143" s="31">
        <f t="shared" si="275"/>
        <v>8895</v>
      </c>
      <c r="DO143" s="31">
        <f t="shared" si="276"/>
        <v>865.20044410640367</v>
      </c>
    </row>
    <row r="144" spans="1:119">
      <c r="A144" s="23">
        <f t="shared" si="203"/>
        <v>29.857055729178075</v>
      </c>
      <c r="B144" s="23">
        <v>0</v>
      </c>
      <c r="C144" s="44">
        <f t="shared" si="187"/>
        <v>6.0749999999999993</v>
      </c>
      <c r="D144" s="48"/>
      <c r="E144" s="47">
        <f t="shared" si="204"/>
        <v>6.0749999999999993</v>
      </c>
      <c r="F144" s="84">
        <f t="shared" si="191"/>
        <v>12.149999999999999</v>
      </c>
      <c r="G144" s="185">
        <f t="shared" si="192"/>
        <v>6.7739624989002163</v>
      </c>
      <c r="H144" s="26">
        <f t="shared" si="205"/>
        <v>203436033.84898841</v>
      </c>
      <c r="I144" s="23">
        <f t="shared" si="277"/>
        <v>27.600000000000016</v>
      </c>
      <c r="J144" s="27">
        <v>138</v>
      </c>
      <c r="K144" s="32">
        <f t="shared" si="206"/>
        <v>138</v>
      </c>
      <c r="L144" s="32">
        <f t="shared" si="207"/>
        <v>1</v>
      </c>
      <c r="M144" s="22">
        <v>1</v>
      </c>
      <c r="N144" s="109">
        <f t="shared" si="208"/>
        <v>6.0749999999999993</v>
      </c>
      <c r="O144" s="31">
        <f t="shared" si="193"/>
        <v>100800</v>
      </c>
      <c r="P144" s="31">
        <f t="shared" si="209"/>
        <v>84505679.999999985</v>
      </c>
      <c r="Q144" s="31">
        <f t="shared" si="210"/>
        <v>148304868675.91254</v>
      </c>
      <c r="R144" s="31">
        <f t="shared" si="211"/>
        <v>300</v>
      </c>
      <c r="S144" s="31">
        <f t="shared" si="212"/>
        <v>895.71167187534229</v>
      </c>
      <c r="T144" s="56">
        <f t="shared" si="213"/>
        <v>1754.9692361023847</v>
      </c>
      <c r="U144" s="163">
        <f t="shared" si="214"/>
        <v>203.21887496700649</v>
      </c>
      <c r="W144" s="32">
        <f t="shared" si="215"/>
        <v>133</v>
      </c>
      <c r="X144" s="32">
        <f t="shared" si="216"/>
        <v>2.0499999999999998</v>
      </c>
      <c r="Y144" s="32">
        <v>1</v>
      </c>
      <c r="Z144" s="23">
        <f t="shared" si="217"/>
        <v>1.0249999999999999</v>
      </c>
      <c r="AA144" s="31">
        <f t="shared" si="194"/>
        <v>561600</v>
      </c>
      <c r="AB144" s="31">
        <f t="shared" si="218"/>
        <v>76560120</v>
      </c>
      <c r="AC144" s="31">
        <f t="shared" si="219"/>
        <v>74152434337.956238</v>
      </c>
      <c r="AD144" s="31">
        <f t="shared" si="220"/>
        <v>615</v>
      </c>
      <c r="AE144" s="31">
        <f t="shared" si="221"/>
        <v>895.71167187534229</v>
      </c>
      <c r="AF144" s="56">
        <f t="shared" si="186"/>
        <v>968.55169947429863</v>
      </c>
      <c r="AH144" s="32">
        <f t="shared" si="222"/>
        <v>123</v>
      </c>
      <c r="AI144" s="32">
        <f t="shared" si="223"/>
        <v>4.1999999999999993</v>
      </c>
      <c r="AJ144" s="32">
        <v>1</v>
      </c>
      <c r="AK144" s="23">
        <f t="shared" si="224"/>
        <v>1.075</v>
      </c>
      <c r="AL144" s="31">
        <f t="shared" si="195"/>
        <v>468000</v>
      </c>
      <c r="AM144" s="31">
        <f t="shared" si="225"/>
        <v>61881300</v>
      </c>
      <c r="AN144" s="31">
        <f t="shared" si="226"/>
        <v>18538108584.489044</v>
      </c>
      <c r="AO144" s="31">
        <f t="shared" si="227"/>
        <v>1259.9999999999998</v>
      </c>
      <c r="AP144" s="31">
        <f t="shared" si="228"/>
        <v>895.71167187534229</v>
      </c>
      <c r="AQ144" s="56">
        <f t="shared" si="188"/>
        <v>299.57529309321302</v>
      </c>
      <c r="AS144" s="32">
        <f t="shared" si="229"/>
        <v>108</v>
      </c>
      <c r="AT144" s="32">
        <f t="shared" si="230"/>
        <v>6.4999999999999991</v>
      </c>
      <c r="AU144" s="32">
        <v>1</v>
      </c>
      <c r="AV144" s="23">
        <f t="shared" si="231"/>
        <v>1.1499999999999999</v>
      </c>
      <c r="AW144" s="31">
        <f t="shared" si="196"/>
        <v>35200</v>
      </c>
      <c r="AX144" s="31">
        <f t="shared" si="232"/>
        <v>4371840</v>
      </c>
      <c r="AY144" s="31">
        <f t="shared" si="233"/>
        <v>2317263573.0611286</v>
      </c>
      <c r="AZ144" s="31">
        <f t="shared" si="234"/>
        <v>1949.9999999999998</v>
      </c>
      <c r="BA144" s="31">
        <f t="shared" si="235"/>
        <v>895.71167187534229</v>
      </c>
      <c r="BB144" s="56">
        <f t="shared" si="278"/>
        <v>530.04308782140436</v>
      </c>
      <c r="BD144" s="32">
        <f t="shared" si="236"/>
        <v>78</v>
      </c>
      <c r="BE144" s="32">
        <f t="shared" si="237"/>
        <v>9.1</v>
      </c>
      <c r="BF144" s="32">
        <v>1</v>
      </c>
      <c r="BG144" s="23">
        <f t="shared" si="238"/>
        <v>1.3</v>
      </c>
      <c r="BH144" s="31">
        <f t="shared" si="197"/>
        <v>240</v>
      </c>
      <c r="BI144" s="31">
        <f t="shared" si="239"/>
        <v>24336</v>
      </c>
      <c r="BJ144" s="31">
        <f t="shared" si="240"/>
        <v>36207243.329080053</v>
      </c>
      <c r="BK144" s="31">
        <f t="shared" si="241"/>
        <v>2730</v>
      </c>
      <c r="BL144" s="31">
        <f t="shared" si="242"/>
        <v>895.71167187534229</v>
      </c>
      <c r="BM144" s="56">
        <f t="shared" si="189"/>
        <v>1487.8058567176222</v>
      </c>
      <c r="BO144" s="32">
        <f t="shared" si="243"/>
        <v>33</v>
      </c>
      <c r="BP144" s="32">
        <f t="shared" si="244"/>
        <v>12.149999999999999</v>
      </c>
      <c r="BQ144" s="32">
        <v>1</v>
      </c>
      <c r="BR144" s="23">
        <f t="shared" si="245"/>
        <v>1.5249999999999999</v>
      </c>
      <c r="BS144" s="31">
        <f t="shared" si="198"/>
        <v>3</v>
      </c>
      <c r="BT144" s="31">
        <f t="shared" si="246"/>
        <v>150.97499999999999</v>
      </c>
      <c r="BU144" s="31">
        <f t="shared" si="247"/>
        <v>70717.272127109289</v>
      </c>
      <c r="BV144" s="31">
        <f t="shared" si="248"/>
        <v>3644.9999999999995</v>
      </c>
      <c r="BW144" s="31">
        <f t="shared" si="249"/>
        <v>895.71167187534229</v>
      </c>
      <c r="BX144" s="56">
        <f t="shared" si="190"/>
        <v>468.40385578479413</v>
      </c>
      <c r="BZ144" s="32">
        <f t="shared" si="250"/>
        <v>-17</v>
      </c>
      <c r="CA144" s="32">
        <f t="shared" si="251"/>
        <v>15.7</v>
      </c>
      <c r="CB144" s="32">
        <v>1</v>
      </c>
      <c r="CC144" s="23">
        <f t="shared" si="252"/>
        <v>1.7749999999999999</v>
      </c>
      <c r="CD144" s="31">
        <f t="shared" si="199"/>
        <v>1</v>
      </c>
      <c r="CE144" s="31">
        <f t="shared" si="253"/>
        <v>-30.174999999999997</v>
      </c>
      <c r="CF144" s="31">
        <f t="shared" si="254"/>
        <v>69.059836061629937</v>
      </c>
      <c r="CG144" s="31">
        <f t="shared" si="255"/>
        <v>4710</v>
      </c>
      <c r="CH144" s="31">
        <f t="shared" si="256"/>
        <v>895.71167187534229</v>
      </c>
      <c r="CK144" s="32">
        <f t="shared" si="257"/>
        <v>-72</v>
      </c>
      <c r="CL144" s="32">
        <f t="shared" si="258"/>
        <v>19.799999999999997</v>
      </c>
      <c r="CM144" s="32">
        <v>1</v>
      </c>
      <c r="CN144" s="23">
        <f t="shared" si="259"/>
        <v>2.0499999999999998</v>
      </c>
      <c r="CO144" s="31">
        <f t="shared" si="200"/>
        <v>1</v>
      </c>
      <c r="CP144" s="31">
        <f t="shared" si="260"/>
        <v>-147.6</v>
      </c>
      <c r="CQ144" s="31">
        <f t="shared" si="261"/>
        <v>3.3720623076967611E-2</v>
      </c>
      <c r="CR144" s="31">
        <f t="shared" si="262"/>
        <v>5939.9999999999991</v>
      </c>
      <c r="CS144" s="31">
        <f t="shared" si="263"/>
        <v>895.71167187534229</v>
      </c>
      <c r="CV144" s="32">
        <f t="shared" si="264"/>
        <v>-122</v>
      </c>
      <c r="CW144" s="32">
        <f t="shared" si="265"/>
        <v>24.4</v>
      </c>
      <c r="CX144" s="32">
        <v>1</v>
      </c>
      <c r="CY144" s="23">
        <f t="shared" si="266"/>
        <v>2.2999999999999998</v>
      </c>
      <c r="CZ144" s="31">
        <f t="shared" si="201"/>
        <v>1</v>
      </c>
      <c r="DA144" s="31">
        <f t="shared" si="267"/>
        <v>-280.59999999999997</v>
      </c>
      <c r="DB144" s="31">
        <f t="shared" si="268"/>
        <v>3.2930295973601081E-5</v>
      </c>
      <c r="DC144" s="31">
        <f t="shared" si="269"/>
        <v>7320</v>
      </c>
      <c r="DD144" s="31">
        <f t="shared" si="270"/>
        <v>895.71167187534229</v>
      </c>
      <c r="DG144" s="32">
        <f t="shared" si="271"/>
        <v>-187</v>
      </c>
      <c r="DH144" s="32">
        <f t="shared" si="272"/>
        <v>29.65</v>
      </c>
      <c r="DI144" s="32">
        <v>1</v>
      </c>
      <c r="DJ144" s="23">
        <f t="shared" si="279"/>
        <v>2.625</v>
      </c>
      <c r="DK144" s="31">
        <f t="shared" si="202"/>
        <v>1</v>
      </c>
      <c r="DL144" s="31">
        <f t="shared" si="273"/>
        <v>-490.875</v>
      </c>
      <c r="DM144" s="31">
        <f t="shared" si="274"/>
        <v>4.0198115202149583E-9</v>
      </c>
      <c r="DN144" s="31">
        <f t="shared" si="275"/>
        <v>8895</v>
      </c>
      <c r="DO144" s="31">
        <f t="shared" si="276"/>
        <v>895.71167187534229</v>
      </c>
    </row>
    <row r="145" spans="1:119">
      <c r="A145" s="23">
        <f t="shared" si="203"/>
        <v>30.909962525595304</v>
      </c>
      <c r="B145" s="23">
        <v>0</v>
      </c>
      <c r="C145" s="44">
        <f t="shared" si="187"/>
        <v>6.0749999999999993</v>
      </c>
      <c r="D145" s="48"/>
      <c r="E145" s="47">
        <f t="shared" si="204"/>
        <v>6.0749999999999993</v>
      </c>
      <c r="F145" s="84">
        <f t="shared" si="191"/>
        <v>12.149999999999999</v>
      </c>
      <c r="G145" s="185">
        <f t="shared" si="192"/>
        <v>6.8685234915020281</v>
      </c>
      <c r="H145" s="26">
        <f t="shared" si="205"/>
        <v>233686637.42945412</v>
      </c>
      <c r="I145" s="23">
        <f t="shared" si="277"/>
        <v>27.800000000000011</v>
      </c>
      <c r="J145" s="27">
        <v>139</v>
      </c>
      <c r="K145" s="32">
        <f t="shared" si="206"/>
        <v>139</v>
      </c>
      <c r="L145" s="32">
        <f t="shared" si="207"/>
        <v>1</v>
      </c>
      <c r="M145" s="22">
        <v>1</v>
      </c>
      <c r="N145" s="109">
        <f t="shared" si="208"/>
        <v>6.0749999999999993</v>
      </c>
      <c r="O145" s="31">
        <f t="shared" si="193"/>
        <v>100800</v>
      </c>
      <c r="P145" s="31">
        <f t="shared" si="209"/>
        <v>85118039.999999985</v>
      </c>
      <c r="Q145" s="31">
        <f t="shared" si="210"/>
        <v>170357558686.07202</v>
      </c>
      <c r="R145" s="31">
        <f t="shared" si="211"/>
        <v>300</v>
      </c>
      <c r="S145" s="31">
        <f t="shared" si="212"/>
        <v>927.29887576785916</v>
      </c>
      <c r="T145" s="56">
        <f t="shared" si="213"/>
        <v>2001.4271790806279</v>
      </c>
      <c r="U145" s="163">
        <f t="shared" si="214"/>
        <v>206.05570474506084</v>
      </c>
      <c r="W145" s="32">
        <f t="shared" si="215"/>
        <v>134</v>
      </c>
      <c r="X145" s="32">
        <f t="shared" si="216"/>
        <v>2.0499999999999998</v>
      </c>
      <c r="Y145" s="32">
        <v>1</v>
      </c>
      <c r="Z145" s="23">
        <f t="shared" si="217"/>
        <v>1.0249999999999999</v>
      </c>
      <c r="AA145" s="31">
        <f t="shared" si="194"/>
        <v>561600</v>
      </c>
      <c r="AB145" s="31">
        <f t="shared" si="218"/>
        <v>77135760</v>
      </c>
      <c r="AC145" s="31">
        <f t="shared" si="219"/>
        <v>85178779343.03598</v>
      </c>
      <c r="AD145" s="31">
        <f t="shared" si="220"/>
        <v>615</v>
      </c>
      <c r="AE145" s="31">
        <f t="shared" si="221"/>
        <v>927.29887576785916</v>
      </c>
      <c r="AF145" s="56">
        <f t="shared" ref="AF145:AF208" si="280">AC145/AB145</f>
        <v>1104.27095478201</v>
      </c>
      <c r="AH145" s="32">
        <f t="shared" si="222"/>
        <v>124</v>
      </c>
      <c r="AI145" s="32">
        <f t="shared" si="223"/>
        <v>4.1999999999999993</v>
      </c>
      <c r="AJ145" s="32">
        <v>1</v>
      </c>
      <c r="AK145" s="23">
        <f t="shared" si="224"/>
        <v>1.075</v>
      </c>
      <c r="AL145" s="31">
        <f t="shared" si="195"/>
        <v>468000</v>
      </c>
      <c r="AM145" s="31">
        <f t="shared" si="225"/>
        <v>62384400</v>
      </c>
      <c r="AN145" s="31">
        <f t="shared" si="226"/>
        <v>21294694835.758984</v>
      </c>
      <c r="AO145" s="31">
        <f t="shared" si="227"/>
        <v>1259.9999999999998</v>
      </c>
      <c r="AP145" s="31">
        <f t="shared" si="228"/>
        <v>927.29887576785916</v>
      </c>
      <c r="AQ145" s="56">
        <f t="shared" si="188"/>
        <v>341.34647180639683</v>
      </c>
      <c r="AS145" s="32">
        <f t="shared" si="229"/>
        <v>109</v>
      </c>
      <c r="AT145" s="32">
        <f t="shared" si="230"/>
        <v>6.4999999999999991</v>
      </c>
      <c r="AU145" s="32">
        <v>1</v>
      </c>
      <c r="AV145" s="23">
        <f t="shared" si="231"/>
        <v>1.1499999999999999</v>
      </c>
      <c r="AW145" s="31">
        <f t="shared" si="196"/>
        <v>35200</v>
      </c>
      <c r="AX145" s="31">
        <f t="shared" si="232"/>
        <v>4412320</v>
      </c>
      <c r="AY145" s="31">
        <f t="shared" si="233"/>
        <v>2661836854.4698701</v>
      </c>
      <c r="AZ145" s="31">
        <f t="shared" si="234"/>
        <v>1949.9999999999998</v>
      </c>
      <c r="BA145" s="31">
        <f t="shared" si="235"/>
        <v>927.29887576785916</v>
      </c>
      <c r="BB145" s="56">
        <f t="shared" si="278"/>
        <v>603.27375495654667</v>
      </c>
      <c r="BD145" s="32">
        <f t="shared" si="236"/>
        <v>79</v>
      </c>
      <c r="BE145" s="32">
        <f t="shared" si="237"/>
        <v>9.1</v>
      </c>
      <c r="BF145" s="32">
        <v>1</v>
      </c>
      <c r="BG145" s="23">
        <f t="shared" si="238"/>
        <v>1.3</v>
      </c>
      <c r="BH145" s="31">
        <f t="shared" si="197"/>
        <v>240</v>
      </c>
      <c r="BI145" s="31">
        <f t="shared" si="239"/>
        <v>24648</v>
      </c>
      <c r="BJ145" s="31">
        <f t="shared" si="240"/>
        <v>41591200.851091631</v>
      </c>
      <c r="BK145" s="31">
        <f t="shared" si="241"/>
        <v>2730</v>
      </c>
      <c r="BL145" s="31">
        <f t="shared" si="242"/>
        <v>927.29887576785916</v>
      </c>
      <c r="BM145" s="56">
        <f t="shared" si="189"/>
        <v>1687.4067206707089</v>
      </c>
      <c r="BO145" s="32">
        <f t="shared" si="243"/>
        <v>34</v>
      </c>
      <c r="BP145" s="32">
        <f t="shared" si="244"/>
        <v>12.149999999999999</v>
      </c>
      <c r="BQ145" s="32">
        <v>1</v>
      </c>
      <c r="BR145" s="23">
        <f t="shared" si="245"/>
        <v>1.5249999999999999</v>
      </c>
      <c r="BS145" s="31">
        <f t="shared" si="198"/>
        <v>3</v>
      </c>
      <c r="BT145" s="31">
        <f t="shared" si="246"/>
        <v>155.54999999999998</v>
      </c>
      <c r="BU145" s="31">
        <f t="shared" si="247"/>
        <v>81232.814162288108</v>
      </c>
      <c r="BV145" s="31">
        <f t="shared" si="248"/>
        <v>3644.9999999999995</v>
      </c>
      <c r="BW145" s="31">
        <f t="shared" si="249"/>
        <v>927.29887576785916</v>
      </c>
      <c r="BX145" s="56">
        <f t="shared" si="190"/>
        <v>522.22959924325369</v>
      </c>
      <c r="BZ145" s="32">
        <f t="shared" si="250"/>
        <v>-16</v>
      </c>
      <c r="CA145" s="32">
        <f t="shared" si="251"/>
        <v>15.7</v>
      </c>
      <c r="CB145" s="32">
        <v>1</v>
      </c>
      <c r="CC145" s="23">
        <f t="shared" si="252"/>
        <v>1.7749999999999999</v>
      </c>
      <c r="CD145" s="31">
        <f t="shared" si="199"/>
        <v>1</v>
      </c>
      <c r="CE145" s="31">
        <f t="shared" si="253"/>
        <v>-28.4</v>
      </c>
      <c r="CF145" s="31">
        <f t="shared" si="254"/>
        <v>79.328920080359211</v>
      </c>
      <c r="CG145" s="31">
        <f t="shared" si="255"/>
        <v>4710</v>
      </c>
      <c r="CH145" s="31">
        <f t="shared" si="256"/>
        <v>927.29887576785916</v>
      </c>
      <c r="CK145" s="32">
        <f t="shared" si="257"/>
        <v>-71</v>
      </c>
      <c r="CL145" s="32">
        <f t="shared" si="258"/>
        <v>19.799999999999997</v>
      </c>
      <c r="CM145" s="32">
        <v>1</v>
      </c>
      <c r="CN145" s="23">
        <f t="shared" si="259"/>
        <v>2.0499999999999998</v>
      </c>
      <c r="CO145" s="31">
        <f t="shared" si="200"/>
        <v>1</v>
      </c>
      <c r="CP145" s="31">
        <f t="shared" si="260"/>
        <v>-145.54999999999998</v>
      </c>
      <c r="CQ145" s="31">
        <f t="shared" si="261"/>
        <v>3.8734824257987757E-2</v>
      </c>
      <c r="CR145" s="31">
        <f t="shared" si="262"/>
        <v>5939.9999999999991</v>
      </c>
      <c r="CS145" s="31">
        <f t="shared" si="263"/>
        <v>927.29887576785916</v>
      </c>
      <c r="CV145" s="32">
        <f t="shared" si="264"/>
        <v>-121</v>
      </c>
      <c r="CW145" s="32">
        <f t="shared" si="265"/>
        <v>24.4</v>
      </c>
      <c r="CX145" s="32">
        <v>1</v>
      </c>
      <c r="CY145" s="23">
        <f t="shared" si="266"/>
        <v>2.2999999999999998</v>
      </c>
      <c r="CZ145" s="31">
        <f t="shared" si="201"/>
        <v>1</v>
      </c>
      <c r="DA145" s="31">
        <f t="shared" si="267"/>
        <v>-278.29999999999995</v>
      </c>
      <c r="DB145" s="31">
        <f t="shared" si="268"/>
        <v>3.7826976814441027E-5</v>
      </c>
      <c r="DC145" s="31">
        <f t="shared" si="269"/>
        <v>7320</v>
      </c>
      <c r="DD145" s="31">
        <f t="shared" si="270"/>
        <v>927.29887576785916</v>
      </c>
      <c r="DG145" s="32">
        <f t="shared" si="271"/>
        <v>-186</v>
      </c>
      <c r="DH145" s="32">
        <f t="shared" si="272"/>
        <v>29.65</v>
      </c>
      <c r="DI145" s="32">
        <v>1</v>
      </c>
      <c r="DJ145" s="23">
        <f t="shared" si="279"/>
        <v>2.625</v>
      </c>
      <c r="DK145" s="31">
        <f t="shared" si="202"/>
        <v>1</v>
      </c>
      <c r="DL145" s="31">
        <f t="shared" si="273"/>
        <v>-488.25</v>
      </c>
      <c r="DM145" s="31">
        <f t="shared" si="274"/>
        <v>4.6175508806690533E-9</v>
      </c>
      <c r="DN145" s="31">
        <f t="shared" si="275"/>
        <v>8895</v>
      </c>
      <c r="DO145" s="31">
        <f t="shared" si="276"/>
        <v>927.29887576785916</v>
      </c>
    </row>
    <row r="146" spans="1:119">
      <c r="A146" s="23">
        <f t="shared" si="203"/>
        <v>32.000000000000256</v>
      </c>
      <c r="B146" s="23">
        <v>0</v>
      </c>
      <c r="C146" s="44">
        <f t="shared" si="187"/>
        <v>6.0749999999999993</v>
      </c>
      <c r="D146" s="48"/>
      <c r="E146" s="47">
        <f t="shared" si="204"/>
        <v>6.0749999999999993</v>
      </c>
      <c r="F146" s="84">
        <f t="shared" si="191"/>
        <v>12.149999999999999</v>
      </c>
      <c r="G146" s="185">
        <f t="shared" si="192"/>
        <v>6.9644045063689921</v>
      </c>
      <c r="H146" s="26">
        <f t="shared" si="205"/>
        <v>268435456.0000025</v>
      </c>
      <c r="I146" s="23">
        <f t="shared" si="277"/>
        <v>28.000000000000014</v>
      </c>
      <c r="J146" s="27">
        <v>140</v>
      </c>
      <c r="K146" s="32">
        <f t="shared" si="206"/>
        <v>140</v>
      </c>
      <c r="L146" s="32">
        <f t="shared" si="207"/>
        <v>1</v>
      </c>
      <c r="M146" s="22">
        <v>11</v>
      </c>
      <c r="N146" s="109">
        <f t="shared" si="208"/>
        <v>6.0749999999999993</v>
      </c>
      <c r="O146" s="31">
        <f t="shared" si="193"/>
        <v>1108800</v>
      </c>
      <c r="P146" s="31">
        <f t="shared" si="209"/>
        <v>943034399.99999988</v>
      </c>
      <c r="Q146" s="31">
        <f t="shared" si="210"/>
        <v>195689447424.0018</v>
      </c>
      <c r="R146" s="31">
        <f t="shared" si="211"/>
        <v>300</v>
      </c>
      <c r="S146" s="31">
        <f t="shared" si="212"/>
        <v>960.00000000000773</v>
      </c>
      <c r="T146" s="56">
        <f t="shared" si="213"/>
        <v>207.51040197897535</v>
      </c>
      <c r="U146" s="163">
        <f t="shared" si="214"/>
        <v>208.93213519106976</v>
      </c>
      <c r="W146" s="32">
        <f t="shared" si="215"/>
        <v>135</v>
      </c>
      <c r="X146" s="32">
        <f t="shared" si="216"/>
        <v>2.0499999999999998</v>
      </c>
      <c r="Y146" s="32">
        <v>1</v>
      </c>
      <c r="Z146" s="23">
        <f t="shared" si="217"/>
        <v>1.0249999999999999</v>
      </c>
      <c r="AA146" s="31">
        <f t="shared" si="194"/>
        <v>561600</v>
      </c>
      <c r="AB146" s="31">
        <f t="shared" si="218"/>
        <v>77711400</v>
      </c>
      <c r="AC146" s="31">
        <f t="shared" si="219"/>
        <v>97844723712.000885</v>
      </c>
      <c r="AD146" s="31">
        <f t="shared" si="220"/>
        <v>615</v>
      </c>
      <c r="AE146" s="31">
        <f t="shared" si="221"/>
        <v>960.00000000000773</v>
      </c>
      <c r="AF146" s="56">
        <f t="shared" si="280"/>
        <v>1259.0781238274035</v>
      </c>
      <c r="AH146" s="32">
        <f t="shared" si="222"/>
        <v>125</v>
      </c>
      <c r="AI146" s="32">
        <f t="shared" si="223"/>
        <v>4.1999999999999993</v>
      </c>
      <c r="AJ146" s="32">
        <v>1</v>
      </c>
      <c r="AK146" s="23">
        <f t="shared" si="224"/>
        <v>1.075</v>
      </c>
      <c r="AL146" s="31">
        <f t="shared" si="195"/>
        <v>468000</v>
      </c>
      <c r="AM146" s="31">
        <f t="shared" si="225"/>
        <v>62887500</v>
      </c>
      <c r="AN146" s="31">
        <f t="shared" si="226"/>
        <v>24461180928.000198</v>
      </c>
      <c r="AO146" s="31">
        <f t="shared" si="227"/>
        <v>1259.9999999999998</v>
      </c>
      <c r="AP146" s="31">
        <f t="shared" si="228"/>
        <v>960.00000000000773</v>
      </c>
      <c r="AQ146" s="56">
        <f t="shared" si="188"/>
        <v>388.96729760286541</v>
      </c>
      <c r="AS146" s="32">
        <f t="shared" si="229"/>
        <v>110</v>
      </c>
      <c r="AT146" s="32">
        <f t="shared" si="230"/>
        <v>6.4999999999999991</v>
      </c>
      <c r="AU146" s="32">
        <v>1</v>
      </c>
      <c r="AV146" s="23">
        <f t="shared" si="231"/>
        <v>1.1499999999999999</v>
      </c>
      <c r="AW146" s="31">
        <f t="shared" si="196"/>
        <v>35200</v>
      </c>
      <c r="AX146" s="31">
        <f t="shared" si="232"/>
        <v>4452800</v>
      </c>
      <c r="AY146" s="31">
        <f t="shared" si="233"/>
        <v>3057647616.0000219</v>
      </c>
      <c r="AZ146" s="31">
        <f t="shared" si="234"/>
        <v>1949.9999999999998</v>
      </c>
      <c r="BA146" s="31">
        <f t="shared" si="235"/>
        <v>960.00000000000773</v>
      </c>
      <c r="BB146" s="56">
        <f t="shared" si="278"/>
        <v>686.67975565936536</v>
      </c>
      <c r="BD146" s="32">
        <f t="shared" si="236"/>
        <v>80</v>
      </c>
      <c r="BE146" s="32">
        <f t="shared" si="237"/>
        <v>9.1</v>
      </c>
      <c r="BF146" s="32">
        <v>9</v>
      </c>
      <c r="BG146" s="23">
        <f t="shared" si="238"/>
        <v>1.3</v>
      </c>
      <c r="BH146" s="31">
        <f t="shared" si="197"/>
        <v>2160</v>
      </c>
      <c r="BI146" s="31">
        <f t="shared" si="239"/>
        <v>224640</v>
      </c>
      <c r="BJ146" s="31">
        <f t="shared" si="240"/>
        <v>47775744.000000246</v>
      </c>
      <c r="BK146" s="31">
        <f t="shared" si="241"/>
        <v>2730</v>
      </c>
      <c r="BL146" s="31">
        <f t="shared" si="242"/>
        <v>960.00000000000773</v>
      </c>
      <c r="BM146" s="56">
        <f t="shared" si="189"/>
        <v>212.67692307692417</v>
      </c>
      <c r="BO146" s="32">
        <f t="shared" si="243"/>
        <v>35</v>
      </c>
      <c r="BP146" s="32">
        <f t="shared" si="244"/>
        <v>12.149999999999999</v>
      </c>
      <c r="BQ146" s="32">
        <v>1</v>
      </c>
      <c r="BR146" s="23">
        <f t="shared" si="245"/>
        <v>1.5249999999999999</v>
      </c>
      <c r="BS146" s="31">
        <f t="shared" si="198"/>
        <v>3</v>
      </c>
      <c r="BT146" s="31">
        <f t="shared" si="246"/>
        <v>160.125</v>
      </c>
      <c r="BU146" s="31">
        <f t="shared" si="247"/>
        <v>93312.000000000218</v>
      </c>
      <c r="BV146" s="31">
        <f t="shared" si="248"/>
        <v>3644.9999999999995</v>
      </c>
      <c r="BW146" s="31">
        <f t="shared" si="249"/>
        <v>960.00000000000773</v>
      </c>
      <c r="BX146" s="56">
        <f t="shared" si="190"/>
        <v>582.74473067915824</v>
      </c>
      <c r="BZ146" s="32">
        <f t="shared" si="250"/>
        <v>-15</v>
      </c>
      <c r="CA146" s="32">
        <f t="shared" si="251"/>
        <v>15.7</v>
      </c>
      <c r="CB146" s="32">
        <v>1</v>
      </c>
      <c r="CC146" s="23">
        <f t="shared" si="252"/>
        <v>1.7749999999999999</v>
      </c>
      <c r="CD146" s="31">
        <f t="shared" si="199"/>
        <v>1</v>
      </c>
      <c r="CE146" s="31">
        <f t="shared" si="253"/>
        <v>-26.625</v>
      </c>
      <c r="CF146" s="31">
        <f t="shared" si="254"/>
        <v>91.124999999999901</v>
      </c>
      <c r="CG146" s="31">
        <f t="shared" si="255"/>
        <v>4710</v>
      </c>
      <c r="CH146" s="31">
        <f t="shared" si="256"/>
        <v>960.00000000000773</v>
      </c>
      <c r="CK146" s="32">
        <f t="shared" si="257"/>
        <v>-70</v>
      </c>
      <c r="CL146" s="32">
        <f t="shared" si="258"/>
        <v>19.799999999999997</v>
      </c>
      <c r="CM146" s="32">
        <v>1</v>
      </c>
      <c r="CN146" s="23">
        <f t="shared" si="259"/>
        <v>2.0499999999999998</v>
      </c>
      <c r="CO146" s="31">
        <f t="shared" si="200"/>
        <v>1</v>
      </c>
      <c r="CP146" s="31">
        <f t="shared" si="260"/>
        <v>-143.5</v>
      </c>
      <c r="CQ146" s="31">
        <f t="shared" si="261"/>
        <v>4.4494628906249792E-2</v>
      </c>
      <c r="CR146" s="31">
        <f t="shared" si="262"/>
        <v>5939.9999999999991</v>
      </c>
      <c r="CS146" s="31">
        <f t="shared" si="263"/>
        <v>960.00000000000773</v>
      </c>
      <c r="CV146" s="32">
        <f t="shared" si="264"/>
        <v>-120</v>
      </c>
      <c r="CW146" s="32">
        <f t="shared" si="265"/>
        <v>24.4</v>
      </c>
      <c r="CX146" s="32">
        <v>1</v>
      </c>
      <c r="CY146" s="23">
        <f t="shared" si="266"/>
        <v>2.2999999999999998</v>
      </c>
      <c r="CZ146" s="31">
        <f t="shared" si="201"/>
        <v>1</v>
      </c>
      <c r="DA146" s="31">
        <f t="shared" si="267"/>
        <v>-276</v>
      </c>
      <c r="DB146" s="31">
        <f t="shared" si="268"/>
        <v>4.3451786041259413E-5</v>
      </c>
      <c r="DC146" s="31">
        <f t="shared" si="269"/>
        <v>7320</v>
      </c>
      <c r="DD146" s="31">
        <f t="shared" si="270"/>
        <v>960.00000000000773</v>
      </c>
      <c r="DG146" s="32">
        <f t="shared" si="271"/>
        <v>-185</v>
      </c>
      <c r="DH146" s="32">
        <f t="shared" si="272"/>
        <v>29.65</v>
      </c>
      <c r="DI146" s="32">
        <v>1</v>
      </c>
      <c r="DJ146" s="23">
        <f t="shared" si="279"/>
        <v>2.625</v>
      </c>
      <c r="DK146" s="31">
        <f t="shared" si="202"/>
        <v>1</v>
      </c>
      <c r="DL146" s="31">
        <f t="shared" si="273"/>
        <v>-485.625</v>
      </c>
      <c r="DM146" s="31">
        <f t="shared" si="274"/>
        <v>5.3041731007396497E-9</v>
      </c>
      <c r="DN146" s="31">
        <f t="shared" si="275"/>
        <v>8895</v>
      </c>
      <c r="DO146" s="31">
        <f t="shared" si="276"/>
        <v>960.00000000000773</v>
      </c>
    </row>
    <row r="147" spans="1:119">
      <c r="A147" s="23">
        <f t="shared" si="203"/>
        <v>33.128477562924346</v>
      </c>
      <c r="B147" s="23">
        <v>0</v>
      </c>
      <c r="C147" s="44">
        <f t="shared" si="187"/>
        <v>6.0749999999999993</v>
      </c>
      <c r="D147" s="48"/>
      <c r="E147" s="47">
        <f t="shared" si="204"/>
        <v>6.0749999999999993</v>
      </c>
      <c r="F147" s="84">
        <f t="shared" si="191"/>
        <v>12.149999999999999</v>
      </c>
      <c r="G147" s="185">
        <f t="shared" si="192"/>
        <v>7.0616239703252379</v>
      </c>
      <c r="H147" s="26">
        <f t="shared" si="205"/>
        <v>308351366.73008186</v>
      </c>
      <c r="I147" s="23">
        <f t="shared" si="277"/>
        <v>28.200000000000014</v>
      </c>
      <c r="J147" s="27">
        <v>141</v>
      </c>
      <c r="K147" s="32">
        <f t="shared" si="206"/>
        <v>141</v>
      </c>
      <c r="L147" s="32">
        <f t="shared" si="207"/>
        <v>1</v>
      </c>
      <c r="M147" s="22">
        <v>1</v>
      </c>
      <c r="N147" s="109">
        <f t="shared" si="208"/>
        <v>6.0749999999999993</v>
      </c>
      <c r="O147" s="31">
        <f t="shared" si="193"/>
        <v>1108800</v>
      </c>
      <c r="P147" s="31">
        <f t="shared" si="209"/>
        <v>949770359.99999988</v>
      </c>
      <c r="Q147" s="31">
        <f t="shared" si="210"/>
        <v>224788146346.22968</v>
      </c>
      <c r="R147" s="31">
        <f t="shared" si="211"/>
        <v>300</v>
      </c>
      <c r="S147" s="31">
        <f t="shared" si="212"/>
        <v>993.85432688773039</v>
      </c>
      <c r="T147" s="56">
        <f t="shared" si="213"/>
        <v>236.67631231009327</v>
      </c>
      <c r="U147" s="163">
        <f t="shared" si="214"/>
        <v>211.84871910975713</v>
      </c>
      <c r="W147" s="32">
        <f t="shared" si="215"/>
        <v>136</v>
      </c>
      <c r="X147" s="32">
        <f t="shared" si="216"/>
        <v>2.0499999999999998</v>
      </c>
      <c r="Y147" s="32">
        <v>1</v>
      </c>
      <c r="Z147" s="23">
        <f t="shared" si="217"/>
        <v>1.0249999999999999</v>
      </c>
      <c r="AA147" s="31">
        <f t="shared" si="194"/>
        <v>561600</v>
      </c>
      <c r="AB147" s="31">
        <f t="shared" si="218"/>
        <v>78287040</v>
      </c>
      <c r="AC147" s="31">
        <f t="shared" si="219"/>
        <v>112394073173.11481</v>
      </c>
      <c r="AD147" s="31">
        <f t="shared" si="220"/>
        <v>615</v>
      </c>
      <c r="AE147" s="31">
        <f t="shared" si="221"/>
        <v>993.85432688773039</v>
      </c>
      <c r="AF147" s="56">
        <f t="shared" si="280"/>
        <v>1435.6664036999587</v>
      </c>
      <c r="AH147" s="32">
        <f t="shared" si="222"/>
        <v>126</v>
      </c>
      <c r="AI147" s="32">
        <f t="shared" si="223"/>
        <v>4.1999999999999993</v>
      </c>
      <c r="AJ147" s="32">
        <v>1</v>
      </c>
      <c r="AK147" s="23">
        <f t="shared" si="224"/>
        <v>1.075</v>
      </c>
      <c r="AL147" s="31">
        <f t="shared" si="195"/>
        <v>468000</v>
      </c>
      <c r="AM147" s="31">
        <f t="shared" si="225"/>
        <v>63390600</v>
      </c>
      <c r="AN147" s="31">
        <f t="shared" si="226"/>
        <v>28098518293.278679</v>
      </c>
      <c r="AO147" s="31">
        <f t="shared" si="227"/>
        <v>1259.9999999999998</v>
      </c>
      <c r="AP147" s="31">
        <f t="shared" si="228"/>
        <v>993.85432688773039</v>
      </c>
      <c r="AQ147" s="56">
        <f t="shared" si="188"/>
        <v>443.26001478576757</v>
      </c>
      <c r="AS147" s="32">
        <f t="shared" si="229"/>
        <v>111</v>
      </c>
      <c r="AT147" s="32">
        <f t="shared" si="230"/>
        <v>6.4999999999999991</v>
      </c>
      <c r="AU147" s="32">
        <v>1</v>
      </c>
      <c r="AV147" s="23">
        <f t="shared" si="231"/>
        <v>1.1499999999999999</v>
      </c>
      <c r="AW147" s="31">
        <f t="shared" si="196"/>
        <v>35200</v>
      </c>
      <c r="AX147" s="31">
        <f t="shared" si="232"/>
        <v>4493280</v>
      </c>
      <c r="AY147" s="31">
        <f t="shared" si="233"/>
        <v>3512314786.6598306</v>
      </c>
      <c r="AZ147" s="31">
        <f t="shared" si="234"/>
        <v>1949.9999999999998</v>
      </c>
      <c r="BA147" s="31">
        <f t="shared" si="235"/>
        <v>993.85432688773039</v>
      </c>
      <c r="BB147" s="56">
        <f t="shared" si="278"/>
        <v>781.68170838670869</v>
      </c>
      <c r="BD147" s="32">
        <f t="shared" si="236"/>
        <v>81</v>
      </c>
      <c r="BE147" s="32">
        <f t="shared" si="237"/>
        <v>9.1</v>
      </c>
      <c r="BF147" s="32">
        <v>1</v>
      </c>
      <c r="BG147" s="23">
        <f t="shared" si="238"/>
        <v>1.3</v>
      </c>
      <c r="BH147" s="31">
        <f t="shared" si="197"/>
        <v>2160</v>
      </c>
      <c r="BI147" s="31">
        <f t="shared" si="239"/>
        <v>227448</v>
      </c>
      <c r="BJ147" s="31">
        <f t="shared" si="240"/>
        <v>54879918.541559763</v>
      </c>
      <c r="BK147" s="31">
        <f t="shared" si="241"/>
        <v>2730</v>
      </c>
      <c r="BL147" s="31">
        <f t="shared" si="242"/>
        <v>993.85432688773039</v>
      </c>
      <c r="BM147" s="56">
        <f t="shared" si="189"/>
        <v>241.28556215732723</v>
      </c>
      <c r="BO147" s="32">
        <f t="shared" si="243"/>
        <v>36</v>
      </c>
      <c r="BP147" s="32">
        <f t="shared" si="244"/>
        <v>12.149999999999999</v>
      </c>
      <c r="BQ147" s="32">
        <v>1</v>
      </c>
      <c r="BR147" s="23">
        <f t="shared" si="245"/>
        <v>1.5249999999999999</v>
      </c>
      <c r="BS147" s="31">
        <f t="shared" si="198"/>
        <v>3</v>
      </c>
      <c r="BT147" s="31">
        <f t="shared" si="246"/>
        <v>164.7</v>
      </c>
      <c r="BU147" s="31">
        <f t="shared" si="247"/>
        <v>107187.34090148358</v>
      </c>
      <c r="BV147" s="31">
        <f t="shared" si="248"/>
        <v>3644.9999999999995</v>
      </c>
      <c r="BW147" s="31">
        <f t="shared" si="249"/>
        <v>993.85432688773039</v>
      </c>
      <c r="BX147" s="56">
        <f t="shared" si="190"/>
        <v>650.80352702782989</v>
      </c>
      <c r="BZ147" s="32">
        <f t="shared" si="250"/>
        <v>-14</v>
      </c>
      <c r="CA147" s="32">
        <f t="shared" si="251"/>
        <v>15.7</v>
      </c>
      <c r="CB147" s="32">
        <v>1</v>
      </c>
      <c r="CC147" s="23">
        <f t="shared" si="252"/>
        <v>1.7749999999999999</v>
      </c>
      <c r="CD147" s="31">
        <f t="shared" si="199"/>
        <v>1</v>
      </c>
      <c r="CE147" s="31">
        <f t="shared" si="253"/>
        <v>-24.849999999999998</v>
      </c>
      <c r="CF147" s="31">
        <f t="shared" si="254"/>
        <v>104.67513759910473</v>
      </c>
      <c r="CG147" s="31">
        <f t="shared" si="255"/>
        <v>4710</v>
      </c>
      <c r="CH147" s="31">
        <f t="shared" si="256"/>
        <v>993.85432688773039</v>
      </c>
      <c r="CK147" s="32">
        <f t="shared" si="257"/>
        <v>-69</v>
      </c>
      <c r="CL147" s="32">
        <f t="shared" si="258"/>
        <v>19.799999999999997</v>
      </c>
      <c r="CM147" s="32">
        <v>1</v>
      </c>
      <c r="CN147" s="23">
        <f t="shared" si="259"/>
        <v>2.0499999999999998</v>
      </c>
      <c r="CO147" s="31">
        <f t="shared" si="200"/>
        <v>1</v>
      </c>
      <c r="CP147" s="31">
        <f t="shared" si="260"/>
        <v>-141.44999999999999</v>
      </c>
      <c r="CQ147" s="31">
        <f t="shared" si="261"/>
        <v>5.1110907030812655E-2</v>
      </c>
      <c r="CR147" s="31">
        <f t="shared" si="262"/>
        <v>5939.9999999999991</v>
      </c>
      <c r="CS147" s="31">
        <f t="shared" si="263"/>
        <v>993.85432688773039</v>
      </c>
      <c r="CV147" s="32">
        <f t="shared" si="264"/>
        <v>-119</v>
      </c>
      <c r="CW147" s="32">
        <f t="shared" si="265"/>
        <v>24.4</v>
      </c>
      <c r="CX147" s="32">
        <v>1</v>
      </c>
      <c r="CY147" s="23">
        <f t="shared" si="266"/>
        <v>2.2999999999999998</v>
      </c>
      <c r="CZ147" s="31">
        <f t="shared" si="201"/>
        <v>1</v>
      </c>
      <c r="DA147" s="31">
        <f t="shared" si="267"/>
        <v>-273.7</v>
      </c>
      <c r="DB147" s="31">
        <f t="shared" si="268"/>
        <v>4.9912995147277801E-5</v>
      </c>
      <c r="DC147" s="31">
        <f t="shared" si="269"/>
        <v>7320</v>
      </c>
      <c r="DD147" s="31">
        <f t="shared" si="270"/>
        <v>993.85432688773039</v>
      </c>
      <c r="DG147" s="32">
        <f t="shared" si="271"/>
        <v>-184</v>
      </c>
      <c r="DH147" s="32">
        <f t="shared" si="272"/>
        <v>29.65</v>
      </c>
      <c r="DI147" s="32">
        <v>1</v>
      </c>
      <c r="DJ147" s="23">
        <f t="shared" si="279"/>
        <v>2.625</v>
      </c>
      <c r="DK147" s="31">
        <f t="shared" si="202"/>
        <v>1</v>
      </c>
      <c r="DL147" s="31">
        <f t="shared" si="273"/>
        <v>-483</v>
      </c>
      <c r="DM147" s="31">
        <f t="shared" si="274"/>
        <v>6.0928949154391606E-9</v>
      </c>
      <c r="DN147" s="31">
        <f t="shared" si="275"/>
        <v>8895</v>
      </c>
      <c r="DO147" s="31">
        <f t="shared" si="276"/>
        <v>993.85432688773039</v>
      </c>
    </row>
    <row r="148" spans="1:119">
      <c r="A148" s="23">
        <f t="shared" si="203"/>
        <v>34.296750801161657</v>
      </c>
      <c r="B148" s="23">
        <v>0</v>
      </c>
      <c r="C148" s="44">
        <f t="shared" si="187"/>
        <v>6.0749999999999993</v>
      </c>
      <c r="D148" s="73"/>
      <c r="E148" s="47">
        <f t="shared" si="204"/>
        <v>6.0749999999999993</v>
      </c>
      <c r="F148" s="84">
        <f t="shared" si="191"/>
        <v>12.149999999999999</v>
      </c>
      <c r="G148" s="185">
        <f t="shared" si="192"/>
        <v>7.1602005674237779</v>
      </c>
      <c r="H148" s="26">
        <f t="shared" si="205"/>
        <v>354202707.7239325</v>
      </c>
      <c r="I148" s="23">
        <f t="shared" si="277"/>
        <v>28.400000000000016</v>
      </c>
      <c r="J148" s="27">
        <v>142</v>
      </c>
      <c r="K148" s="32">
        <f t="shared" si="206"/>
        <v>142</v>
      </c>
      <c r="L148" s="32">
        <f t="shared" si="207"/>
        <v>1</v>
      </c>
      <c r="M148" s="22">
        <v>1</v>
      </c>
      <c r="N148" s="109">
        <f t="shared" si="208"/>
        <v>6.0749999999999993</v>
      </c>
      <c r="O148" s="31">
        <f t="shared" si="193"/>
        <v>1108800</v>
      </c>
      <c r="P148" s="31">
        <f t="shared" si="209"/>
        <v>956506319.99999988</v>
      </c>
      <c r="Q148" s="31">
        <f t="shared" si="210"/>
        <v>258213773930.74677</v>
      </c>
      <c r="R148" s="31">
        <f t="shared" si="211"/>
        <v>300</v>
      </c>
      <c r="S148" s="31">
        <f t="shared" si="212"/>
        <v>1028.9025240348496</v>
      </c>
      <c r="T148" s="56">
        <f t="shared" si="213"/>
        <v>269.95511533133077</v>
      </c>
      <c r="U148" s="163">
        <f t="shared" si="214"/>
        <v>214.80601702271335</v>
      </c>
      <c r="W148" s="32">
        <f t="shared" si="215"/>
        <v>137</v>
      </c>
      <c r="X148" s="32">
        <f t="shared" si="216"/>
        <v>2.0499999999999998</v>
      </c>
      <c r="Y148" s="32">
        <v>1</v>
      </c>
      <c r="Z148" s="23">
        <f t="shared" si="217"/>
        <v>1.0249999999999999</v>
      </c>
      <c r="AA148" s="31">
        <f t="shared" si="194"/>
        <v>561600</v>
      </c>
      <c r="AB148" s="31">
        <f t="shared" si="218"/>
        <v>78862680</v>
      </c>
      <c r="AC148" s="31">
        <f t="shared" si="219"/>
        <v>129106886965.37337</v>
      </c>
      <c r="AD148" s="31">
        <f t="shared" si="220"/>
        <v>615</v>
      </c>
      <c r="AE148" s="31">
        <f t="shared" si="221"/>
        <v>1028.9025240348496</v>
      </c>
      <c r="AF148" s="56">
        <f t="shared" si="280"/>
        <v>1637.1100622673914</v>
      </c>
      <c r="AH148" s="32">
        <f t="shared" si="222"/>
        <v>127</v>
      </c>
      <c r="AI148" s="32">
        <f t="shared" si="223"/>
        <v>4.1999999999999993</v>
      </c>
      <c r="AJ148" s="32">
        <v>1</v>
      </c>
      <c r="AK148" s="23">
        <f t="shared" si="224"/>
        <v>1.075</v>
      </c>
      <c r="AL148" s="31">
        <f t="shared" si="195"/>
        <v>468000</v>
      </c>
      <c r="AM148" s="31">
        <f t="shared" si="225"/>
        <v>63893700</v>
      </c>
      <c r="AN148" s="31">
        <f t="shared" si="226"/>
        <v>32276721741.343319</v>
      </c>
      <c r="AO148" s="31">
        <f t="shared" si="227"/>
        <v>1259.9999999999998</v>
      </c>
      <c r="AP148" s="31">
        <f t="shared" si="228"/>
        <v>1028.9025240348496</v>
      </c>
      <c r="AQ148" s="56">
        <f t="shared" si="188"/>
        <v>505.1628210816296</v>
      </c>
      <c r="AS148" s="32">
        <f t="shared" si="229"/>
        <v>112</v>
      </c>
      <c r="AT148" s="32">
        <f t="shared" si="230"/>
        <v>6.4999999999999991</v>
      </c>
      <c r="AU148" s="32">
        <v>1</v>
      </c>
      <c r="AV148" s="23">
        <f t="shared" si="231"/>
        <v>1.1499999999999999</v>
      </c>
      <c r="AW148" s="31">
        <f t="shared" si="196"/>
        <v>35200</v>
      </c>
      <c r="AX148" s="31">
        <f t="shared" si="232"/>
        <v>4533760</v>
      </c>
      <c r="AY148" s="31">
        <f t="shared" si="233"/>
        <v>4034590217.6679106</v>
      </c>
      <c r="AZ148" s="31">
        <f t="shared" si="234"/>
        <v>1949.9999999999998</v>
      </c>
      <c r="BA148" s="31">
        <f t="shared" si="235"/>
        <v>1028.9025240348496</v>
      </c>
      <c r="BB148" s="56">
        <f t="shared" si="278"/>
        <v>889.89938101441419</v>
      </c>
      <c r="BD148" s="32">
        <f t="shared" si="236"/>
        <v>82</v>
      </c>
      <c r="BE148" s="32">
        <f t="shared" si="237"/>
        <v>9.1</v>
      </c>
      <c r="BF148" s="32">
        <v>1</v>
      </c>
      <c r="BG148" s="23">
        <f t="shared" si="238"/>
        <v>1.3</v>
      </c>
      <c r="BH148" s="31">
        <f t="shared" si="197"/>
        <v>2160</v>
      </c>
      <c r="BI148" s="31">
        <f t="shared" si="239"/>
        <v>230256</v>
      </c>
      <c r="BJ148" s="31">
        <f t="shared" si="240"/>
        <v>63040472.151060976</v>
      </c>
      <c r="BK148" s="31">
        <f t="shared" si="241"/>
        <v>2730</v>
      </c>
      <c r="BL148" s="31">
        <f t="shared" si="242"/>
        <v>1028.9025240348496</v>
      </c>
      <c r="BM148" s="56">
        <f t="shared" si="189"/>
        <v>273.78427555008761</v>
      </c>
      <c r="BO148" s="32">
        <f t="shared" si="243"/>
        <v>37</v>
      </c>
      <c r="BP148" s="32">
        <f t="shared" si="244"/>
        <v>12.149999999999999</v>
      </c>
      <c r="BQ148" s="32">
        <v>1</v>
      </c>
      <c r="BR148" s="23">
        <f t="shared" si="245"/>
        <v>1.5249999999999999</v>
      </c>
      <c r="BS148" s="31">
        <f t="shared" si="198"/>
        <v>3</v>
      </c>
      <c r="BT148" s="31">
        <f t="shared" si="246"/>
        <v>169.27499999999998</v>
      </c>
      <c r="BU148" s="31">
        <f t="shared" si="247"/>
        <v>123125.92217004058</v>
      </c>
      <c r="BV148" s="31">
        <f t="shared" si="248"/>
        <v>3644.9999999999995</v>
      </c>
      <c r="BW148" s="31">
        <f t="shared" si="249"/>
        <v>1028.9025240348496</v>
      </c>
      <c r="BX148" s="56">
        <f t="shared" si="190"/>
        <v>727.37215873602474</v>
      </c>
      <c r="BZ148" s="32">
        <f t="shared" si="250"/>
        <v>-13</v>
      </c>
      <c r="CA148" s="32">
        <f t="shared" si="251"/>
        <v>15.7</v>
      </c>
      <c r="CB148" s="32">
        <v>1</v>
      </c>
      <c r="CC148" s="23">
        <f t="shared" si="252"/>
        <v>1.7749999999999999</v>
      </c>
      <c r="CD148" s="31">
        <f t="shared" si="199"/>
        <v>1</v>
      </c>
      <c r="CE148" s="31">
        <f t="shared" si="253"/>
        <v>-23.074999999999999</v>
      </c>
      <c r="CF148" s="31">
        <f t="shared" si="254"/>
        <v>120.24015836917988</v>
      </c>
      <c r="CG148" s="31">
        <f t="shared" si="255"/>
        <v>4710</v>
      </c>
      <c r="CH148" s="31">
        <f t="shared" si="256"/>
        <v>1028.9025240348496</v>
      </c>
      <c r="CK148" s="32">
        <f t="shared" si="257"/>
        <v>-68</v>
      </c>
      <c r="CL148" s="32">
        <f t="shared" si="258"/>
        <v>19.799999999999997</v>
      </c>
      <c r="CM148" s="32">
        <v>1</v>
      </c>
      <c r="CN148" s="23">
        <f t="shared" si="259"/>
        <v>2.0499999999999998</v>
      </c>
      <c r="CO148" s="31">
        <f t="shared" si="200"/>
        <v>1</v>
      </c>
      <c r="CP148" s="31">
        <f t="shared" si="260"/>
        <v>-139.39999999999998</v>
      </c>
      <c r="CQ148" s="31">
        <f t="shared" si="261"/>
        <v>5.8711014828700891E-2</v>
      </c>
      <c r="CR148" s="31">
        <f t="shared" si="262"/>
        <v>5939.9999999999991</v>
      </c>
      <c r="CS148" s="31">
        <f t="shared" si="263"/>
        <v>1028.9025240348496</v>
      </c>
      <c r="CV148" s="32">
        <f t="shared" si="264"/>
        <v>-118</v>
      </c>
      <c r="CW148" s="32">
        <f t="shared" si="265"/>
        <v>24.4</v>
      </c>
      <c r="CX148" s="32">
        <v>1</v>
      </c>
      <c r="CY148" s="23">
        <f t="shared" si="266"/>
        <v>2.2999999999999998</v>
      </c>
      <c r="CZ148" s="31">
        <f t="shared" si="201"/>
        <v>1</v>
      </c>
      <c r="DA148" s="31">
        <f t="shared" si="267"/>
        <v>-271.39999999999998</v>
      </c>
      <c r="DB148" s="31">
        <f t="shared" si="268"/>
        <v>5.7334975418653031E-5</v>
      </c>
      <c r="DC148" s="31">
        <f t="shared" si="269"/>
        <v>7320</v>
      </c>
      <c r="DD148" s="31">
        <f t="shared" si="270"/>
        <v>1028.9025240348496</v>
      </c>
      <c r="DG148" s="32">
        <f t="shared" si="271"/>
        <v>-183</v>
      </c>
      <c r="DH148" s="32">
        <f t="shared" si="272"/>
        <v>29.65</v>
      </c>
      <c r="DI148" s="32">
        <v>1</v>
      </c>
      <c r="DJ148" s="23">
        <f t="shared" si="279"/>
        <v>2.625</v>
      </c>
      <c r="DK148" s="31">
        <f t="shared" si="202"/>
        <v>1</v>
      </c>
      <c r="DL148" s="31">
        <f t="shared" si="273"/>
        <v>-480.375</v>
      </c>
      <c r="DM148" s="31">
        <f t="shared" si="274"/>
        <v>6.9988983665347624E-9</v>
      </c>
      <c r="DN148" s="31">
        <f t="shared" si="275"/>
        <v>8895</v>
      </c>
      <c r="DO148" s="31">
        <f t="shared" si="276"/>
        <v>1028.9025240348496</v>
      </c>
    </row>
    <row r="149" spans="1:119">
      <c r="A149" s="23">
        <f t="shared" si="203"/>
        <v>35.506223106171333</v>
      </c>
      <c r="B149" s="23">
        <v>0</v>
      </c>
      <c r="C149" s="44">
        <f t="shared" si="187"/>
        <v>6.0749999999999993</v>
      </c>
      <c r="D149" s="48"/>
      <c r="E149" s="47">
        <f t="shared" si="204"/>
        <v>6.0749999999999993</v>
      </c>
      <c r="F149" s="84">
        <f t="shared" si="191"/>
        <v>12.149999999999999</v>
      </c>
      <c r="G149" s="185">
        <f t="shared" si="192"/>
        <v>7.2601532425372861</v>
      </c>
      <c r="H149" s="26">
        <f t="shared" si="205"/>
        <v>406872067.69797689</v>
      </c>
      <c r="I149" s="23">
        <f t="shared" si="277"/>
        <v>28.600000000000012</v>
      </c>
      <c r="J149" s="27">
        <v>143</v>
      </c>
      <c r="K149" s="32">
        <f t="shared" si="206"/>
        <v>143</v>
      </c>
      <c r="L149" s="32">
        <f t="shared" si="207"/>
        <v>1</v>
      </c>
      <c r="M149" s="22">
        <v>1</v>
      </c>
      <c r="N149" s="109">
        <f t="shared" si="208"/>
        <v>6.0749999999999993</v>
      </c>
      <c r="O149" s="31">
        <f t="shared" si="193"/>
        <v>1108800</v>
      </c>
      <c r="P149" s="31">
        <f t="shared" si="209"/>
        <v>963242279.99999988</v>
      </c>
      <c r="Q149" s="31">
        <f t="shared" si="210"/>
        <v>296609737351.82513</v>
      </c>
      <c r="R149" s="31">
        <f t="shared" si="211"/>
        <v>300</v>
      </c>
      <c r="S149" s="31">
        <f t="shared" si="212"/>
        <v>1065.18669318514</v>
      </c>
      <c r="T149" s="56">
        <f t="shared" si="213"/>
        <v>307.92848643627349</v>
      </c>
      <c r="U149" s="163">
        <f t="shared" si="214"/>
        <v>217.80459727611859</v>
      </c>
      <c r="W149" s="32">
        <f t="shared" si="215"/>
        <v>138</v>
      </c>
      <c r="X149" s="32">
        <f t="shared" si="216"/>
        <v>2.0499999999999998</v>
      </c>
      <c r="Y149" s="32">
        <v>1</v>
      </c>
      <c r="Z149" s="23">
        <f t="shared" si="217"/>
        <v>1.0249999999999999</v>
      </c>
      <c r="AA149" s="31">
        <f t="shared" si="194"/>
        <v>561600</v>
      </c>
      <c r="AB149" s="31">
        <f t="shared" si="218"/>
        <v>79438320</v>
      </c>
      <c r="AC149" s="31">
        <f t="shared" si="219"/>
        <v>148304868675.91254</v>
      </c>
      <c r="AD149" s="31">
        <f t="shared" si="220"/>
        <v>615</v>
      </c>
      <c r="AE149" s="31">
        <f t="shared" si="221"/>
        <v>1065.18669318514</v>
      </c>
      <c r="AF149" s="56">
        <f t="shared" si="280"/>
        <v>1866.9184931895909</v>
      </c>
      <c r="AH149" s="32">
        <f t="shared" si="222"/>
        <v>128</v>
      </c>
      <c r="AI149" s="32">
        <f t="shared" si="223"/>
        <v>4.1999999999999993</v>
      </c>
      <c r="AJ149" s="32">
        <v>1</v>
      </c>
      <c r="AK149" s="23">
        <f t="shared" si="224"/>
        <v>1.075</v>
      </c>
      <c r="AL149" s="31">
        <f t="shared" si="195"/>
        <v>468000</v>
      </c>
      <c r="AM149" s="31">
        <f t="shared" si="225"/>
        <v>64396800</v>
      </c>
      <c r="AN149" s="31">
        <f t="shared" si="226"/>
        <v>37076217168.978111</v>
      </c>
      <c r="AO149" s="31">
        <f t="shared" si="227"/>
        <v>1259.9999999999998</v>
      </c>
      <c r="AP149" s="31">
        <f t="shared" si="228"/>
        <v>1065.18669318514</v>
      </c>
      <c r="AQ149" s="56">
        <f t="shared" si="188"/>
        <v>575.74626641351915</v>
      </c>
      <c r="AS149" s="32">
        <f t="shared" si="229"/>
        <v>113</v>
      </c>
      <c r="AT149" s="32">
        <f t="shared" si="230"/>
        <v>6.4999999999999991</v>
      </c>
      <c r="AU149" s="32">
        <v>1</v>
      </c>
      <c r="AV149" s="23">
        <f t="shared" si="231"/>
        <v>1.1499999999999999</v>
      </c>
      <c r="AW149" s="31">
        <f t="shared" si="196"/>
        <v>35200</v>
      </c>
      <c r="AX149" s="31">
        <f t="shared" si="232"/>
        <v>4574240</v>
      </c>
      <c r="AY149" s="31">
        <f t="shared" si="233"/>
        <v>4634527146.1222582</v>
      </c>
      <c r="AZ149" s="31">
        <f t="shared" si="234"/>
        <v>1949.9999999999998</v>
      </c>
      <c r="BA149" s="31">
        <f t="shared" si="235"/>
        <v>1065.18669318514</v>
      </c>
      <c r="BB149" s="56">
        <f t="shared" si="278"/>
        <v>1013.1797076940121</v>
      </c>
      <c r="BD149" s="32">
        <f t="shared" si="236"/>
        <v>83</v>
      </c>
      <c r="BE149" s="32">
        <f t="shared" si="237"/>
        <v>9.1</v>
      </c>
      <c r="BF149" s="32">
        <v>1</v>
      </c>
      <c r="BG149" s="23">
        <f t="shared" si="238"/>
        <v>1.3</v>
      </c>
      <c r="BH149" s="31">
        <f t="shared" si="197"/>
        <v>2160</v>
      </c>
      <c r="BI149" s="31">
        <f t="shared" si="239"/>
        <v>233064</v>
      </c>
      <c r="BJ149" s="31">
        <f t="shared" si="240"/>
        <v>72414486.65816015</v>
      </c>
      <c r="BK149" s="31">
        <f t="shared" si="241"/>
        <v>2730</v>
      </c>
      <c r="BL149" s="31">
        <f t="shared" si="242"/>
        <v>1065.18669318514</v>
      </c>
      <c r="BM149" s="56">
        <f t="shared" si="189"/>
        <v>310.70644397315823</v>
      </c>
      <c r="BO149" s="32">
        <f t="shared" si="243"/>
        <v>38</v>
      </c>
      <c r="BP149" s="32">
        <f t="shared" si="244"/>
        <v>12.149999999999999</v>
      </c>
      <c r="BQ149" s="32">
        <v>1</v>
      </c>
      <c r="BR149" s="23">
        <f t="shared" si="245"/>
        <v>1.5249999999999999</v>
      </c>
      <c r="BS149" s="31">
        <f t="shared" si="198"/>
        <v>3</v>
      </c>
      <c r="BT149" s="31">
        <f t="shared" si="246"/>
        <v>173.85</v>
      </c>
      <c r="BU149" s="31">
        <f t="shared" si="247"/>
        <v>141434.54425421858</v>
      </c>
      <c r="BV149" s="31">
        <f t="shared" si="248"/>
        <v>3644.9999999999995</v>
      </c>
      <c r="BW149" s="31">
        <f t="shared" si="249"/>
        <v>1065.18669318514</v>
      </c>
      <c r="BX149" s="56">
        <f t="shared" si="190"/>
        <v>813.5435389946424</v>
      </c>
      <c r="BZ149" s="32">
        <f t="shared" si="250"/>
        <v>-12</v>
      </c>
      <c r="CA149" s="32">
        <f t="shared" si="251"/>
        <v>15.7</v>
      </c>
      <c r="CB149" s="32">
        <v>1</v>
      </c>
      <c r="CC149" s="23">
        <f t="shared" si="252"/>
        <v>1.7749999999999999</v>
      </c>
      <c r="CD149" s="31">
        <f t="shared" si="199"/>
        <v>1</v>
      </c>
      <c r="CE149" s="31">
        <f t="shared" si="253"/>
        <v>-21.299999999999997</v>
      </c>
      <c r="CF149" s="31">
        <f t="shared" si="254"/>
        <v>138.1196721232599</v>
      </c>
      <c r="CG149" s="31">
        <f t="shared" si="255"/>
        <v>4710</v>
      </c>
      <c r="CH149" s="31">
        <f t="shared" si="256"/>
        <v>1065.18669318514</v>
      </c>
      <c r="CK149" s="32">
        <f t="shared" si="257"/>
        <v>-67</v>
      </c>
      <c r="CL149" s="32">
        <f t="shared" si="258"/>
        <v>19.799999999999997</v>
      </c>
      <c r="CM149" s="32">
        <v>1</v>
      </c>
      <c r="CN149" s="23">
        <f t="shared" si="259"/>
        <v>2.0499999999999998</v>
      </c>
      <c r="CO149" s="31">
        <f t="shared" si="200"/>
        <v>1</v>
      </c>
      <c r="CP149" s="31">
        <f t="shared" si="260"/>
        <v>-137.35</v>
      </c>
      <c r="CQ149" s="31">
        <f t="shared" si="261"/>
        <v>6.744124615393525E-2</v>
      </c>
      <c r="CR149" s="31">
        <f t="shared" si="262"/>
        <v>5939.9999999999991</v>
      </c>
      <c r="CS149" s="31">
        <f t="shared" si="263"/>
        <v>1065.18669318514</v>
      </c>
      <c r="CV149" s="32">
        <f t="shared" si="264"/>
        <v>-117</v>
      </c>
      <c r="CW149" s="32">
        <f t="shared" si="265"/>
        <v>24.4</v>
      </c>
      <c r="CX149" s="32">
        <v>1</v>
      </c>
      <c r="CY149" s="23">
        <f t="shared" si="266"/>
        <v>2.2999999999999998</v>
      </c>
      <c r="CZ149" s="31">
        <f t="shared" si="201"/>
        <v>1</v>
      </c>
      <c r="DA149" s="31">
        <f t="shared" si="267"/>
        <v>-269.09999999999997</v>
      </c>
      <c r="DB149" s="31">
        <f t="shared" si="268"/>
        <v>6.5860591947202189E-5</v>
      </c>
      <c r="DC149" s="31">
        <f t="shared" si="269"/>
        <v>7320</v>
      </c>
      <c r="DD149" s="31">
        <f t="shared" si="270"/>
        <v>1065.18669318514</v>
      </c>
      <c r="DG149" s="32">
        <f t="shared" si="271"/>
        <v>-182</v>
      </c>
      <c r="DH149" s="32">
        <f t="shared" si="272"/>
        <v>29.65</v>
      </c>
      <c r="DI149" s="32">
        <v>1</v>
      </c>
      <c r="DJ149" s="23">
        <f t="shared" si="279"/>
        <v>2.625</v>
      </c>
      <c r="DK149" s="31">
        <f t="shared" si="202"/>
        <v>1</v>
      </c>
      <c r="DL149" s="31">
        <f t="shared" si="273"/>
        <v>-477.75</v>
      </c>
      <c r="DM149" s="31">
        <f t="shared" si="274"/>
        <v>8.0396230404299183E-9</v>
      </c>
      <c r="DN149" s="31">
        <f t="shared" si="275"/>
        <v>8895</v>
      </c>
      <c r="DO149" s="31">
        <f t="shared" si="276"/>
        <v>1065.18669318514</v>
      </c>
    </row>
    <row r="150" spans="1:119">
      <c r="A150" s="23">
        <f t="shared" si="203"/>
        <v>36.758347359905422</v>
      </c>
      <c r="B150" s="23">
        <v>0</v>
      </c>
      <c r="C150" s="44">
        <f t="shared" ref="C150:C213" si="281">IF(D150&gt;0,C149+D150,C149)</f>
        <v>6.0749999999999993</v>
      </c>
      <c r="D150" s="48"/>
      <c r="E150" s="47">
        <f t="shared" si="204"/>
        <v>6.0749999999999993</v>
      </c>
      <c r="F150" s="84">
        <f t="shared" si="191"/>
        <v>12.149999999999999</v>
      </c>
      <c r="G150" s="185">
        <f t="shared" si="192"/>
        <v>7.3615012049990005</v>
      </c>
      <c r="H150" s="26">
        <f t="shared" si="205"/>
        <v>467373274.85890841</v>
      </c>
      <c r="I150" s="23">
        <f t="shared" si="277"/>
        <v>28.800000000000015</v>
      </c>
      <c r="J150" s="27">
        <v>144</v>
      </c>
      <c r="K150" s="32">
        <f t="shared" si="206"/>
        <v>144</v>
      </c>
      <c r="L150" s="32">
        <f t="shared" si="207"/>
        <v>1</v>
      </c>
      <c r="M150" s="22">
        <v>1</v>
      </c>
      <c r="N150" s="109">
        <f t="shared" si="208"/>
        <v>6.0749999999999993</v>
      </c>
      <c r="O150" s="31">
        <f t="shared" si="193"/>
        <v>1108800</v>
      </c>
      <c r="P150" s="31">
        <f t="shared" si="209"/>
        <v>969978239.99999988</v>
      </c>
      <c r="Q150" s="31">
        <f t="shared" si="210"/>
        <v>340715117372.14417</v>
      </c>
      <c r="R150" s="31">
        <f t="shared" si="211"/>
        <v>300</v>
      </c>
      <c r="S150" s="31">
        <f t="shared" si="212"/>
        <v>1102.7504207971626</v>
      </c>
      <c r="T150" s="56">
        <f t="shared" si="213"/>
        <v>351.26057814672646</v>
      </c>
      <c r="U150" s="163">
        <f t="shared" si="214"/>
        <v>220.84503614997001</v>
      </c>
      <c r="W150" s="32">
        <f t="shared" si="215"/>
        <v>139</v>
      </c>
      <c r="X150" s="32">
        <f t="shared" si="216"/>
        <v>2.0499999999999998</v>
      </c>
      <c r="Y150" s="32">
        <v>1</v>
      </c>
      <c r="Z150" s="23">
        <f t="shared" si="217"/>
        <v>1.0249999999999999</v>
      </c>
      <c r="AA150" s="31">
        <f t="shared" si="194"/>
        <v>561600</v>
      </c>
      <c r="AB150" s="31">
        <f t="shared" si="218"/>
        <v>80013960</v>
      </c>
      <c r="AC150" s="31">
        <f t="shared" si="219"/>
        <v>170357558686.07202</v>
      </c>
      <c r="AD150" s="31">
        <f t="shared" si="220"/>
        <v>615</v>
      </c>
      <c r="AE150" s="31">
        <f t="shared" si="221"/>
        <v>1102.7504207971626</v>
      </c>
      <c r="AF150" s="56">
        <f t="shared" si="280"/>
        <v>2129.0979559825814</v>
      </c>
      <c r="AH150" s="32">
        <f t="shared" si="222"/>
        <v>129</v>
      </c>
      <c r="AI150" s="32">
        <f t="shared" si="223"/>
        <v>4.1999999999999993</v>
      </c>
      <c r="AJ150" s="32">
        <v>1</v>
      </c>
      <c r="AK150" s="23">
        <f t="shared" si="224"/>
        <v>1.075</v>
      </c>
      <c r="AL150" s="31">
        <f t="shared" si="195"/>
        <v>468000</v>
      </c>
      <c r="AM150" s="31">
        <f t="shared" si="225"/>
        <v>64899900</v>
      </c>
      <c r="AN150" s="31">
        <f t="shared" si="226"/>
        <v>42589389671.517982</v>
      </c>
      <c r="AO150" s="31">
        <f t="shared" si="227"/>
        <v>1259.9999999999998</v>
      </c>
      <c r="AP150" s="31">
        <f t="shared" si="228"/>
        <v>1102.7504207971626</v>
      </c>
      <c r="AQ150" s="56">
        <f t="shared" si="188"/>
        <v>656.23197680609655</v>
      </c>
      <c r="AS150" s="32">
        <f t="shared" si="229"/>
        <v>114</v>
      </c>
      <c r="AT150" s="32">
        <f t="shared" si="230"/>
        <v>6.4999999999999991</v>
      </c>
      <c r="AU150" s="32">
        <v>1</v>
      </c>
      <c r="AV150" s="23">
        <f t="shared" si="231"/>
        <v>1.1499999999999999</v>
      </c>
      <c r="AW150" s="31">
        <f t="shared" si="196"/>
        <v>35200</v>
      </c>
      <c r="AX150" s="31">
        <f t="shared" si="232"/>
        <v>4614720</v>
      </c>
      <c r="AY150" s="31">
        <f t="shared" si="233"/>
        <v>5323673708.9397421</v>
      </c>
      <c r="AZ150" s="31">
        <f t="shared" si="234"/>
        <v>1949.9999999999998</v>
      </c>
      <c r="BA150" s="31">
        <f t="shared" si="235"/>
        <v>1102.7504207971626</v>
      </c>
      <c r="BB150" s="56">
        <f t="shared" si="278"/>
        <v>1153.6287594783089</v>
      </c>
      <c r="BD150" s="32">
        <f t="shared" si="236"/>
        <v>84</v>
      </c>
      <c r="BE150" s="32">
        <f t="shared" si="237"/>
        <v>9.1</v>
      </c>
      <c r="BF150" s="32">
        <v>1</v>
      </c>
      <c r="BG150" s="23">
        <f t="shared" si="238"/>
        <v>1.3</v>
      </c>
      <c r="BH150" s="31">
        <f t="shared" si="197"/>
        <v>2160</v>
      </c>
      <c r="BI150" s="31">
        <f t="shared" si="239"/>
        <v>235872</v>
      </c>
      <c r="BJ150" s="31">
        <f t="shared" si="240"/>
        <v>83182401.702183306</v>
      </c>
      <c r="BK150" s="31">
        <f t="shared" si="241"/>
        <v>2730</v>
      </c>
      <c r="BL150" s="31">
        <f t="shared" si="242"/>
        <v>1102.7504207971626</v>
      </c>
      <c r="BM150" s="56">
        <f t="shared" si="189"/>
        <v>352.65907654229119</v>
      </c>
      <c r="BO150" s="32">
        <f t="shared" si="243"/>
        <v>39</v>
      </c>
      <c r="BP150" s="32">
        <f t="shared" si="244"/>
        <v>12.149999999999999</v>
      </c>
      <c r="BQ150" s="32">
        <v>1</v>
      </c>
      <c r="BR150" s="23">
        <f t="shared" si="245"/>
        <v>1.5249999999999999</v>
      </c>
      <c r="BS150" s="31">
        <f t="shared" si="198"/>
        <v>3</v>
      </c>
      <c r="BT150" s="31">
        <f t="shared" si="246"/>
        <v>178.42499999999998</v>
      </c>
      <c r="BU150" s="31">
        <f t="shared" si="247"/>
        <v>162465.6283245763</v>
      </c>
      <c r="BV150" s="31">
        <f t="shared" si="248"/>
        <v>3644.9999999999995</v>
      </c>
      <c r="BW150" s="31">
        <f t="shared" si="249"/>
        <v>1102.7504207971626</v>
      </c>
      <c r="BX150" s="56">
        <f t="shared" si="190"/>
        <v>910.55417303951981</v>
      </c>
      <c r="BZ150" s="32">
        <f t="shared" si="250"/>
        <v>-11</v>
      </c>
      <c r="CA150" s="32">
        <f t="shared" si="251"/>
        <v>15.7</v>
      </c>
      <c r="CB150" s="32">
        <v>1</v>
      </c>
      <c r="CC150" s="23">
        <f t="shared" si="252"/>
        <v>1.7749999999999999</v>
      </c>
      <c r="CD150" s="31">
        <f t="shared" si="199"/>
        <v>1</v>
      </c>
      <c r="CE150" s="31">
        <f t="shared" si="253"/>
        <v>-19.524999999999999</v>
      </c>
      <c r="CF150" s="31">
        <f t="shared" si="254"/>
        <v>158.65784016071851</v>
      </c>
      <c r="CG150" s="31">
        <f t="shared" si="255"/>
        <v>4710</v>
      </c>
      <c r="CH150" s="31">
        <f t="shared" si="256"/>
        <v>1102.7504207971626</v>
      </c>
      <c r="CK150" s="32">
        <f t="shared" si="257"/>
        <v>-66</v>
      </c>
      <c r="CL150" s="32">
        <f t="shared" si="258"/>
        <v>19.799999999999997</v>
      </c>
      <c r="CM150" s="32">
        <v>1</v>
      </c>
      <c r="CN150" s="23">
        <f t="shared" si="259"/>
        <v>2.0499999999999998</v>
      </c>
      <c r="CO150" s="31">
        <f t="shared" si="200"/>
        <v>1</v>
      </c>
      <c r="CP150" s="31">
        <f t="shared" si="260"/>
        <v>-135.29999999999998</v>
      </c>
      <c r="CQ150" s="31">
        <f t="shared" si="261"/>
        <v>7.7469648515975528E-2</v>
      </c>
      <c r="CR150" s="31">
        <f t="shared" si="262"/>
        <v>5939.9999999999991</v>
      </c>
      <c r="CS150" s="31">
        <f t="shared" si="263"/>
        <v>1102.7504207971626</v>
      </c>
      <c r="CV150" s="32">
        <f t="shared" si="264"/>
        <v>-116</v>
      </c>
      <c r="CW150" s="32">
        <f t="shared" si="265"/>
        <v>24.4</v>
      </c>
      <c r="CX150" s="32">
        <v>1</v>
      </c>
      <c r="CY150" s="23">
        <f t="shared" si="266"/>
        <v>2.2999999999999998</v>
      </c>
      <c r="CZ150" s="31">
        <f t="shared" si="201"/>
        <v>1</v>
      </c>
      <c r="DA150" s="31">
        <f t="shared" si="267"/>
        <v>-266.79999999999995</v>
      </c>
      <c r="DB150" s="31">
        <f t="shared" si="268"/>
        <v>7.5653953628882108E-5</v>
      </c>
      <c r="DC150" s="31">
        <f t="shared" si="269"/>
        <v>7320</v>
      </c>
      <c r="DD150" s="31">
        <f t="shared" si="270"/>
        <v>1102.7504207971626</v>
      </c>
      <c r="DG150" s="32">
        <f t="shared" si="271"/>
        <v>-181</v>
      </c>
      <c r="DH150" s="32">
        <f t="shared" si="272"/>
        <v>29.65</v>
      </c>
      <c r="DI150" s="32">
        <v>1</v>
      </c>
      <c r="DJ150" s="23">
        <f t="shared" si="279"/>
        <v>2.625</v>
      </c>
      <c r="DK150" s="31">
        <f t="shared" si="202"/>
        <v>1</v>
      </c>
      <c r="DL150" s="31">
        <f t="shared" si="273"/>
        <v>-475.125</v>
      </c>
      <c r="DM150" s="31">
        <f t="shared" si="274"/>
        <v>9.2351017613381099E-9</v>
      </c>
      <c r="DN150" s="31">
        <f t="shared" si="275"/>
        <v>8895</v>
      </c>
      <c r="DO150" s="31">
        <f t="shared" si="276"/>
        <v>1102.7504207971626</v>
      </c>
    </row>
    <row r="151" spans="1:119">
      <c r="A151" s="23">
        <f t="shared" si="203"/>
        <v>38.054627680087393</v>
      </c>
      <c r="B151" s="23">
        <v>0</v>
      </c>
      <c r="C151" s="44">
        <f t="shared" si="281"/>
        <v>6.0749999999999993</v>
      </c>
      <c r="D151" s="48"/>
      <c r="E151" s="47">
        <f t="shared" si="204"/>
        <v>6.0749999999999993</v>
      </c>
      <c r="F151" s="84">
        <f t="shared" si="191"/>
        <v>12.149999999999999</v>
      </c>
      <c r="G151" s="185">
        <f t="shared" si="192"/>
        <v>7.4642639322944575</v>
      </c>
      <c r="H151" s="26">
        <f t="shared" si="205"/>
        <v>536870912.00000525</v>
      </c>
      <c r="I151" s="23">
        <f t="shared" si="277"/>
        <v>29.000000000000018</v>
      </c>
      <c r="J151" s="27">
        <v>145</v>
      </c>
      <c r="K151" s="32">
        <f t="shared" si="206"/>
        <v>145</v>
      </c>
      <c r="L151" s="32">
        <f t="shared" si="207"/>
        <v>1</v>
      </c>
      <c r="M151" s="22">
        <v>1</v>
      </c>
      <c r="N151" s="109">
        <f t="shared" si="208"/>
        <v>6.0749999999999993</v>
      </c>
      <c r="O151" s="31">
        <f t="shared" si="193"/>
        <v>1108800</v>
      </c>
      <c r="P151" s="31">
        <f t="shared" si="209"/>
        <v>976714199.99999988</v>
      </c>
      <c r="Q151" s="31">
        <f t="shared" si="210"/>
        <v>391378894848.00378</v>
      </c>
      <c r="R151" s="31">
        <f t="shared" si="211"/>
        <v>300</v>
      </c>
      <c r="S151" s="31">
        <f t="shared" si="212"/>
        <v>1141.6388304026218</v>
      </c>
      <c r="T151" s="56">
        <f t="shared" si="213"/>
        <v>400.70974175250427</v>
      </c>
      <c r="U151" s="163">
        <f t="shared" si="214"/>
        <v>223.92791796883373</v>
      </c>
      <c r="W151" s="32">
        <f t="shared" si="215"/>
        <v>140</v>
      </c>
      <c r="X151" s="32">
        <f t="shared" si="216"/>
        <v>2.0499999999999998</v>
      </c>
      <c r="Y151" s="32">
        <v>11</v>
      </c>
      <c r="Z151" s="23">
        <f t="shared" si="217"/>
        <v>1.0249999999999999</v>
      </c>
      <c r="AA151" s="31">
        <f t="shared" si="194"/>
        <v>6177600</v>
      </c>
      <c r="AB151" s="31">
        <f t="shared" si="218"/>
        <v>886485599.99999988</v>
      </c>
      <c r="AC151" s="31">
        <f t="shared" si="219"/>
        <v>195689447424.0018</v>
      </c>
      <c r="AD151" s="31">
        <f t="shared" si="220"/>
        <v>615</v>
      </c>
      <c r="AE151" s="31">
        <f t="shared" si="221"/>
        <v>1141.6388304026218</v>
      </c>
      <c r="AF151" s="56">
        <f t="shared" si="280"/>
        <v>220.74746326844095</v>
      </c>
      <c r="AH151" s="32">
        <f t="shared" si="222"/>
        <v>130</v>
      </c>
      <c r="AI151" s="32">
        <f t="shared" si="223"/>
        <v>4.1999999999999993</v>
      </c>
      <c r="AJ151" s="32">
        <v>1</v>
      </c>
      <c r="AK151" s="23">
        <f t="shared" si="224"/>
        <v>1.075</v>
      </c>
      <c r="AL151" s="31">
        <f t="shared" si="195"/>
        <v>468000</v>
      </c>
      <c r="AM151" s="31">
        <f t="shared" si="225"/>
        <v>65403000</v>
      </c>
      <c r="AN151" s="31">
        <f t="shared" si="226"/>
        <v>48922361856.00042</v>
      </c>
      <c r="AO151" s="31">
        <f t="shared" si="227"/>
        <v>1259.9999999999998</v>
      </c>
      <c r="AP151" s="31">
        <f t="shared" si="228"/>
        <v>1141.6388304026218</v>
      </c>
      <c r="AQ151" s="56">
        <f t="shared" si="188"/>
        <v>748.01403385166464</v>
      </c>
      <c r="AS151" s="32">
        <f t="shared" si="229"/>
        <v>115</v>
      </c>
      <c r="AT151" s="32">
        <f t="shared" si="230"/>
        <v>6.4999999999999991</v>
      </c>
      <c r="AU151" s="32">
        <v>1</v>
      </c>
      <c r="AV151" s="23">
        <f t="shared" si="231"/>
        <v>1.1499999999999999</v>
      </c>
      <c r="AW151" s="31">
        <f t="shared" si="196"/>
        <v>35200</v>
      </c>
      <c r="AX151" s="31">
        <f t="shared" si="232"/>
        <v>4655200</v>
      </c>
      <c r="AY151" s="31">
        <f t="shared" si="233"/>
        <v>6115295232.0000467</v>
      </c>
      <c r="AZ151" s="31">
        <f t="shared" si="234"/>
        <v>1949.9999999999998</v>
      </c>
      <c r="BA151" s="31">
        <f t="shared" si="235"/>
        <v>1141.6388304026218</v>
      </c>
      <c r="BB151" s="56">
        <f t="shared" si="278"/>
        <v>1313.648228217917</v>
      </c>
      <c r="BD151" s="32">
        <f t="shared" si="236"/>
        <v>85</v>
      </c>
      <c r="BE151" s="32">
        <f t="shared" si="237"/>
        <v>9.1</v>
      </c>
      <c r="BF151" s="32">
        <v>1</v>
      </c>
      <c r="BG151" s="23">
        <f t="shared" si="238"/>
        <v>1.3</v>
      </c>
      <c r="BH151" s="31">
        <f t="shared" si="197"/>
        <v>2160</v>
      </c>
      <c r="BI151" s="31">
        <f t="shared" si="239"/>
        <v>238680</v>
      </c>
      <c r="BJ151" s="31">
        <f t="shared" si="240"/>
        <v>95551488.000000522</v>
      </c>
      <c r="BK151" s="31">
        <f t="shared" si="241"/>
        <v>2730</v>
      </c>
      <c r="BL151" s="31">
        <f t="shared" si="242"/>
        <v>1141.6388304026218</v>
      </c>
      <c r="BM151" s="56">
        <f t="shared" si="189"/>
        <v>400.3330316742103</v>
      </c>
      <c r="BO151" s="32">
        <f t="shared" si="243"/>
        <v>40</v>
      </c>
      <c r="BP151" s="32">
        <f t="shared" si="244"/>
        <v>12.149999999999999</v>
      </c>
      <c r="BQ151" s="32">
        <v>5</v>
      </c>
      <c r="BR151" s="23">
        <f t="shared" si="245"/>
        <v>1.5249999999999999</v>
      </c>
      <c r="BS151" s="31">
        <f t="shared" si="198"/>
        <v>15</v>
      </c>
      <c r="BT151" s="31">
        <f t="shared" si="246"/>
        <v>915</v>
      </c>
      <c r="BU151" s="31">
        <f t="shared" si="247"/>
        <v>186624.00000000047</v>
      </c>
      <c r="BV151" s="31">
        <f t="shared" si="248"/>
        <v>3644.9999999999995</v>
      </c>
      <c r="BW151" s="31">
        <f t="shared" si="249"/>
        <v>1141.6388304026218</v>
      </c>
      <c r="BX151" s="56">
        <f t="shared" si="190"/>
        <v>203.96065573770542</v>
      </c>
      <c r="BZ151" s="32">
        <f t="shared" si="250"/>
        <v>-10</v>
      </c>
      <c r="CA151" s="32">
        <f t="shared" si="251"/>
        <v>15.7</v>
      </c>
      <c r="CB151" s="32">
        <v>1</v>
      </c>
      <c r="CC151" s="23">
        <f t="shared" si="252"/>
        <v>1.7749999999999999</v>
      </c>
      <c r="CD151" s="31">
        <f t="shared" si="199"/>
        <v>1</v>
      </c>
      <c r="CE151" s="31">
        <f t="shared" si="253"/>
        <v>-17.75</v>
      </c>
      <c r="CF151" s="31">
        <f t="shared" si="254"/>
        <v>182.24999999999986</v>
      </c>
      <c r="CG151" s="31">
        <f t="shared" si="255"/>
        <v>4710</v>
      </c>
      <c r="CH151" s="31">
        <f t="shared" si="256"/>
        <v>1141.6388304026218</v>
      </c>
      <c r="CK151" s="32">
        <f t="shared" si="257"/>
        <v>-65</v>
      </c>
      <c r="CL151" s="32">
        <f t="shared" si="258"/>
        <v>19.799999999999997</v>
      </c>
      <c r="CM151" s="32">
        <v>1</v>
      </c>
      <c r="CN151" s="23">
        <f t="shared" si="259"/>
        <v>2.0499999999999998</v>
      </c>
      <c r="CO151" s="31">
        <f t="shared" si="200"/>
        <v>1</v>
      </c>
      <c r="CP151" s="31">
        <f t="shared" si="260"/>
        <v>-133.25</v>
      </c>
      <c r="CQ151" s="31">
        <f t="shared" si="261"/>
        <v>8.8989257812499584E-2</v>
      </c>
      <c r="CR151" s="31">
        <f t="shared" si="262"/>
        <v>5939.9999999999991</v>
      </c>
      <c r="CS151" s="31">
        <f t="shared" si="263"/>
        <v>1141.6388304026218</v>
      </c>
      <c r="CV151" s="32">
        <f t="shared" si="264"/>
        <v>-115</v>
      </c>
      <c r="CW151" s="32">
        <f t="shared" si="265"/>
        <v>24.4</v>
      </c>
      <c r="CX151" s="32">
        <v>1</v>
      </c>
      <c r="CY151" s="23">
        <f t="shared" si="266"/>
        <v>2.2999999999999998</v>
      </c>
      <c r="CZ151" s="31">
        <f t="shared" si="201"/>
        <v>1</v>
      </c>
      <c r="DA151" s="31">
        <f t="shared" si="267"/>
        <v>-264.5</v>
      </c>
      <c r="DB151" s="31">
        <f t="shared" si="268"/>
        <v>8.690357208251884E-5</v>
      </c>
      <c r="DC151" s="31">
        <f t="shared" si="269"/>
        <v>7320</v>
      </c>
      <c r="DD151" s="31">
        <f t="shared" si="270"/>
        <v>1141.6388304026218</v>
      </c>
      <c r="DG151" s="32">
        <f t="shared" si="271"/>
        <v>-180</v>
      </c>
      <c r="DH151" s="32">
        <f t="shared" si="272"/>
        <v>29.65</v>
      </c>
      <c r="DI151" s="32">
        <v>1</v>
      </c>
      <c r="DJ151" s="23">
        <f t="shared" si="279"/>
        <v>2.625</v>
      </c>
      <c r="DK151" s="31">
        <f t="shared" si="202"/>
        <v>1</v>
      </c>
      <c r="DL151" s="31">
        <f t="shared" si="273"/>
        <v>-472.5</v>
      </c>
      <c r="DM151" s="31">
        <f t="shared" si="274"/>
        <v>1.0608346201479308E-8</v>
      </c>
      <c r="DN151" s="31">
        <f t="shared" si="275"/>
        <v>8895</v>
      </c>
      <c r="DO151" s="31">
        <f t="shared" si="276"/>
        <v>1141.6388304026218</v>
      </c>
    </row>
    <row r="152" spans="1:119">
      <c r="A152" s="23">
        <f t="shared" si="203"/>
        <v>39.396621227037663</v>
      </c>
      <c r="B152" s="23">
        <v>0</v>
      </c>
      <c r="C152" s="44">
        <f t="shared" si="281"/>
        <v>6.0749999999999993</v>
      </c>
      <c r="D152" s="48"/>
      <c r="E152" s="47">
        <f t="shared" si="204"/>
        <v>6.0749999999999993</v>
      </c>
      <c r="F152" s="84">
        <f t="shared" si="191"/>
        <v>12.149999999999999</v>
      </c>
      <c r="G152" s="185">
        <f t="shared" si="192"/>
        <v>7.5684611738047662</v>
      </c>
      <c r="H152" s="26">
        <f t="shared" si="205"/>
        <v>616702733.46016395</v>
      </c>
      <c r="I152" s="23">
        <f t="shared" si="277"/>
        <v>29.200000000000014</v>
      </c>
      <c r="J152" s="27">
        <v>146</v>
      </c>
      <c r="K152" s="32">
        <f t="shared" si="206"/>
        <v>146</v>
      </c>
      <c r="L152" s="32">
        <f t="shared" si="207"/>
        <v>1</v>
      </c>
      <c r="M152" s="22">
        <v>1</v>
      </c>
      <c r="N152" s="109">
        <f t="shared" si="208"/>
        <v>6.0749999999999993</v>
      </c>
      <c r="O152" s="31">
        <f t="shared" si="193"/>
        <v>1108800</v>
      </c>
      <c r="P152" s="31">
        <f t="shared" si="209"/>
        <v>983450159.99999988</v>
      </c>
      <c r="Q152" s="31">
        <f t="shared" si="210"/>
        <v>449576292692.45953</v>
      </c>
      <c r="R152" s="31">
        <f t="shared" si="211"/>
        <v>300</v>
      </c>
      <c r="S152" s="31">
        <f t="shared" si="212"/>
        <v>1181.8986368111298</v>
      </c>
      <c r="T152" s="56">
        <f t="shared" si="213"/>
        <v>457.14191829757755</v>
      </c>
      <c r="U152" s="163">
        <f t="shared" si="214"/>
        <v>227.05383521414299</v>
      </c>
      <c r="W152" s="32">
        <f t="shared" si="215"/>
        <v>141</v>
      </c>
      <c r="X152" s="32">
        <f t="shared" si="216"/>
        <v>2.0499999999999998</v>
      </c>
      <c r="Y152" s="32">
        <v>1</v>
      </c>
      <c r="Z152" s="23">
        <f t="shared" si="217"/>
        <v>1.0249999999999999</v>
      </c>
      <c r="AA152" s="31">
        <f t="shared" si="194"/>
        <v>6177600</v>
      </c>
      <c r="AB152" s="31">
        <f t="shared" si="218"/>
        <v>892817639.99999988</v>
      </c>
      <c r="AC152" s="31">
        <f t="shared" si="219"/>
        <v>224788146346.22968</v>
      </c>
      <c r="AD152" s="31">
        <f t="shared" si="220"/>
        <v>615</v>
      </c>
      <c r="AE152" s="31">
        <f t="shared" si="221"/>
        <v>1181.8986368111298</v>
      </c>
      <c r="AF152" s="56">
        <f t="shared" si="280"/>
        <v>251.77386318916112</v>
      </c>
      <c r="AH152" s="32">
        <f t="shared" si="222"/>
        <v>131</v>
      </c>
      <c r="AI152" s="32">
        <f t="shared" si="223"/>
        <v>4.1999999999999993</v>
      </c>
      <c r="AJ152" s="32">
        <v>1</v>
      </c>
      <c r="AK152" s="23">
        <f t="shared" si="224"/>
        <v>1.075</v>
      </c>
      <c r="AL152" s="31">
        <f t="shared" si="195"/>
        <v>468000</v>
      </c>
      <c r="AM152" s="31">
        <f t="shared" si="225"/>
        <v>65906100</v>
      </c>
      <c r="AN152" s="31">
        <f t="shared" si="226"/>
        <v>56197036586.557381</v>
      </c>
      <c r="AO152" s="31">
        <f t="shared" si="227"/>
        <v>1259.9999999999998</v>
      </c>
      <c r="AP152" s="31">
        <f t="shared" si="228"/>
        <v>1181.8986368111298</v>
      </c>
      <c r="AQ152" s="56">
        <f t="shared" si="188"/>
        <v>852.68338722147689</v>
      </c>
      <c r="AS152" s="32">
        <f t="shared" si="229"/>
        <v>116</v>
      </c>
      <c r="AT152" s="32">
        <f t="shared" si="230"/>
        <v>6.4999999999999991</v>
      </c>
      <c r="AU152" s="32">
        <v>1</v>
      </c>
      <c r="AV152" s="23">
        <f t="shared" si="231"/>
        <v>1.1499999999999999</v>
      </c>
      <c r="AW152" s="31">
        <f t="shared" si="196"/>
        <v>35200</v>
      </c>
      <c r="AX152" s="31">
        <f t="shared" si="232"/>
        <v>4695680</v>
      </c>
      <c r="AY152" s="31">
        <f t="shared" si="233"/>
        <v>7024629573.319665</v>
      </c>
      <c r="AZ152" s="31">
        <f t="shared" si="234"/>
        <v>1949.9999999999998</v>
      </c>
      <c r="BA152" s="31">
        <f t="shared" si="235"/>
        <v>1181.8986368111298</v>
      </c>
      <c r="BB152" s="56">
        <f t="shared" si="278"/>
        <v>1495.9770626021502</v>
      </c>
      <c r="BD152" s="32">
        <f t="shared" si="236"/>
        <v>86</v>
      </c>
      <c r="BE152" s="32">
        <f t="shared" si="237"/>
        <v>9.1</v>
      </c>
      <c r="BF152" s="32">
        <v>1</v>
      </c>
      <c r="BG152" s="23">
        <f t="shared" si="238"/>
        <v>1.3</v>
      </c>
      <c r="BH152" s="31">
        <f t="shared" si="197"/>
        <v>2160</v>
      </c>
      <c r="BI152" s="31">
        <f t="shared" si="239"/>
        <v>241488</v>
      </c>
      <c r="BJ152" s="31">
        <f t="shared" si="240"/>
        <v>109759837.08311954</v>
      </c>
      <c r="BK152" s="31">
        <f t="shared" si="241"/>
        <v>2730</v>
      </c>
      <c r="BL152" s="31">
        <f t="shared" si="242"/>
        <v>1181.8986368111298</v>
      </c>
      <c r="BM152" s="56">
        <f t="shared" si="189"/>
        <v>454.51466359868624</v>
      </c>
      <c r="BO152" s="32">
        <f t="shared" si="243"/>
        <v>41</v>
      </c>
      <c r="BP152" s="32">
        <f t="shared" si="244"/>
        <v>12.149999999999999</v>
      </c>
      <c r="BQ152" s="32">
        <v>1</v>
      </c>
      <c r="BR152" s="23">
        <f t="shared" si="245"/>
        <v>1.5249999999999999</v>
      </c>
      <c r="BS152" s="31">
        <f t="shared" si="198"/>
        <v>15</v>
      </c>
      <c r="BT152" s="31">
        <f t="shared" si="246"/>
        <v>937.875</v>
      </c>
      <c r="BU152" s="31">
        <f t="shared" si="247"/>
        <v>214374.68180296724</v>
      </c>
      <c r="BV152" s="31">
        <f t="shared" si="248"/>
        <v>3644.9999999999995</v>
      </c>
      <c r="BW152" s="31">
        <f t="shared" si="249"/>
        <v>1181.8986368111298</v>
      </c>
      <c r="BX152" s="56">
        <f t="shared" si="190"/>
        <v>228.57489729757935</v>
      </c>
      <c r="BZ152" s="32">
        <f t="shared" si="250"/>
        <v>-9</v>
      </c>
      <c r="CA152" s="32">
        <f t="shared" si="251"/>
        <v>15.7</v>
      </c>
      <c r="CB152" s="32">
        <v>1</v>
      </c>
      <c r="CC152" s="23">
        <f t="shared" si="252"/>
        <v>1.7749999999999999</v>
      </c>
      <c r="CD152" s="31">
        <f t="shared" si="199"/>
        <v>1</v>
      </c>
      <c r="CE152" s="31">
        <f t="shared" si="253"/>
        <v>-15.975</v>
      </c>
      <c r="CF152" s="31">
        <f t="shared" si="254"/>
        <v>209.35027519820946</v>
      </c>
      <c r="CG152" s="31">
        <f t="shared" si="255"/>
        <v>4710</v>
      </c>
      <c r="CH152" s="31">
        <f t="shared" si="256"/>
        <v>1181.8986368111298</v>
      </c>
      <c r="CK152" s="32">
        <f t="shared" si="257"/>
        <v>-64</v>
      </c>
      <c r="CL152" s="32">
        <f t="shared" si="258"/>
        <v>19.799999999999997</v>
      </c>
      <c r="CM152" s="32">
        <v>1</v>
      </c>
      <c r="CN152" s="23">
        <f t="shared" si="259"/>
        <v>2.0499999999999998</v>
      </c>
      <c r="CO152" s="31">
        <f t="shared" si="200"/>
        <v>1</v>
      </c>
      <c r="CP152" s="31">
        <f t="shared" si="260"/>
        <v>-131.19999999999999</v>
      </c>
      <c r="CQ152" s="31">
        <f t="shared" si="261"/>
        <v>0.10222181406162534</v>
      </c>
      <c r="CR152" s="31">
        <f t="shared" si="262"/>
        <v>5939.9999999999991</v>
      </c>
      <c r="CS152" s="31">
        <f t="shared" si="263"/>
        <v>1181.8986368111298</v>
      </c>
      <c r="CV152" s="32">
        <f t="shared" si="264"/>
        <v>-114</v>
      </c>
      <c r="CW152" s="32">
        <f t="shared" si="265"/>
        <v>24.4</v>
      </c>
      <c r="CX152" s="32">
        <v>1</v>
      </c>
      <c r="CY152" s="23">
        <f t="shared" si="266"/>
        <v>2.2999999999999998</v>
      </c>
      <c r="CZ152" s="31">
        <f t="shared" si="201"/>
        <v>1</v>
      </c>
      <c r="DA152" s="31">
        <f t="shared" si="267"/>
        <v>-262.2</v>
      </c>
      <c r="DB152" s="31">
        <f t="shared" si="268"/>
        <v>9.9825990294555655E-5</v>
      </c>
      <c r="DC152" s="31">
        <f t="shared" si="269"/>
        <v>7320</v>
      </c>
      <c r="DD152" s="31">
        <f t="shared" si="270"/>
        <v>1181.8986368111298</v>
      </c>
      <c r="DG152" s="32">
        <f t="shared" si="271"/>
        <v>-179</v>
      </c>
      <c r="DH152" s="32">
        <f t="shared" si="272"/>
        <v>29.65</v>
      </c>
      <c r="DI152" s="32">
        <v>1</v>
      </c>
      <c r="DJ152" s="23">
        <f t="shared" si="279"/>
        <v>2.625</v>
      </c>
      <c r="DK152" s="31">
        <f t="shared" si="202"/>
        <v>1</v>
      </c>
      <c r="DL152" s="31">
        <f t="shared" si="273"/>
        <v>-469.875</v>
      </c>
      <c r="DM152" s="31">
        <f t="shared" si="274"/>
        <v>1.2185789830878326E-8</v>
      </c>
      <c r="DN152" s="31">
        <f t="shared" si="275"/>
        <v>8895</v>
      </c>
      <c r="DO152" s="31">
        <f t="shared" si="276"/>
        <v>1181.8986368111298</v>
      </c>
    </row>
    <row r="153" spans="1:119">
      <c r="A153" s="23">
        <f t="shared" si="203"/>
        <v>40.78594007421674</v>
      </c>
      <c r="B153" s="23">
        <v>0</v>
      </c>
      <c r="C153" s="44">
        <f t="shared" si="281"/>
        <v>6.0749999999999993</v>
      </c>
      <c r="D153" s="48"/>
      <c r="E153" s="47">
        <f t="shared" si="204"/>
        <v>6.0749999999999993</v>
      </c>
      <c r="F153" s="84">
        <f t="shared" si="191"/>
        <v>12.149999999999999</v>
      </c>
      <c r="G153" s="185">
        <f t="shared" si="192"/>
        <v>7.6741129546021147</v>
      </c>
      <c r="H153" s="26">
        <f t="shared" si="205"/>
        <v>708405415.44786537</v>
      </c>
      <c r="I153" s="23">
        <f t="shared" si="277"/>
        <v>29.400000000000016</v>
      </c>
      <c r="J153" s="27">
        <v>147</v>
      </c>
      <c r="K153" s="32">
        <f t="shared" si="206"/>
        <v>147</v>
      </c>
      <c r="L153" s="32">
        <f t="shared" si="207"/>
        <v>1</v>
      </c>
      <c r="M153" s="22">
        <v>1</v>
      </c>
      <c r="N153" s="109">
        <f t="shared" si="208"/>
        <v>6.0749999999999993</v>
      </c>
      <c r="O153" s="31">
        <f t="shared" si="193"/>
        <v>1108800</v>
      </c>
      <c r="P153" s="31">
        <f t="shared" si="209"/>
        <v>990186119.99999988</v>
      </c>
      <c r="Q153" s="31">
        <f t="shared" si="210"/>
        <v>516427547861.49384</v>
      </c>
      <c r="R153" s="31">
        <f t="shared" si="211"/>
        <v>300</v>
      </c>
      <c r="S153" s="31">
        <f t="shared" si="212"/>
        <v>1223.5782022265021</v>
      </c>
      <c r="T153" s="56">
        <f t="shared" si="213"/>
        <v>521.5459371027074</v>
      </c>
      <c r="U153" s="163">
        <f t="shared" si="214"/>
        <v>230.22338863806345</v>
      </c>
      <c r="W153" s="32">
        <f t="shared" si="215"/>
        <v>142</v>
      </c>
      <c r="X153" s="32">
        <f t="shared" si="216"/>
        <v>2.0499999999999998</v>
      </c>
      <c r="Y153" s="32">
        <v>1</v>
      </c>
      <c r="Z153" s="23">
        <f t="shared" si="217"/>
        <v>1.0249999999999999</v>
      </c>
      <c r="AA153" s="31">
        <f t="shared" si="194"/>
        <v>6177600</v>
      </c>
      <c r="AB153" s="31">
        <f t="shared" si="218"/>
        <v>899149679.99999988</v>
      </c>
      <c r="AC153" s="31">
        <f t="shared" si="219"/>
        <v>258213773930.74677</v>
      </c>
      <c r="AD153" s="31">
        <f t="shared" si="220"/>
        <v>615</v>
      </c>
      <c r="AE153" s="31">
        <f t="shared" si="221"/>
        <v>1223.5782022265021</v>
      </c>
      <c r="AF153" s="56">
        <f t="shared" si="280"/>
        <v>287.17551668454888</v>
      </c>
      <c r="AH153" s="32">
        <f t="shared" si="222"/>
        <v>132</v>
      </c>
      <c r="AI153" s="32">
        <f t="shared" si="223"/>
        <v>4.1999999999999993</v>
      </c>
      <c r="AJ153" s="32">
        <v>1</v>
      </c>
      <c r="AK153" s="23">
        <f t="shared" si="224"/>
        <v>1.075</v>
      </c>
      <c r="AL153" s="31">
        <f t="shared" si="195"/>
        <v>468000</v>
      </c>
      <c r="AM153" s="31">
        <f t="shared" si="225"/>
        <v>66409200</v>
      </c>
      <c r="AN153" s="31">
        <f t="shared" si="226"/>
        <v>64553443482.686661</v>
      </c>
      <c r="AO153" s="31">
        <f t="shared" si="227"/>
        <v>1259.9999999999998</v>
      </c>
      <c r="AP153" s="31">
        <f t="shared" si="228"/>
        <v>1223.5782022265021</v>
      </c>
      <c r="AQ153" s="56">
        <f t="shared" si="188"/>
        <v>972.0557314752574</v>
      </c>
      <c r="AS153" s="32">
        <f t="shared" si="229"/>
        <v>117</v>
      </c>
      <c r="AT153" s="32">
        <f t="shared" si="230"/>
        <v>6.4999999999999991</v>
      </c>
      <c r="AU153" s="32">
        <v>1</v>
      </c>
      <c r="AV153" s="23">
        <f t="shared" si="231"/>
        <v>1.1499999999999999</v>
      </c>
      <c r="AW153" s="31">
        <f t="shared" si="196"/>
        <v>35200</v>
      </c>
      <c r="AX153" s="31">
        <f t="shared" si="232"/>
        <v>4736160</v>
      </c>
      <c r="AY153" s="31">
        <f t="shared" si="233"/>
        <v>8069180435.3358221</v>
      </c>
      <c r="AZ153" s="31">
        <f t="shared" si="234"/>
        <v>1949.9999999999998</v>
      </c>
      <c r="BA153" s="31">
        <f t="shared" si="235"/>
        <v>1223.5782022265021</v>
      </c>
      <c r="BB153" s="56">
        <f t="shared" si="278"/>
        <v>1703.7389858737504</v>
      </c>
      <c r="BD153" s="32">
        <f t="shared" si="236"/>
        <v>87</v>
      </c>
      <c r="BE153" s="32">
        <f t="shared" si="237"/>
        <v>9.1</v>
      </c>
      <c r="BF153" s="32">
        <v>1</v>
      </c>
      <c r="BG153" s="23">
        <f t="shared" si="238"/>
        <v>1.3</v>
      </c>
      <c r="BH153" s="31">
        <f t="shared" si="197"/>
        <v>2160</v>
      </c>
      <c r="BI153" s="31">
        <f t="shared" si="239"/>
        <v>244296</v>
      </c>
      <c r="BJ153" s="31">
        <f t="shared" si="240"/>
        <v>126080944.302122</v>
      </c>
      <c r="BK153" s="31">
        <f t="shared" si="241"/>
        <v>2730</v>
      </c>
      <c r="BL153" s="31">
        <f t="shared" si="242"/>
        <v>1223.5782022265021</v>
      </c>
      <c r="BM153" s="56">
        <f t="shared" si="189"/>
        <v>516.09909414039521</v>
      </c>
      <c r="BO153" s="32">
        <f t="shared" si="243"/>
        <v>42</v>
      </c>
      <c r="BP153" s="32">
        <f t="shared" si="244"/>
        <v>12.149999999999999</v>
      </c>
      <c r="BQ153" s="32">
        <v>1</v>
      </c>
      <c r="BR153" s="23">
        <f t="shared" si="245"/>
        <v>1.5249999999999999</v>
      </c>
      <c r="BS153" s="31">
        <f t="shared" si="198"/>
        <v>15</v>
      </c>
      <c r="BT153" s="31">
        <f t="shared" si="246"/>
        <v>960.75</v>
      </c>
      <c r="BU153" s="31">
        <f t="shared" si="247"/>
        <v>246251.84434008127</v>
      </c>
      <c r="BV153" s="31">
        <f t="shared" si="248"/>
        <v>3644.9999999999995</v>
      </c>
      <c r="BW153" s="31">
        <f t="shared" si="249"/>
        <v>1223.5782022265021</v>
      </c>
      <c r="BX153" s="56">
        <f t="shared" si="190"/>
        <v>256.31209403078975</v>
      </c>
      <c r="BZ153" s="32">
        <f t="shared" si="250"/>
        <v>-8</v>
      </c>
      <c r="CA153" s="32">
        <f t="shared" si="251"/>
        <v>15.7</v>
      </c>
      <c r="CB153" s="32">
        <v>1</v>
      </c>
      <c r="CC153" s="23">
        <f t="shared" si="252"/>
        <v>1.7749999999999999</v>
      </c>
      <c r="CD153" s="31">
        <f t="shared" si="199"/>
        <v>1</v>
      </c>
      <c r="CE153" s="31">
        <f t="shared" si="253"/>
        <v>-14.2</v>
      </c>
      <c r="CF153" s="31">
        <f t="shared" si="254"/>
        <v>240.48031673835979</v>
      </c>
      <c r="CG153" s="31">
        <f t="shared" si="255"/>
        <v>4710</v>
      </c>
      <c r="CH153" s="31">
        <f t="shared" si="256"/>
        <v>1223.5782022265021</v>
      </c>
      <c r="CK153" s="32">
        <f t="shared" si="257"/>
        <v>-63</v>
      </c>
      <c r="CL153" s="32">
        <f t="shared" si="258"/>
        <v>19.799999999999997</v>
      </c>
      <c r="CM153" s="32">
        <v>1</v>
      </c>
      <c r="CN153" s="23">
        <f t="shared" si="259"/>
        <v>2.0499999999999998</v>
      </c>
      <c r="CO153" s="31">
        <f t="shared" si="200"/>
        <v>1</v>
      </c>
      <c r="CP153" s="31">
        <f t="shared" si="260"/>
        <v>-129.14999999999998</v>
      </c>
      <c r="CQ153" s="31">
        <f t="shared" si="261"/>
        <v>0.11742202965740182</v>
      </c>
      <c r="CR153" s="31">
        <f t="shared" si="262"/>
        <v>5939.9999999999991</v>
      </c>
      <c r="CS153" s="31">
        <f t="shared" si="263"/>
        <v>1223.5782022265021</v>
      </c>
      <c r="CV153" s="32">
        <f t="shared" si="264"/>
        <v>-113</v>
      </c>
      <c r="CW153" s="32">
        <f t="shared" si="265"/>
        <v>24.4</v>
      </c>
      <c r="CX153" s="32">
        <v>1</v>
      </c>
      <c r="CY153" s="23">
        <f t="shared" si="266"/>
        <v>2.2999999999999998</v>
      </c>
      <c r="CZ153" s="31">
        <f t="shared" si="201"/>
        <v>1</v>
      </c>
      <c r="DA153" s="31">
        <f t="shared" si="267"/>
        <v>-259.89999999999998</v>
      </c>
      <c r="DB153" s="31">
        <f t="shared" si="268"/>
        <v>1.1466995083730608E-4</v>
      </c>
      <c r="DC153" s="31">
        <f t="shared" si="269"/>
        <v>7320</v>
      </c>
      <c r="DD153" s="31">
        <f t="shared" si="270"/>
        <v>1223.5782022265021</v>
      </c>
      <c r="DG153" s="32">
        <f t="shared" si="271"/>
        <v>-178</v>
      </c>
      <c r="DH153" s="32">
        <f t="shared" si="272"/>
        <v>29.65</v>
      </c>
      <c r="DI153" s="32">
        <v>1</v>
      </c>
      <c r="DJ153" s="23">
        <f t="shared" si="279"/>
        <v>2.625</v>
      </c>
      <c r="DK153" s="31">
        <f t="shared" si="202"/>
        <v>1</v>
      </c>
      <c r="DL153" s="31">
        <f t="shared" si="273"/>
        <v>-467.25</v>
      </c>
      <c r="DM153" s="31">
        <f t="shared" si="274"/>
        <v>1.399779673306953E-8</v>
      </c>
      <c r="DN153" s="31">
        <f t="shared" si="275"/>
        <v>8895</v>
      </c>
      <c r="DO153" s="31">
        <f t="shared" si="276"/>
        <v>1223.5782022265021</v>
      </c>
    </row>
    <row r="154" spans="1:119">
      <c r="A154" s="23">
        <f t="shared" si="203"/>
        <v>42.224253144732984</v>
      </c>
      <c r="B154" s="23">
        <v>0</v>
      </c>
      <c r="C154" s="44">
        <f t="shared" si="281"/>
        <v>6.0749999999999993</v>
      </c>
      <c r="D154" s="48"/>
      <c r="E154" s="47">
        <f t="shared" si="204"/>
        <v>6.0749999999999993</v>
      </c>
      <c r="F154" s="84">
        <f t="shared" si="191"/>
        <v>12.149999999999999</v>
      </c>
      <c r="G154" s="185">
        <f t="shared" si="192"/>
        <v>7.7812395792982851</v>
      </c>
      <c r="H154" s="26">
        <f t="shared" si="205"/>
        <v>813744135.39595413</v>
      </c>
      <c r="I154" s="23">
        <f t="shared" si="277"/>
        <v>29.600000000000016</v>
      </c>
      <c r="J154" s="27">
        <v>148</v>
      </c>
      <c r="K154" s="32">
        <f t="shared" si="206"/>
        <v>148</v>
      </c>
      <c r="L154" s="32">
        <f t="shared" si="207"/>
        <v>1</v>
      </c>
      <c r="M154" s="22">
        <v>1</v>
      </c>
      <c r="N154" s="109">
        <f t="shared" si="208"/>
        <v>6.0749999999999993</v>
      </c>
      <c r="O154" s="31">
        <f t="shared" si="193"/>
        <v>1108800</v>
      </c>
      <c r="P154" s="31">
        <f t="shared" si="209"/>
        <v>996922079.99999988</v>
      </c>
      <c r="Q154" s="31">
        <f t="shared" si="210"/>
        <v>593219474703.65051</v>
      </c>
      <c r="R154" s="31">
        <f t="shared" si="211"/>
        <v>300</v>
      </c>
      <c r="S154" s="31">
        <f t="shared" si="212"/>
        <v>1266.7275943419895</v>
      </c>
      <c r="T154" s="56">
        <f t="shared" si="213"/>
        <v>595.05099405928559</v>
      </c>
      <c r="U154" s="163">
        <f t="shared" si="214"/>
        <v>233.43718737894855</v>
      </c>
      <c r="W154" s="32">
        <f t="shared" si="215"/>
        <v>143</v>
      </c>
      <c r="X154" s="32">
        <f t="shared" si="216"/>
        <v>2.0499999999999998</v>
      </c>
      <c r="Y154" s="32">
        <v>1</v>
      </c>
      <c r="Z154" s="23">
        <f t="shared" si="217"/>
        <v>1.0249999999999999</v>
      </c>
      <c r="AA154" s="31">
        <f t="shared" si="194"/>
        <v>6177600</v>
      </c>
      <c r="AB154" s="31">
        <f t="shared" si="218"/>
        <v>905481719.99999988</v>
      </c>
      <c r="AC154" s="31">
        <f t="shared" si="219"/>
        <v>296609737351.82513</v>
      </c>
      <c r="AD154" s="31">
        <f t="shared" si="220"/>
        <v>615</v>
      </c>
      <c r="AE154" s="31">
        <f t="shared" si="221"/>
        <v>1266.7275943419895</v>
      </c>
      <c r="AF154" s="56">
        <f t="shared" si="280"/>
        <v>327.57120414515401</v>
      </c>
      <c r="AH154" s="32">
        <f t="shared" si="222"/>
        <v>133</v>
      </c>
      <c r="AI154" s="32">
        <f t="shared" si="223"/>
        <v>4.1999999999999993</v>
      </c>
      <c r="AJ154" s="32">
        <v>1</v>
      </c>
      <c r="AK154" s="23">
        <f t="shared" si="224"/>
        <v>1.075</v>
      </c>
      <c r="AL154" s="31">
        <f t="shared" si="195"/>
        <v>468000</v>
      </c>
      <c r="AM154" s="31">
        <f t="shared" si="225"/>
        <v>66912300</v>
      </c>
      <c r="AN154" s="31">
        <f t="shared" si="226"/>
        <v>74152434337.956238</v>
      </c>
      <c r="AO154" s="31">
        <f t="shared" si="227"/>
        <v>1259.9999999999998</v>
      </c>
      <c r="AP154" s="31">
        <f t="shared" si="228"/>
        <v>1266.7275943419895</v>
      </c>
      <c r="AQ154" s="56">
        <f t="shared" si="188"/>
        <v>1108.2033398636161</v>
      </c>
      <c r="AS154" s="32">
        <f t="shared" si="229"/>
        <v>118</v>
      </c>
      <c r="AT154" s="32">
        <f t="shared" si="230"/>
        <v>6.4999999999999991</v>
      </c>
      <c r="AU154" s="32">
        <v>1</v>
      </c>
      <c r="AV154" s="23">
        <f t="shared" si="231"/>
        <v>1.1499999999999999</v>
      </c>
      <c r="AW154" s="31">
        <f t="shared" si="196"/>
        <v>35200</v>
      </c>
      <c r="AX154" s="31">
        <f t="shared" si="232"/>
        <v>4776640</v>
      </c>
      <c r="AY154" s="31">
        <f t="shared" si="233"/>
        <v>9269054292.2445183</v>
      </c>
      <c r="AZ154" s="31">
        <f t="shared" si="234"/>
        <v>1949.9999999999998</v>
      </c>
      <c r="BA154" s="31">
        <f t="shared" si="235"/>
        <v>1266.7275943419895</v>
      </c>
      <c r="BB154" s="56">
        <f t="shared" si="278"/>
        <v>1940.4967282953119</v>
      </c>
      <c r="BD154" s="32">
        <f t="shared" si="236"/>
        <v>88</v>
      </c>
      <c r="BE154" s="32">
        <f t="shared" si="237"/>
        <v>9.1</v>
      </c>
      <c r="BF154" s="32">
        <v>1</v>
      </c>
      <c r="BG154" s="23">
        <f t="shared" si="238"/>
        <v>1.3</v>
      </c>
      <c r="BH154" s="31">
        <f t="shared" si="197"/>
        <v>2160</v>
      </c>
      <c r="BI154" s="31">
        <f t="shared" si="239"/>
        <v>247104</v>
      </c>
      <c r="BJ154" s="31">
        <f t="shared" si="240"/>
        <v>144828973.31632033</v>
      </c>
      <c r="BK154" s="31">
        <f t="shared" si="241"/>
        <v>2730</v>
      </c>
      <c r="BL154" s="31">
        <f t="shared" si="242"/>
        <v>1266.7275943419895</v>
      </c>
      <c r="BM154" s="56">
        <f t="shared" si="189"/>
        <v>586.10533749482136</v>
      </c>
      <c r="BO154" s="32">
        <f t="shared" si="243"/>
        <v>43</v>
      </c>
      <c r="BP154" s="32">
        <f t="shared" si="244"/>
        <v>12.149999999999999</v>
      </c>
      <c r="BQ154" s="32">
        <v>1</v>
      </c>
      <c r="BR154" s="23">
        <f t="shared" si="245"/>
        <v>1.5249999999999999</v>
      </c>
      <c r="BS154" s="31">
        <f t="shared" si="198"/>
        <v>15</v>
      </c>
      <c r="BT154" s="31">
        <f t="shared" si="246"/>
        <v>983.62499999999989</v>
      </c>
      <c r="BU154" s="31">
        <f t="shared" si="247"/>
        <v>282869.08850843733</v>
      </c>
      <c r="BV154" s="31">
        <f t="shared" si="248"/>
        <v>3644.9999999999995</v>
      </c>
      <c r="BW154" s="31">
        <f t="shared" si="249"/>
        <v>1266.7275943419895</v>
      </c>
      <c r="BX154" s="56">
        <f t="shared" si="190"/>
        <v>287.57818122601333</v>
      </c>
      <c r="BZ154" s="32">
        <f t="shared" si="250"/>
        <v>-7</v>
      </c>
      <c r="CA154" s="32">
        <f t="shared" si="251"/>
        <v>15.7</v>
      </c>
      <c r="CB154" s="32">
        <v>1</v>
      </c>
      <c r="CC154" s="23">
        <f t="shared" si="252"/>
        <v>1.7749999999999999</v>
      </c>
      <c r="CD154" s="31">
        <f t="shared" si="199"/>
        <v>1</v>
      </c>
      <c r="CE154" s="31">
        <f t="shared" si="253"/>
        <v>-12.424999999999999</v>
      </c>
      <c r="CF154" s="31">
        <f t="shared" si="254"/>
        <v>276.23934424651986</v>
      </c>
      <c r="CG154" s="31">
        <f t="shared" si="255"/>
        <v>4710</v>
      </c>
      <c r="CH154" s="31">
        <f t="shared" si="256"/>
        <v>1266.7275943419895</v>
      </c>
      <c r="CK154" s="32">
        <f t="shared" si="257"/>
        <v>-62</v>
      </c>
      <c r="CL154" s="32">
        <f t="shared" si="258"/>
        <v>19.799999999999997</v>
      </c>
      <c r="CM154" s="32">
        <v>1</v>
      </c>
      <c r="CN154" s="23">
        <f t="shared" si="259"/>
        <v>2.0499999999999998</v>
      </c>
      <c r="CO154" s="31">
        <f t="shared" si="200"/>
        <v>1</v>
      </c>
      <c r="CP154" s="31">
        <f t="shared" si="260"/>
        <v>-127.1</v>
      </c>
      <c r="CQ154" s="31">
        <f t="shared" si="261"/>
        <v>0.13488249230787056</v>
      </c>
      <c r="CR154" s="31">
        <f t="shared" si="262"/>
        <v>5939.9999999999991</v>
      </c>
      <c r="CS154" s="31">
        <f t="shared" si="263"/>
        <v>1266.7275943419895</v>
      </c>
      <c r="CV154" s="32">
        <f t="shared" si="264"/>
        <v>-112</v>
      </c>
      <c r="CW154" s="32">
        <f t="shared" si="265"/>
        <v>24.4</v>
      </c>
      <c r="CX154" s="32">
        <v>1</v>
      </c>
      <c r="CY154" s="23">
        <f t="shared" si="266"/>
        <v>2.2999999999999998</v>
      </c>
      <c r="CZ154" s="31">
        <f t="shared" si="201"/>
        <v>1</v>
      </c>
      <c r="DA154" s="31">
        <f t="shared" si="267"/>
        <v>-257.59999999999997</v>
      </c>
      <c r="DB154" s="31">
        <f t="shared" si="268"/>
        <v>1.3172118389440438E-4</v>
      </c>
      <c r="DC154" s="31">
        <f t="shared" si="269"/>
        <v>7320</v>
      </c>
      <c r="DD154" s="31">
        <f t="shared" si="270"/>
        <v>1266.7275943419895</v>
      </c>
      <c r="DG154" s="32">
        <f t="shared" si="271"/>
        <v>-177</v>
      </c>
      <c r="DH154" s="32">
        <f t="shared" si="272"/>
        <v>29.65</v>
      </c>
      <c r="DI154" s="32">
        <v>1</v>
      </c>
      <c r="DJ154" s="23">
        <f t="shared" si="279"/>
        <v>2.625</v>
      </c>
      <c r="DK154" s="31">
        <f t="shared" si="202"/>
        <v>1</v>
      </c>
      <c r="DL154" s="31">
        <f t="shared" si="273"/>
        <v>-464.625</v>
      </c>
      <c r="DM154" s="31">
        <f t="shared" si="274"/>
        <v>1.607924608085984E-8</v>
      </c>
      <c r="DN154" s="31">
        <f t="shared" si="275"/>
        <v>8895</v>
      </c>
      <c r="DO154" s="31">
        <f t="shared" si="276"/>
        <v>1266.7275943419895</v>
      </c>
    </row>
    <row r="155" spans="1:119">
      <c r="A155" s="23">
        <f t="shared" si="203"/>
        <v>43.713288216141031</v>
      </c>
      <c r="B155" s="23">
        <v>0</v>
      </c>
      <c r="C155" s="44">
        <f t="shared" si="281"/>
        <v>6.0749999999999993</v>
      </c>
      <c r="D155" s="48"/>
      <c r="E155" s="47">
        <f t="shared" si="204"/>
        <v>6.0749999999999993</v>
      </c>
      <c r="F155" s="84">
        <f t="shared" si="191"/>
        <v>12.149999999999999</v>
      </c>
      <c r="G155" s="185">
        <f t="shared" si="192"/>
        <v>7.889861635946871</v>
      </c>
      <c r="H155" s="26">
        <f t="shared" si="205"/>
        <v>934746549.71781695</v>
      </c>
      <c r="I155" s="23">
        <f t="shared" si="277"/>
        <v>29.800000000000018</v>
      </c>
      <c r="J155" s="27">
        <v>149</v>
      </c>
      <c r="K155" s="32">
        <f t="shared" si="206"/>
        <v>149</v>
      </c>
      <c r="L155" s="32">
        <f t="shared" si="207"/>
        <v>1</v>
      </c>
      <c r="M155" s="22">
        <v>1</v>
      </c>
      <c r="N155" s="109">
        <f t="shared" si="208"/>
        <v>6.0749999999999993</v>
      </c>
      <c r="O155" s="31">
        <f t="shared" si="193"/>
        <v>1108800</v>
      </c>
      <c r="P155" s="31">
        <f t="shared" si="209"/>
        <v>1003658039.9999999</v>
      </c>
      <c r="Q155" s="31">
        <f t="shared" si="210"/>
        <v>681430234744.28845</v>
      </c>
      <c r="R155" s="31">
        <f t="shared" si="211"/>
        <v>300</v>
      </c>
      <c r="S155" s="31">
        <f t="shared" si="212"/>
        <v>1311.398646484231</v>
      </c>
      <c r="T155" s="56">
        <f t="shared" si="213"/>
        <v>678.94662084736399</v>
      </c>
      <c r="U155" s="163">
        <f t="shared" si="214"/>
        <v>236.69584907840613</v>
      </c>
      <c r="W155" s="32">
        <f t="shared" si="215"/>
        <v>144</v>
      </c>
      <c r="X155" s="32">
        <f t="shared" si="216"/>
        <v>2.0499999999999998</v>
      </c>
      <c r="Y155" s="32">
        <v>1</v>
      </c>
      <c r="Z155" s="23">
        <f t="shared" si="217"/>
        <v>1.0249999999999999</v>
      </c>
      <c r="AA155" s="31">
        <f t="shared" si="194"/>
        <v>6177600</v>
      </c>
      <c r="AB155" s="31">
        <f t="shared" si="218"/>
        <v>911813759.99999988</v>
      </c>
      <c r="AC155" s="31">
        <f t="shared" si="219"/>
        <v>340715117372.14417</v>
      </c>
      <c r="AD155" s="31">
        <f t="shared" si="220"/>
        <v>615</v>
      </c>
      <c r="AE155" s="31">
        <f t="shared" si="221"/>
        <v>1311.398646484231</v>
      </c>
      <c r="AF155" s="56">
        <f t="shared" si="280"/>
        <v>373.66744429492292</v>
      </c>
      <c r="AH155" s="32">
        <f t="shared" si="222"/>
        <v>134</v>
      </c>
      <c r="AI155" s="32">
        <f t="shared" si="223"/>
        <v>4.1999999999999993</v>
      </c>
      <c r="AJ155" s="32">
        <v>1</v>
      </c>
      <c r="AK155" s="23">
        <f t="shared" si="224"/>
        <v>1.075</v>
      </c>
      <c r="AL155" s="31">
        <f t="shared" si="195"/>
        <v>468000</v>
      </c>
      <c r="AM155" s="31">
        <f t="shared" si="225"/>
        <v>67415400</v>
      </c>
      <c r="AN155" s="31">
        <f t="shared" si="226"/>
        <v>85178779343.03598</v>
      </c>
      <c r="AO155" s="31">
        <f t="shared" si="227"/>
        <v>1259.9999999999998</v>
      </c>
      <c r="AP155" s="31">
        <f t="shared" si="228"/>
        <v>1311.398646484231</v>
      </c>
      <c r="AQ155" s="56">
        <f t="shared" si="188"/>
        <v>1263.4914180296487</v>
      </c>
      <c r="AS155" s="32">
        <f t="shared" si="229"/>
        <v>119</v>
      </c>
      <c r="AT155" s="32">
        <f t="shared" si="230"/>
        <v>6.4999999999999991</v>
      </c>
      <c r="AU155" s="32">
        <v>1</v>
      </c>
      <c r="AV155" s="23">
        <f t="shared" si="231"/>
        <v>1.1499999999999999</v>
      </c>
      <c r="AW155" s="31">
        <f t="shared" si="196"/>
        <v>35200</v>
      </c>
      <c r="AX155" s="31">
        <f t="shared" si="232"/>
        <v>4817120</v>
      </c>
      <c r="AY155" s="31">
        <f t="shared" si="233"/>
        <v>10647347417.87949</v>
      </c>
      <c r="AZ155" s="31">
        <f t="shared" si="234"/>
        <v>1949.9999999999998</v>
      </c>
      <c r="BA155" s="31">
        <f t="shared" si="235"/>
        <v>1311.398646484231</v>
      </c>
      <c r="BB155" s="56">
        <f t="shared" si="278"/>
        <v>2210.3139257231478</v>
      </c>
      <c r="BD155" s="32">
        <f t="shared" si="236"/>
        <v>89</v>
      </c>
      <c r="BE155" s="32">
        <f t="shared" si="237"/>
        <v>9.1</v>
      </c>
      <c r="BF155" s="32">
        <v>1</v>
      </c>
      <c r="BG155" s="23">
        <f t="shared" si="238"/>
        <v>1.3</v>
      </c>
      <c r="BH155" s="31">
        <f t="shared" si="197"/>
        <v>2160</v>
      </c>
      <c r="BI155" s="31">
        <f t="shared" si="239"/>
        <v>249912</v>
      </c>
      <c r="BJ155" s="31">
        <f t="shared" si="240"/>
        <v>166364803.4043667</v>
      </c>
      <c r="BK155" s="31">
        <f t="shared" si="241"/>
        <v>2730</v>
      </c>
      <c r="BL155" s="31">
        <f t="shared" si="242"/>
        <v>1311.398646484231</v>
      </c>
      <c r="BM155" s="56">
        <f t="shared" si="189"/>
        <v>665.69353774275226</v>
      </c>
      <c r="BO155" s="32">
        <f t="shared" si="243"/>
        <v>44</v>
      </c>
      <c r="BP155" s="32">
        <f t="shared" si="244"/>
        <v>12.149999999999999</v>
      </c>
      <c r="BQ155" s="32">
        <v>1</v>
      </c>
      <c r="BR155" s="23">
        <f t="shared" si="245"/>
        <v>1.5249999999999999</v>
      </c>
      <c r="BS155" s="31">
        <f t="shared" si="198"/>
        <v>15</v>
      </c>
      <c r="BT155" s="31">
        <f t="shared" si="246"/>
        <v>1006.4999999999999</v>
      </c>
      <c r="BU155" s="31">
        <f t="shared" si="247"/>
        <v>324931.25664915267</v>
      </c>
      <c r="BV155" s="31">
        <f t="shared" si="248"/>
        <v>3644.9999999999995</v>
      </c>
      <c r="BW155" s="31">
        <f t="shared" si="249"/>
        <v>1311.398646484231</v>
      </c>
      <c r="BX155" s="56">
        <f t="shared" si="190"/>
        <v>322.83284316855708</v>
      </c>
      <c r="BZ155" s="32">
        <f t="shared" si="250"/>
        <v>-6</v>
      </c>
      <c r="CA155" s="32">
        <f t="shared" si="251"/>
        <v>15.7</v>
      </c>
      <c r="CB155" s="32">
        <v>1</v>
      </c>
      <c r="CC155" s="23">
        <f t="shared" si="252"/>
        <v>1.7749999999999999</v>
      </c>
      <c r="CD155" s="31">
        <f t="shared" si="199"/>
        <v>1</v>
      </c>
      <c r="CE155" s="31">
        <f t="shared" si="253"/>
        <v>-10.649999999999999</v>
      </c>
      <c r="CF155" s="31">
        <f t="shared" si="254"/>
        <v>317.31568032143713</v>
      </c>
      <c r="CG155" s="31">
        <f t="shared" si="255"/>
        <v>4710</v>
      </c>
      <c r="CH155" s="31">
        <f t="shared" si="256"/>
        <v>1311.398646484231</v>
      </c>
      <c r="CK155" s="32">
        <f t="shared" si="257"/>
        <v>-61</v>
      </c>
      <c r="CL155" s="32">
        <f t="shared" si="258"/>
        <v>19.799999999999997</v>
      </c>
      <c r="CM155" s="32">
        <v>1</v>
      </c>
      <c r="CN155" s="23">
        <f t="shared" si="259"/>
        <v>2.0499999999999998</v>
      </c>
      <c r="CO155" s="31">
        <f t="shared" si="200"/>
        <v>1</v>
      </c>
      <c r="CP155" s="31">
        <f t="shared" si="260"/>
        <v>-125.04999999999998</v>
      </c>
      <c r="CQ155" s="31">
        <f t="shared" si="261"/>
        <v>0.15493929703195114</v>
      </c>
      <c r="CR155" s="31">
        <f t="shared" si="262"/>
        <v>5939.9999999999991</v>
      </c>
      <c r="CS155" s="31">
        <f t="shared" si="263"/>
        <v>1311.398646484231</v>
      </c>
      <c r="CV155" s="32">
        <f t="shared" si="264"/>
        <v>-111</v>
      </c>
      <c r="CW155" s="32">
        <f t="shared" si="265"/>
        <v>24.4</v>
      </c>
      <c r="CX155" s="32">
        <v>1</v>
      </c>
      <c r="CY155" s="23">
        <f t="shared" si="266"/>
        <v>2.2999999999999998</v>
      </c>
      <c r="CZ155" s="31">
        <f t="shared" si="201"/>
        <v>1</v>
      </c>
      <c r="DA155" s="31">
        <f t="shared" si="267"/>
        <v>-255.29999999999998</v>
      </c>
      <c r="DB155" s="31">
        <f t="shared" si="268"/>
        <v>1.513079072577643E-4</v>
      </c>
      <c r="DC155" s="31">
        <f t="shared" si="269"/>
        <v>7320</v>
      </c>
      <c r="DD155" s="31">
        <f t="shared" si="270"/>
        <v>1311.398646484231</v>
      </c>
      <c r="DG155" s="32">
        <f t="shared" si="271"/>
        <v>-176</v>
      </c>
      <c r="DH155" s="32">
        <f t="shared" si="272"/>
        <v>29.65</v>
      </c>
      <c r="DI155" s="32">
        <v>1</v>
      </c>
      <c r="DJ155" s="23">
        <f t="shared" si="279"/>
        <v>2.625</v>
      </c>
      <c r="DK155" s="31">
        <f t="shared" si="202"/>
        <v>1</v>
      </c>
      <c r="DL155" s="31">
        <f t="shared" si="273"/>
        <v>-462</v>
      </c>
      <c r="DM155" s="31">
        <f t="shared" si="274"/>
        <v>1.8470203522676226E-8</v>
      </c>
      <c r="DN155" s="31">
        <f t="shared" si="275"/>
        <v>8895</v>
      </c>
      <c r="DO155" s="31">
        <f t="shared" si="276"/>
        <v>1311.398646484231</v>
      </c>
    </row>
    <row r="156" spans="1:119">
      <c r="A156" s="134">
        <f t="shared" si="203"/>
        <v>45.254833995939435</v>
      </c>
      <c r="B156" s="134">
        <v>0</v>
      </c>
      <c r="C156" s="135">
        <f t="shared" si="281"/>
        <v>6.0749999999999993</v>
      </c>
      <c r="D156" s="136"/>
      <c r="E156" s="137">
        <f t="shared" si="204"/>
        <v>6.0749999999999993</v>
      </c>
      <c r="F156" s="138">
        <f t="shared" si="191"/>
        <v>12.149999999999999</v>
      </c>
      <c r="G156" s="185">
        <f t="shared" si="192"/>
        <v>8</v>
      </c>
      <c r="H156" s="139">
        <f t="shared" si="205"/>
        <v>1073741824.0000107</v>
      </c>
      <c r="I156" s="134">
        <f t="shared" si="277"/>
        <v>30.000000000000014</v>
      </c>
      <c r="J156" s="27">
        <v>150</v>
      </c>
      <c r="K156" s="140">
        <f t="shared" si="206"/>
        <v>150</v>
      </c>
      <c r="L156" s="140">
        <f t="shared" si="207"/>
        <v>1</v>
      </c>
      <c r="M156" s="141">
        <v>1</v>
      </c>
      <c r="N156" s="142">
        <f t="shared" si="208"/>
        <v>6.0749999999999993</v>
      </c>
      <c r="O156" s="143">
        <f t="shared" si="193"/>
        <v>1108800</v>
      </c>
      <c r="P156" s="143">
        <f t="shared" si="209"/>
        <v>1010393999.9999999</v>
      </c>
      <c r="Q156" s="31">
        <f t="shared" si="210"/>
        <v>782757789696.00769</v>
      </c>
      <c r="R156" s="143">
        <f t="shared" si="211"/>
        <v>300</v>
      </c>
      <c r="S156" s="143">
        <f t="shared" si="212"/>
        <v>1357.6450198781831</v>
      </c>
      <c r="T156" s="144">
        <f t="shared" si="213"/>
        <v>774.70550072150843</v>
      </c>
      <c r="U156" s="163">
        <f t="shared" si="214"/>
        <v>240</v>
      </c>
      <c r="V156" s="145"/>
      <c r="W156" s="140">
        <f t="shared" si="215"/>
        <v>145</v>
      </c>
      <c r="X156" s="140">
        <f t="shared" si="216"/>
        <v>2.0499999999999998</v>
      </c>
      <c r="Y156" s="32">
        <v>1</v>
      </c>
      <c r="Z156" s="134">
        <f t="shared" si="217"/>
        <v>1.0249999999999999</v>
      </c>
      <c r="AA156" s="143">
        <f t="shared" si="194"/>
        <v>6177600</v>
      </c>
      <c r="AB156" s="143">
        <f t="shared" si="218"/>
        <v>918145799.99999988</v>
      </c>
      <c r="AC156" s="31">
        <f t="shared" si="219"/>
        <v>391378894848.00378</v>
      </c>
      <c r="AD156" s="143">
        <f t="shared" si="220"/>
        <v>615</v>
      </c>
      <c r="AE156" s="143">
        <f t="shared" si="221"/>
        <v>1357.6450198781831</v>
      </c>
      <c r="AF156" s="144">
        <f t="shared" si="280"/>
        <v>426.27096355285164</v>
      </c>
      <c r="AG156" s="146"/>
      <c r="AH156" s="140">
        <f t="shared" si="222"/>
        <v>135</v>
      </c>
      <c r="AI156" s="140">
        <f t="shared" si="223"/>
        <v>4.1999999999999993</v>
      </c>
      <c r="AJ156" s="32">
        <v>1</v>
      </c>
      <c r="AK156" s="134">
        <f t="shared" si="224"/>
        <v>1.075</v>
      </c>
      <c r="AL156" s="143">
        <f t="shared" si="195"/>
        <v>468000</v>
      </c>
      <c r="AM156" s="143">
        <f t="shared" si="225"/>
        <v>67918500</v>
      </c>
      <c r="AN156" s="31">
        <f t="shared" si="226"/>
        <v>97844723712.000885</v>
      </c>
      <c r="AO156" s="143">
        <f t="shared" si="227"/>
        <v>1259.9999999999998</v>
      </c>
      <c r="AP156" s="143">
        <f t="shared" si="228"/>
        <v>1357.6450198781831</v>
      </c>
      <c r="AQ156" s="144">
        <f t="shared" si="188"/>
        <v>1440.6196207513547</v>
      </c>
      <c r="AR156" s="146"/>
      <c r="AS156" s="140">
        <f t="shared" si="229"/>
        <v>120</v>
      </c>
      <c r="AT156" s="140">
        <f t="shared" si="230"/>
        <v>6.4999999999999991</v>
      </c>
      <c r="AU156" s="32">
        <v>11</v>
      </c>
      <c r="AV156" s="134">
        <f t="shared" si="231"/>
        <v>1.1499999999999999</v>
      </c>
      <c r="AW156" s="143">
        <f t="shared" si="196"/>
        <v>387200</v>
      </c>
      <c r="AX156" s="143">
        <f t="shared" si="232"/>
        <v>53433599.999999993</v>
      </c>
      <c r="AY156" s="31">
        <f t="shared" si="233"/>
        <v>12230590464.000097</v>
      </c>
      <c r="AZ156" s="143">
        <f t="shared" si="234"/>
        <v>1949.9999999999998</v>
      </c>
      <c r="BA156" s="143">
        <f t="shared" si="235"/>
        <v>1357.6450198781831</v>
      </c>
      <c r="BB156" s="144">
        <f t="shared" si="278"/>
        <v>228.89325188645532</v>
      </c>
      <c r="BC156" s="146"/>
      <c r="BD156" s="140">
        <f t="shared" si="236"/>
        <v>90</v>
      </c>
      <c r="BE156" s="140">
        <f t="shared" si="237"/>
        <v>9.1</v>
      </c>
      <c r="BF156" s="32">
        <v>1</v>
      </c>
      <c r="BG156" s="134">
        <f t="shared" si="238"/>
        <v>1.3</v>
      </c>
      <c r="BH156" s="143">
        <f t="shared" si="197"/>
        <v>2160</v>
      </c>
      <c r="BI156" s="143">
        <f t="shared" si="239"/>
        <v>252720</v>
      </c>
      <c r="BJ156" s="31">
        <f t="shared" si="240"/>
        <v>191102976.00000113</v>
      </c>
      <c r="BK156" s="143">
        <f t="shared" si="241"/>
        <v>2730</v>
      </c>
      <c r="BL156" s="143">
        <f t="shared" si="242"/>
        <v>1357.6450198781831</v>
      </c>
      <c r="BM156" s="144">
        <f t="shared" si="189"/>
        <v>756.18461538461986</v>
      </c>
      <c r="BN156" s="146"/>
      <c r="BO156" s="140">
        <f t="shared" si="243"/>
        <v>45</v>
      </c>
      <c r="BP156" s="140">
        <f t="shared" si="244"/>
        <v>12.149999999999999</v>
      </c>
      <c r="BQ156" s="140">
        <v>1</v>
      </c>
      <c r="BR156" s="134">
        <f t="shared" si="245"/>
        <v>1.5249999999999999</v>
      </c>
      <c r="BS156" s="143">
        <f t="shared" si="198"/>
        <v>15</v>
      </c>
      <c r="BT156" s="143">
        <f t="shared" si="246"/>
        <v>1029.375</v>
      </c>
      <c r="BU156" s="31">
        <f t="shared" si="247"/>
        <v>373248.00000000099</v>
      </c>
      <c r="BV156" s="143">
        <f t="shared" si="248"/>
        <v>3644.9999999999995</v>
      </c>
      <c r="BW156" s="143">
        <f t="shared" si="249"/>
        <v>1357.6450198781831</v>
      </c>
      <c r="BX156" s="144">
        <f t="shared" si="190"/>
        <v>362.59672131147636</v>
      </c>
      <c r="BY156" s="146"/>
      <c r="BZ156" s="140">
        <f t="shared" si="250"/>
        <v>-5</v>
      </c>
      <c r="CA156" s="140">
        <f t="shared" si="251"/>
        <v>15.7</v>
      </c>
      <c r="CB156" s="140">
        <v>1</v>
      </c>
      <c r="CC156" s="134">
        <f t="shared" si="252"/>
        <v>1.7749999999999999</v>
      </c>
      <c r="CD156" s="143">
        <f t="shared" si="199"/>
        <v>1</v>
      </c>
      <c r="CE156" s="143">
        <f t="shared" si="253"/>
        <v>-8.875</v>
      </c>
      <c r="CF156" s="31">
        <f t="shared" si="254"/>
        <v>364.49999999999989</v>
      </c>
      <c r="CG156" s="143">
        <f t="shared" si="255"/>
        <v>4710</v>
      </c>
      <c r="CH156" s="143">
        <f t="shared" si="256"/>
        <v>1357.6450198781831</v>
      </c>
      <c r="CI156" s="144"/>
      <c r="CJ156" s="146"/>
      <c r="CK156" s="32">
        <f t="shared" si="257"/>
        <v>-60</v>
      </c>
      <c r="CL156" s="32">
        <f t="shared" si="258"/>
        <v>19.799999999999997</v>
      </c>
      <c r="CM156" s="32">
        <v>1</v>
      </c>
      <c r="CN156" s="23">
        <f t="shared" si="259"/>
        <v>2.0499999999999998</v>
      </c>
      <c r="CO156" s="31">
        <f t="shared" si="200"/>
        <v>1</v>
      </c>
      <c r="CP156" s="31">
        <f t="shared" si="260"/>
        <v>-122.99999999999999</v>
      </c>
      <c r="CQ156" s="31">
        <f t="shared" si="261"/>
        <v>0.17797851562499925</v>
      </c>
      <c r="CR156" s="31">
        <f t="shared" si="262"/>
        <v>5939.9999999999991</v>
      </c>
      <c r="CS156" s="31">
        <f t="shared" si="263"/>
        <v>1357.6450198781831</v>
      </c>
      <c r="CV156" s="32">
        <f t="shared" si="264"/>
        <v>-110</v>
      </c>
      <c r="CW156" s="32">
        <f t="shared" si="265"/>
        <v>24.4</v>
      </c>
      <c r="CX156" s="32">
        <v>1</v>
      </c>
      <c r="CY156" s="23">
        <f t="shared" si="266"/>
        <v>2.2999999999999998</v>
      </c>
      <c r="CZ156" s="31">
        <f t="shared" si="201"/>
        <v>1</v>
      </c>
      <c r="DA156" s="31">
        <f t="shared" si="267"/>
        <v>-252.99999999999997</v>
      </c>
      <c r="DB156" s="31">
        <f t="shared" si="268"/>
        <v>1.7380714416503776E-4</v>
      </c>
      <c r="DC156" s="31">
        <f t="shared" si="269"/>
        <v>7320</v>
      </c>
      <c r="DD156" s="31">
        <f t="shared" si="270"/>
        <v>1357.6450198781831</v>
      </c>
      <c r="DG156" s="32">
        <f t="shared" si="271"/>
        <v>-175</v>
      </c>
      <c r="DH156" s="32">
        <f t="shared" si="272"/>
        <v>29.65</v>
      </c>
      <c r="DI156" s="32">
        <v>1</v>
      </c>
      <c r="DJ156" s="23">
        <f t="shared" si="279"/>
        <v>2.625</v>
      </c>
      <c r="DK156" s="31">
        <f t="shared" si="202"/>
        <v>1</v>
      </c>
      <c r="DL156" s="31">
        <f t="shared" si="273"/>
        <v>-459.375</v>
      </c>
      <c r="DM156" s="31">
        <f t="shared" si="274"/>
        <v>2.1216692402958622E-8</v>
      </c>
      <c r="DN156" s="31">
        <f t="shared" si="275"/>
        <v>8895</v>
      </c>
      <c r="DO156" s="31">
        <f t="shared" si="276"/>
        <v>1357.6450198781831</v>
      </c>
    </row>
    <row r="157" spans="1:119">
      <c r="A157" s="23">
        <f t="shared" si="203"/>
        <v>46.850742270260433</v>
      </c>
      <c r="B157" s="23">
        <v>0</v>
      </c>
      <c r="C157" s="44">
        <f t="shared" si="281"/>
        <v>6.0749999999999993</v>
      </c>
      <c r="D157" s="48"/>
      <c r="E157" s="47">
        <f t="shared" si="204"/>
        <v>6.0749999999999993</v>
      </c>
      <c r="F157" s="84">
        <f t="shared" si="191"/>
        <v>12.149999999999999</v>
      </c>
      <c r="G157" s="185">
        <f t="shared" si="192"/>
        <v>8.1116758383202328</v>
      </c>
      <c r="H157" s="26">
        <f t="shared" si="205"/>
        <v>1233405466.9203284</v>
      </c>
      <c r="I157" s="23">
        <f t="shared" si="277"/>
        <v>30.200000000000017</v>
      </c>
      <c r="J157" s="46">
        <v>151</v>
      </c>
      <c r="K157" s="32">
        <f t="shared" si="206"/>
        <v>151</v>
      </c>
      <c r="L157" s="32">
        <f t="shared" si="207"/>
        <v>1</v>
      </c>
      <c r="M157" s="22">
        <v>1</v>
      </c>
      <c r="N157" s="109">
        <f t="shared" si="208"/>
        <v>6.0749999999999993</v>
      </c>
      <c r="O157" s="31">
        <f t="shared" si="193"/>
        <v>1108800</v>
      </c>
      <c r="P157" s="31">
        <f t="shared" si="209"/>
        <v>1017129959.9999999</v>
      </c>
      <c r="Q157" s="31">
        <f t="shared" si="210"/>
        <v>899152585384.91919</v>
      </c>
      <c r="R157" s="31">
        <f t="shared" si="211"/>
        <v>300</v>
      </c>
      <c r="S157" s="31">
        <f t="shared" si="212"/>
        <v>1405.522268107813</v>
      </c>
      <c r="T157" s="56">
        <f t="shared" si="213"/>
        <v>884.00953737015016</v>
      </c>
      <c r="U157" s="163">
        <f t="shared" si="214"/>
        <v>243.35027514960697</v>
      </c>
      <c r="W157" s="32">
        <f t="shared" si="215"/>
        <v>146</v>
      </c>
      <c r="X157" s="32">
        <f t="shared" si="216"/>
        <v>2.0499999999999998</v>
      </c>
      <c r="Y157" s="22">
        <v>1</v>
      </c>
      <c r="Z157" s="23">
        <f t="shared" si="217"/>
        <v>1.0249999999999999</v>
      </c>
      <c r="AA157" s="31">
        <f t="shared" si="194"/>
        <v>6177600</v>
      </c>
      <c r="AB157" s="31">
        <f t="shared" si="218"/>
        <v>924477839.99999988</v>
      </c>
      <c r="AC157" s="31">
        <f t="shared" si="219"/>
        <v>449576292692.45953</v>
      </c>
      <c r="AD157" s="31">
        <f t="shared" si="220"/>
        <v>615</v>
      </c>
      <c r="AE157" s="31">
        <f t="shared" si="221"/>
        <v>1405.522268107813</v>
      </c>
      <c r="AF157" s="56">
        <f t="shared" si="280"/>
        <v>486.30294122837989</v>
      </c>
      <c r="AH157" s="32">
        <f t="shared" si="222"/>
        <v>136</v>
      </c>
      <c r="AI157" s="32">
        <f t="shared" si="223"/>
        <v>4.1999999999999993</v>
      </c>
      <c r="AJ157" s="22">
        <v>1</v>
      </c>
      <c r="AK157" s="23">
        <f t="shared" si="224"/>
        <v>1.075</v>
      </c>
      <c r="AL157" s="31">
        <f t="shared" si="195"/>
        <v>468000</v>
      </c>
      <c r="AM157" s="31">
        <f t="shared" si="225"/>
        <v>68421600</v>
      </c>
      <c r="AN157" s="31">
        <f t="shared" si="226"/>
        <v>112394073173.11481</v>
      </c>
      <c r="AO157" s="31">
        <f t="shared" si="227"/>
        <v>1259.9999999999998</v>
      </c>
      <c r="AP157" s="31">
        <f t="shared" si="228"/>
        <v>1405.522268107813</v>
      </c>
      <c r="AQ157" s="56">
        <f t="shared" si="188"/>
        <v>1642.6694665590223</v>
      </c>
      <c r="AS157" s="32">
        <f t="shared" si="229"/>
        <v>121</v>
      </c>
      <c r="AT157" s="32">
        <f t="shared" si="230"/>
        <v>6.4999999999999991</v>
      </c>
      <c r="AU157" s="22">
        <v>1</v>
      </c>
      <c r="AV157" s="23">
        <f t="shared" si="231"/>
        <v>1.1499999999999999</v>
      </c>
      <c r="AW157" s="31">
        <f t="shared" si="196"/>
        <v>387200</v>
      </c>
      <c r="AX157" s="31">
        <f t="shared" si="232"/>
        <v>53878879.999999993</v>
      </c>
      <c r="AY157" s="31">
        <f t="shared" si="233"/>
        <v>14049259146.639339</v>
      </c>
      <c r="AZ157" s="31">
        <f t="shared" si="234"/>
        <v>1949.9999999999998</v>
      </c>
      <c r="BA157" s="31">
        <f t="shared" si="235"/>
        <v>1405.522268107813</v>
      </c>
      <c r="BB157" s="56">
        <f t="shared" si="278"/>
        <v>260.7563324746049</v>
      </c>
      <c r="BD157" s="32">
        <f t="shared" si="236"/>
        <v>91</v>
      </c>
      <c r="BE157" s="32">
        <f t="shared" si="237"/>
        <v>9.1</v>
      </c>
      <c r="BF157" s="22">
        <v>1</v>
      </c>
      <c r="BG157" s="23">
        <f t="shared" si="238"/>
        <v>1.3</v>
      </c>
      <c r="BH157" s="31">
        <f t="shared" si="197"/>
        <v>2160</v>
      </c>
      <c r="BI157" s="31">
        <f t="shared" si="239"/>
        <v>255528</v>
      </c>
      <c r="BJ157" s="31">
        <f t="shared" si="240"/>
        <v>219519674.16623914</v>
      </c>
      <c r="BK157" s="31">
        <f t="shared" si="241"/>
        <v>2730</v>
      </c>
      <c r="BL157" s="31">
        <f t="shared" si="242"/>
        <v>1405.522268107813</v>
      </c>
      <c r="BM157" s="56">
        <f t="shared" si="189"/>
        <v>859.0826608678467</v>
      </c>
      <c r="BO157" s="32">
        <f t="shared" si="243"/>
        <v>46</v>
      </c>
      <c r="BP157" s="32">
        <f t="shared" si="244"/>
        <v>12.149999999999999</v>
      </c>
      <c r="BQ157" s="22">
        <v>1</v>
      </c>
      <c r="BR157" s="23">
        <f t="shared" si="245"/>
        <v>1.5249999999999999</v>
      </c>
      <c r="BS157" s="31">
        <f t="shared" si="198"/>
        <v>15</v>
      </c>
      <c r="BT157" s="31">
        <f t="shared" si="246"/>
        <v>1052.25</v>
      </c>
      <c r="BU157" s="31">
        <f t="shared" si="247"/>
        <v>428749.36360593454</v>
      </c>
      <c r="BV157" s="31">
        <f t="shared" si="248"/>
        <v>3644.9999999999995</v>
      </c>
      <c r="BW157" s="31">
        <f t="shared" si="249"/>
        <v>1405.522268107813</v>
      </c>
      <c r="BX157" s="56">
        <f t="shared" si="190"/>
        <v>407.45959953046759</v>
      </c>
      <c r="BZ157" s="32">
        <f t="shared" si="250"/>
        <v>-4</v>
      </c>
      <c r="CA157" s="32">
        <f t="shared" si="251"/>
        <v>15.7</v>
      </c>
      <c r="CB157" s="32">
        <v>1</v>
      </c>
      <c r="CC157" s="23">
        <f t="shared" si="252"/>
        <v>1.7749999999999999</v>
      </c>
      <c r="CD157" s="31">
        <f t="shared" si="199"/>
        <v>1</v>
      </c>
      <c r="CE157" s="31">
        <f t="shared" si="253"/>
        <v>-7.1</v>
      </c>
      <c r="CF157" s="31">
        <f t="shared" si="254"/>
        <v>418.70055039641909</v>
      </c>
      <c r="CG157" s="31">
        <f t="shared" si="255"/>
        <v>4710</v>
      </c>
      <c r="CH157" s="31">
        <f t="shared" si="256"/>
        <v>1405.522268107813</v>
      </c>
      <c r="CK157" s="32">
        <f t="shared" si="257"/>
        <v>-59</v>
      </c>
      <c r="CL157" s="32">
        <f t="shared" si="258"/>
        <v>19.799999999999997</v>
      </c>
      <c r="CM157" s="32">
        <v>1</v>
      </c>
      <c r="CN157" s="23">
        <f t="shared" si="259"/>
        <v>2.0499999999999998</v>
      </c>
      <c r="CO157" s="31">
        <f t="shared" si="200"/>
        <v>1</v>
      </c>
      <c r="CP157" s="31">
        <f t="shared" si="260"/>
        <v>-120.94999999999999</v>
      </c>
      <c r="CQ157" s="31">
        <f t="shared" si="261"/>
        <v>0.20444362812325079</v>
      </c>
      <c r="CR157" s="31">
        <f t="shared" si="262"/>
        <v>5939.9999999999991</v>
      </c>
      <c r="CS157" s="31">
        <f t="shared" si="263"/>
        <v>1405.522268107813</v>
      </c>
      <c r="CV157" s="32">
        <f t="shared" si="264"/>
        <v>-109</v>
      </c>
      <c r="CW157" s="32">
        <f t="shared" si="265"/>
        <v>24.4</v>
      </c>
      <c r="CX157" s="32">
        <v>1</v>
      </c>
      <c r="CY157" s="23">
        <f t="shared" si="266"/>
        <v>2.2999999999999998</v>
      </c>
      <c r="CZ157" s="31">
        <f t="shared" si="201"/>
        <v>1</v>
      </c>
      <c r="DA157" s="31">
        <f t="shared" si="267"/>
        <v>-250.7</v>
      </c>
      <c r="DB157" s="31">
        <f t="shared" si="268"/>
        <v>1.9965198058911142E-4</v>
      </c>
      <c r="DC157" s="31">
        <f t="shared" si="269"/>
        <v>7320</v>
      </c>
      <c r="DD157" s="31">
        <f t="shared" si="270"/>
        <v>1405.522268107813</v>
      </c>
      <c r="DG157" s="32">
        <f t="shared" si="271"/>
        <v>-174</v>
      </c>
      <c r="DH157" s="32">
        <f t="shared" si="272"/>
        <v>29.65</v>
      </c>
      <c r="DI157" s="32">
        <v>1</v>
      </c>
      <c r="DJ157" s="23">
        <f t="shared" si="279"/>
        <v>2.625</v>
      </c>
      <c r="DK157" s="31">
        <f t="shared" si="202"/>
        <v>1</v>
      </c>
      <c r="DL157" s="31">
        <f t="shared" si="273"/>
        <v>-456.75</v>
      </c>
      <c r="DM157" s="31">
        <f t="shared" si="274"/>
        <v>2.4371579661756659E-8</v>
      </c>
      <c r="DN157" s="31">
        <f t="shared" si="275"/>
        <v>8895</v>
      </c>
      <c r="DO157" s="31">
        <f t="shared" si="276"/>
        <v>1405.522268107813</v>
      </c>
    </row>
    <row r="158" spans="1:119">
      <c r="A158" s="23">
        <f t="shared" si="203"/>
        <v>48.502930128333169</v>
      </c>
      <c r="B158" s="23">
        <v>0</v>
      </c>
      <c r="C158" s="44">
        <f t="shared" si="281"/>
        <v>6.0749999999999993</v>
      </c>
      <c r="D158" s="73"/>
      <c r="E158" s="47">
        <f t="shared" si="204"/>
        <v>6.0749999999999993</v>
      </c>
      <c r="F158" s="84">
        <f t="shared" si="191"/>
        <v>12.149999999999999</v>
      </c>
      <c r="G158" s="185">
        <f t="shared" si="192"/>
        <v>8.2249106132485323</v>
      </c>
      <c r="H158" s="26">
        <f t="shared" si="205"/>
        <v>1416810830.895731</v>
      </c>
      <c r="I158" s="23">
        <f t="shared" si="277"/>
        <v>30.400000000000016</v>
      </c>
      <c r="J158" s="27">
        <v>152</v>
      </c>
      <c r="K158" s="32">
        <f t="shared" si="206"/>
        <v>152</v>
      </c>
      <c r="L158" s="32">
        <f t="shared" si="207"/>
        <v>1</v>
      </c>
      <c r="M158" s="22">
        <v>1</v>
      </c>
      <c r="N158" s="109">
        <f t="shared" si="208"/>
        <v>6.0749999999999993</v>
      </c>
      <c r="O158" s="31">
        <f t="shared" si="193"/>
        <v>1108800</v>
      </c>
      <c r="P158" s="31">
        <f t="shared" si="209"/>
        <v>1023865919.9999999</v>
      </c>
      <c r="Q158" s="31">
        <f t="shared" si="210"/>
        <v>1032855095722.9878</v>
      </c>
      <c r="R158" s="31">
        <f t="shared" si="211"/>
        <v>300</v>
      </c>
      <c r="S158" s="31">
        <f t="shared" si="212"/>
        <v>1455.087903849995</v>
      </c>
      <c r="T158" s="56">
        <f t="shared" si="213"/>
        <v>1008.7796415012895</v>
      </c>
      <c r="U158" s="163">
        <f t="shared" si="214"/>
        <v>246.74731839745596</v>
      </c>
      <c r="W158" s="32">
        <f t="shared" si="215"/>
        <v>147</v>
      </c>
      <c r="X158" s="32">
        <f t="shared" si="216"/>
        <v>2.0499999999999998</v>
      </c>
      <c r="Y158" s="22">
        <v>1</v>
      </c>
      <c r="Z158" s="23">
        <f t="shared" si="217"/>
        <v>1.0249999999999999</v>
      </c>
      <c r="AA158" s="31">
        <f t="shared" si="194"/>
        <v>6177600</v>
      </c>
      <c r="AB158" s="31">
        <f t="shared" si="218"/>
        <v>930809879.99999988</v>
      </c>
      <c r="AC158" s="31">
        <f t="shared" si="219"/>
        <v>516427547861.49384</v>
      </c>
      <c r="AD158" s="31">
        <f t="shared" si="220"/>
        <v>615</v>
      </c>
      <c r="AE158" s="31">
        <f t="shared" si="221"/>
        <v>1455.087903849995</v>
      </c>
      <c r="AF158" s="56">
        <f t="shared" si="280"/>
        <v>554.81528393477504</v>
      </c>
      <c r="AH158" s="32">
        <f t="shared" si="222"/>
        <v>137</v>
      </c>
      <c r="AI158" s="32">
        <f t="shared" si="223"/>
        <v>4.1999999999999993</v>
      </c>
      <c r="AJ158" s="22">
        <v>1</v>
      </c>
      <c r="AK158" s="23">
        <f t="shared" si="224"/>
        <v>1.075</v>
      </c>
      <c r="AL158" s="31">
        <f t="shared" si="195"/>
        <v>468000</v>
      </c>
      <c r="AM158" s="31">
        <f t="shared" si="225"/>
        <v>68924700</v>
      </c>
      <c r="AN158" s="31">
        <f t="shared" si="226"/>
        <v>129106886965.37337</v>
      </c>
      <c r="AO158" s="31">
        <f t="shared" si="227"/>
        <v>1259.9999999999998</v>
      </c>
      <c r="AP158" s="31">
        <f t="shared" si="228"/>
        <v>1455.087903849995</v>
      </c>
      <c r="AQ158" s="56">
        <f t="shared" si="188"/>
        <v>1873.1584898501317</v>
      </c>
      <c r="AS158" s="32">
        <f t="shared" si="229"/>
        <v>122</v>
      </c>
      <c r="AT158" s="32">
        <f t="shared" si="230"/>
        <v>6.4999999999999991</v>
      </c>
      <c r="AU158" s="22">
        <v>1</v>
      </c>
      <c r="AV158" s="23">
        <f t="shared" si="231"/>
        <v>1.1499999999999999</v>
      </c>
      <c r="AW158" s="31">
        <f t="shared" si="196"/>
        <v>387200</v>
      </c>
      <c r="AX158" s="31">
        <f t="shared" si="232"/>
        <v>54324159.999999993</v>
      </c>
      <c r="AY158" s="31">
        <f t="shared" si="233"/>
        <v>16138360870.67165</v>
      </c>
      <c r="AZ158" s="31">
        <f t="shared" si="234"/>
        <v>1949.9999999999998</v>
      </c>
      <c r="BA158" s="31">
        <f t="shared" si="235"/>
        <v>1455.087903849995</v>
      </c>
      <c r="BB158" s="56">
        <f t="shared" si="278"/>
        <v>297.07520320004306</v>
      </c>
      <c r="BD158" s="32">
        <f t="shared" si="236"/>
        <v>92</v>
      </c>
      <c r="BE158" s="32">
        <f t="shared" si="237"/>
        <v>9.1</v>
      </c>
      <c r="BF158" s="22">
        <v>1</v>
      </c>
      <c r="BG158" s="23">
        <f t="shared" si="238"/>
        <v>1.3</v>
      </c>
      <c r="BH158" s="31">
        <f t="shared" si="197"/>
        <v>2160</v>
      </c>
      <c r="BI158" s="31">
        <f t="shared" si="239"/>
        <v>258336</v>
      </c>
      <c r="BJ158" s="31">
        <f t="shared" si="240"/>
        <v>252161888.60424408</v>
      </c>
      <c r="BK158" s="31">
        <f t="shared" si="241"/>
        <v>2730</v>
      </c>
      <c r="BL158" s="31">
        <f t="shared" si="242"/>
        <v>1455.087903849995</v>
      </c>
      <c r="BM158" s="56">
        <f t="shared" si="189"/>
        <v>976.1004606568348</v>
      </c>
      <c r="BO158" s="32">
        <f t="shared" si="243"/>
        <v>47</v>
      </c>
      <c r="BP158" s="32">
        <f t="shared" si="244"/>
        <v>12.149999999999999</v>
      </c>
      <c r="BQ158" s="22">
        <v>1</v>
      </c>
      <c r="BR158" s="23">
        <f t="shared" si="245"/>
        <v>1.5249999999999999</v>
      </c>
      <c r="BS158" s="31">
        <f t="shared" si="198"/>
        <v>15</v>
      </c>
      <c r="BT158" s="31">
        <f t="shared" si="246"/>
        <v>1075.125</v>
      </c>
      <c r="BU158" s="31">
        <f t="shared" si="247"/>
        <v>492503.68868016265</v>
      </c>
      <c r="BV158" s="31">
        <f t="shared" si="248"/>
        <v>3644.9999999999995</v>
      </c>
      <c r="BW158" s="31">
        <f t="shared" si="249"/>
        <v>1455.087903849995</v>
      </c>
      <c r="BX158" s="56">
        <f t="shared" si="190"/>
        <v>458.08969996992226</v>
      </c>
      <c r="BZ158" s="32">
        <f t="shared" si="250"/>
        <v>-3</v>
      </c>
      <c r="CA158" s="32">
        <f t="shared" si="251"/>
        <v>15.7</v>
      </c>
      <c r="CB158" s="32">
        <v>1</v>
      </c>
      <c r="CC158" s="23">
        <f t="shared" si="252"/>
        <v>1.7749999999999999</v>
      </c>
      <c r="CD158" s="31">
        <f t="shared" si="199"/>
        <v>1</v>
      </c>
      <c r="CE158" s="31">
        <f t="shared" si="253"/>
        <v>-5.3249999999999993</v>
      </c>
      <c r="CF158" s="31">
        <f t="shared" si="254"/>
        <v>480.96063347671975</v>
      </c>
      <c r="CG158" s="31">
        <f t="shared" si="255"/>
        <v>4710</v>
      </c>
      <c r="CH158" s="31">
        <f t="shared" si="256"/>
        <v>1455.087903849995</v>
      </c>
      <c r="CK158" s="32">
        <f t="shared" si="257"/>
        <v>-58</v>
      </c>
      <c r="CL158" s="32">
        <f t="shared" si="258"/>
        <v>19.799999999999997</v>
      </c>
      <c r="CM158" s="32">
        <v>1</v>
      </c>
      <c r="CN158" s="23">
        <f t="shared" si="259"/>
        <v>2.0499999999999998</v>
      </c>
      <c r="CO158" s="31">
        <f t="shared" si="200"/>
        <v>1</v>
      </c>
      <c r="CP158" s="31">
        <f t="shared" si="260"/>
        <v>-118.89999999999999</v>
      </c>
      <c r="CQ158" s="31">
        <f t="shared" si="261"/>
        <v>0.23484405931480379</v>
      </c>
      <c r="CR158" s="31">
        <f t="shared" si="262"/>
        <v>5939.9999999999991</v>
      </c>
      <c r="CS158" s="31">
        <f t="shared" si="263"/>
        <v>1455.087903849995</v>
      </c>
      <c r="CV158" s="32">
        <f t="shared" si="264"/>
        <v>-108</v>
      </c>
      <c r="CW158" s="32">
        <f t="shared" si="265"/>
        <v>24.4</v>
      </c>
      <c r="CX158" s="32">
        <v>1</v>
      </c>
      <c r="CY158" s="23">
        <f t="shared" si="266"/>
        <v>2.2999999999999998</v>
      </c>
      <c r="CZ158" s="31">
        <f t="shared" si="201"/>
        <v>1</v>
      </c>
      <c r="DA158" s="31">
        <f t="shared" si="267"/>
        <v>-248.39999999999998</v>
      </c>
      <c r="DB158" s="31">
        <f t="shared" si="268"/>
        <v>2.2933990167461223E-4</v>
      </c>
      <c r="DC158" s="31">
        <f t="shared" si="269"/>
        <v>7320</v>
      </c>
      <c r="DD158" s="31">
        <f t="shared" si="270"/>
        <v>1455.087903849995</v>
      </c>
      <c r="DG158" s="32">
        <f t="shared" si="271"/>
        <v>-173</v>
      </c>
      <c r="DH158" s="32">
        <f t="shared" si="272"/>
        <v>29.65</v>
      </c>
      <c r="DI158" s="32">
        <v>1</v>
      </c>
      <c r="DJ158" s="23">
        <f t="shared" si="279"/>
        <v>2.625</v>
      </c>
      <c r="DK158" s="31">
        <f t="shared" si="202"/>
        <v>1</v>
      </c>
      <c r="DL158" s="31">
        <f t="shared" si="273"/>
        <v>-454.125</v>
      </c>
      <c r="DM158" s="31">
        <f t="shared" si="274"/>
        <v>2.7995593466139073E-8</v>
      </c>
      <c r="DN158" s="31">
        <f t="shared" si="275"/>
        <v>8895</v>
      </c>
      <c r="DO158" s="31">
        <f t="shared" si="276"/>
        <v>1455.087903849995</v>
      </c>
    </row>
    <row r="159" spans="1:119">
      <c r="A159" s="23">
        <f t="shared" si="203"/>
        <v>50.213382265392497</v>
      </c>
      <c r="B159" s="23">
        <v>0</v>
      </c>
      <c r="C159" s="44">
        <f t="shared" si="281"/>
        <v>6.0749999999999993</v>
      </c>
      <c r="D159" s="48"/>
      <c r="E159" s="47">
        <f t="shared" si="204"/>
        <v>6.0749999999999993</v>
      </c>
      <c r="F159" s="84">
        <f t="shared" si="191"/>
        <v>12.149999999999999</v>
      </c>
      <c r="G159" s="185">
        <f t="shared" si="192"/>
        <v>8.3397260867289713</v>
      </c>
      <c r="H159" s="26">
        <f t="shared" si="205"/>
        <v>1627488270.791909</v>
      </c>
      <c r="I159" s="23">
        <f t="shared" si="277"/>
        <v>30.600000000000019</v>
      </c>
      <c r="J159" s="27">
        <v>153</v>
      </c>
      <c r="K159" s="32">
        <f t="shared" si="206"/>
        <v>153</v>
      </c>
      <c r="L159" s="32">
        <f t="shared" si="207"/>
        <v>1</v>
      </c>
      <c r="M159" s="22">
        <v>1</v>
      </c>
      <c r="N159" s="109">
        <f t="shared" si="208"/>
        <v>6.0749999999999993</v>
      </c>
      <c r="O159" s="31">
        <f t="shared" si="193"/>
        <v>1108800</v>
      </c>
      <c r="P159" s="31">
        <f t="shared" si="209"/>
        <v>1030601879.9999999</v>
      </c>
      <c r="Q159" s="31">
        <f t="shared" si="210"/>
        <v>1186438949407.3015</v>
      </c>
      <c r="R159" s="31">
        <f t="shared" si="211"/>
        <v>300</v>
      </c>
      <c r="S159" s="31">
        <f t="shared" si="212"/>
        <v>1506.4014679617749</v>
      </c>
      <c r="T159" s="56">
        <f t="shared" si="213"/>
        <v>1151.2097662846313</v>
      </c>
      <c r="U159" s="163">
        <f t="shared" si="214"/>
        <v>250.19178260186914</v>
      </c>
      <c r="W159" s="32">
        <f t="shared" si="215"/>
        <v>148</v>
      </c>
      <c r="X159" s="32">
        <f t="shared" si="216"/>
        <v>2.0499999999999998</v>
      </c>
      <c r="Y159" s="22">
        <v>1</v>
      </c>
      <c r="Z159" s="23">
        <f t="shared" si="217"/>
        <v>1.0249999999999999</v>
      </c>
      <c r="AA159" s="31">
        <f t="shared" si="194"/>
        <v>6177600</v>
      </c>
      <c r="AB159" s="31">
        <f t="shared" si="218"/>
        <v>937141919.99999988</v>
      </c>
      <c r="AC159" s="31">
        <f t="shared" si="219"/>
        <v>593219474703.65051</v>
      </c>
      <c r="AD159" s="31">
        <f t="shared" si="220"/>
        <v>615</v>
      </c>
      <c r="AE159" s="31">
        <f t="shared" si="221"/>
        <v>1506.4014679617749</v>
      </c>
      <c r="AF159" s="56">
        <f t="shared" si="280"/>
        <v>633.00921882104115</v>
      </c>
      <c r="AH159" s="32">
        <f t="shared" si="222"/>
        <v>138</v>
      </c>
      <c r="AI159" s="32">
        <f t="shared" si="223"/>
        <v>4.1999999999999993</v>
      </c>
      <c r="AJ159" s="22">
        <v>1</v>
      </c>
      <c r="AK159" s="23">
        <f t="shared" si="224"/>
        <v>1.075</v>
      </c>
      <c r="AL159" s="31">
        <f t="shared" si="195"/>
        <v>468000</v>
      </c>
      <c r="AM159" s="31">
        <f t="shared" si="225"/>
        <v>69427800</v>
      </c>
      <c r="AN159" s="31">
        <f t="shared" si="226"/>
        <v>148304868675.91254</v>
      </c>
      <c r="AO159" s="31">
        <f t="shared" si="227"/>
        <v>1259.9999999999998</v>
      </c>
      <c r="AP159" s="31">
        <f t="shared" si="228"/>
        <v>1506.4014679617749</v>
      </c>
      <c r="AQ159" s="56">
        <f t="shared" si="188"/>
        <v>2136.1020898820434</v>
      </c>
      <c r="AS159" s="32">
        <f t="shared" si="229"/>
        <v>123</v>
      </c>
      <c r="AT159" s="32">
        <f t="shared" si="230"/>
        <v>6.4999999999999991</v>
      </c>
      <c r="AU159" s="22">
        <v>1</v>
      </c>
      <c r="AV159" s="23">
        <f t="shared" si="231"/>
        <v>1.1499999999999999</v>
      </c>
      <c r="AW159" s="31">
        <f t="shared" si="196"/>
        <v>387200</v>
      </c>
      <c r="AX159" s="31">
        <f t="shared" si="232"/>
        <v>54769439.999999993</v>
      </c>
      <c r="AY159" s="31">
        <f t="shared" si="233"/>
        <v>18538108584.489044</v>
      </c>
      <c r="AZ159" s="31">
        <f t="shared" si="234"/>
        <v>1949.9999999999998</v>
      </c>
      <c r="BA159" s="31">
        <f t="shared" si="235"/>
        <v>1506.4014679617749</v>
      </c>
      <c r="BB159" s="56">
        <f t="shared" si="278"/>
        <v>338.47540863096367</v>
      </c>
      <c r="BD159" s="32">
        <f t="shared" si="236"/>
        <v>93</v>
      </c>
      <c r="BE159" s="32">
        <f t="shared" si="237"/>
        <v>9.1</v>
      </c>
      <c r="BF159" s="22">
        <v>1</v>
      </c>
      <c r="BG159" s="23">
        <f t="shared" si="238"/>
        <v>1.3</v>
      </c>
      <c r="BH159" s="31">
        <f t="shared" si="197"/>
        <v>2160</v>
      </c>
      <c r="BI159" s="31">
        <f t="shared" si="239"/>
        <v>261144</v>
      </c>
      <c r="BJ159" s="31">
        <f t="shared" si="240"/>
        <v>289657946.63264078</v>
      </c>
      <c r="BK159" s="31">
        <f t="shared" si="241"/>
        <v>2730</v>
      </c>
      <c r="BL159" s="31">
        <f t="shared" si="242"/>
        <v>1506.4014679617749</v>
      </c>
      <c r="BM159" s="56">
        <f t="shared" si="189"/>
        <v>1109.1885956891247</v>
      </c>
      <c r="BO159" s="32">
        <f t="shared" si="243"/>
        <v>48</v>
      </c>
      <c r="BP159" s="32">
        <f t="shared" si="244"/>
        <v>12.149999999999999</v>
      </c>
      <c r="BQ159" s="22">
        <v>1</v>
      </c>
      <c r="BR159" s="23">
        <f t="shared" si="245"/>
        <v>1.5249999999999999</v>
      </c>
      <c r="BS159" s="31">
        <f t="shared" si="198"/>
        <v>15</v>
      </c>
      <c r="BT159" s="31">
        <f t="shared" si="246"/>
        <v>1098</v>
      </c>
      <c r="BU159" s="31">
        <f t="shared" si="247"/>
        <v>565738.17701687478</v>
      </c>
      <c r="BV159" s="31">
        <f t="shared" si="248"/>
        <v>3644.9999999999995</v>
      </c>
      <c r="BW159" s="31">
        <f t="shared" si="249"/>
        <v>1506.4014679617749</v>
      </c>
      <c r="BX159" s="56">
        <f t="shared" ref="BX159:BX222" si="282">BU159/BT159</f>
        <v>515.24424136327389</v>
      </c>
      <c r="BZ159" s="32">
        <f t="shared" si="250"/>
        <v>-2</v>
      </c>
      <c r="CA159" s="32">
        <f t="shared" si="251"/>
        <v>15.7</v>
      </c>
      <c r="CB159" s="32">
        <v>1</v>
      </c>
      <c r="CC159" s="23">
        <f t="shared" si="252"/>
        <v>1.7749999999999999</v>
      </c>
      <c r="CD159" s="31">
        <f t="shared" si="199"/>
        <v>1</v>
      </c>
      <c r="CE159" s="31">
        <f t="shared" si="253"/>
        <v>-3.55</v>
      </c>
      <c r="CF159" s="31">
        <f t="shared" si="254"/>
        <v>552.47868849303995</v>
      </c>
      <c r="CG159" s="31">
        <f t="shared" si="255"/>
        <v>4710</v>
      </c>
      <c r="CH159" s="31">
        <f t="shared" si="256"/>
        <v>1506.4014679617749</v>
      </c>
      <c r="CK159" s="32">
        <f t="shared" si="257"/>
        <v>-57</v>
      </c>
      <c r="CL159" s="32">
        <f t="shared" si="258"/>
        <v>19.799999999999997</v>
      </c>
      <c r="CM159" s="32">
        <v>1</v>
      </c>
      <c r="CN159" s="23">
        <f t="shared" si="259"/>
        <v>2.0499999999999998</v>
      </c>
      <c r="CO159" s="31">
        <f t="shared" si="200"/>
        <v>1</v>
      </c>
      <c r="CP159" s="31">
        <f t="shared" si="260"/>
        <v>-116.85</v>
      </c>
      <c r="CQ159" s="31">
        <f t="shared" si="261"/>
        <v>0.26976498461574111</v>
      </c>
      <c r="CR159" s="31">
        <f t="shared" si="262"/>
        <v>5939.9999999999991</v>
      </c>
      <c r="CS159" s="31">
        <f t="shared" si="263"/>
        <v>1506.4014679617749</v>
      </c>
      <c r="CV159" s="32">
        <f t="shared" si="264"/>
        <v>-107</v>
      </c>
      <c r="CW159" s="32">
        <f t="shared" si="265"/>
        <v>24.4</v>
      </c>
      <c r="CX159" s="32">
        <v>1</v>
      </c>
      <c r="CY159" s="23">
        <f t="shared" si="266"/>
        <v>2.2999999999999998</v>
      </c>
      <c r="CZ159" s="31">
        <f t="shared" si="201"/>
        <v>1</v>
      </c>
      <c r="DA159" s="31">
        <f t="shared" si="267"/>
        <v>-246.1</v>
      </c>
      <c r="DB159" s="31">
        <f t="shared" si="268"/>
        <v>2.6344236778880881E-4</v>
      </c>
      <c r="DC159" s="31">
        <f t="shared" si="269"/>
        <v>7320</v>
      </c>
      <c r="DD159" s="31">
        <f t="shared" si="270"/>
        <v>1506.4014679617749</v>
      </c>
      <c r="DG159" s="32">
        <f t="shared" si="271"/>
        <v>-172</v>
      </c>
      <c r="DH159" s="32">
        <f t="shared" si="272"/>
        <v>29.65</v>
      </c>
      <c r="DI159" s="32">
        <v>1</v>
      </c>
      <c r="DJ159" s="23">
        <f t="shared" si="279"/>
        <v>2.625</v>
      </c>
      <c r="DK159" s="31">
        <f t="shared" si="202"/>
        <v>1</v>
      </c>
      <c r="DL159" s="31">
        <f t="shared" si="273"/>
        <v>-451.5</v>
      </c>
      <c r="DM159" s="31">
        <f t="shared" si="274"/>
        <v>3.2158492161719687E-8</v>
      </c>
      <c r="DN159" s="31">
        <f t="shared" si="275"/>
        <v>8895</v>
      </c>
      <c r="DO159" s="31">
        <f t="shared" si="276"/>
        <v>1506.4014679617749</v>
      </c>
    </row>
    <row r="160" spans="1:119">
      <c r="A160" s="23">
        <f t="shared" si="203"/>
        <v>51.984153366799546</v>
      </c>
      <c r="B160" s="23">
        <v>0</v>
      </c>
      <c r="C160" s="44">
        <f t="shared" si="281"/>
        <v>6.0749999999999993</v>
      </c>
      <c r="D160" s="48"/>
      <c r="E160" s="47">
        <f t="shared" si="204"/>
        <v>6.0749999999999993</v>
      </c>
      <c r="F160" s="84">
        <f t="shared" si="191"/>
        <v>12.149999999999999</v>
      </c>
      <c r="G160" s="185">
        <f t="shared" si="192"/>
        <v>8.4561443244910439</v>
      </c>
      <c r="H160" s="26">
        <f t="shared" si="205"/>
        <v>1869493099.4356346</v>
      </c>
      <c r="I160" s="23">
        <f t="shared" si="277"/>
        <v>30.800000000000015</v>
      </c>
      <c r="J160" s="27">
        <v>154</v>
      </c>
      <c r="K160" s="32">
        <f t="shared" si="206"/>
        <v>154</v>
      </c>
      <c r="L160" s="32">
        <f t="shared" si="207"/>
        <v>1</v>
      </c>
      <c r="M160" s="22">
        <v>1</v>
      </c>
      <c r="N160" s="109">
        <f t="shared" si="208"/>
        <v>6.0749999999999993</v>
      </c>
      <c r="O160" s="31">
        <f t="shared" si="193"/>
        <v>1108800</v>
      </c>
      <c r="P160" s="31">
        <f t="shared" si="209"/>
        <v>1037337839.9999999</v>
      </c>
      <c r="Q160" s="31">
        <f t="shared" si="210"/>
        <v>1362860469488.5774</v>
      </c>
      <c r="R160" s="31">
        <f t="shared" si="211"/>
        <v>300</v>
      </c>
      <c r="S160" s="31">
        <f t="shared" si="212"/>
        <v>1559.5246010039864</v>
      </c>
      <c r="T160" s="56">
        <f t="shared" si="213"/>
        <v>1313.8057987825621</v>
      </c>
      <c r="U160" s="163">
        <f t="shared" si="214"/>
        <v>253.68432973473131</v>
      </c>
      <c r="W160" s="32">
        <f t="shared" si="215"/>
        <v>149</v>
      </c>
      <c r="X160" s="32">
        <f t="shared" si="216"/>
        <v>2.0499999999999998</v>
      </c>
      <c r="Y160" s="22">
        <v>1</v>
      </c>
      <c r="Z160" s="23">
        <f t="shared" si="217"/>
        <v>1.0249999999999999</v>
      </c>
      <c r="AA160" s="31">
        <f t="shared" si="194"/>
        <v>6177600</v>
      </c>
      <c r="AB160" s="31">
        <f t="shared" si="218"/>
        <v>943473959.99999988</v>
      </c>
      <c r="AC160" s="31">
        <f t="shared" si="219"/>
        <v>681430234744.28845</v>
      </c>
      <c r="AD160" s="31">
        <f t="shared" si="220"/>
        <v>615</v>
      </c>
      <c r="AE160" s="31">
        <f t="shared" si="221"/>
        <v>1559.5246010039864</v>
      </c>
      <c r="AF160" s="56">
        <f t="shared" si="280"/>
        <v>722.25653662374373</v>
      </c>
      <c r="AH160" s="32">
        <f t="shared" si="222"/>
        <v>139</v>
      </c>
      <c r="AI160" s="32">
        <f t="shared" si="223"/>
        <v>4.1999999999999993</v>
      </c>
      <c r="AJ160" s="22">
        <v>1</v>
      </c>
      <c r="AK160" s="23">
        <f t="shared" si="224"/>
        <v>1.075</v>
      </c>
      <c r="AL160" s="31">
        <f t="shared" si="195"/>
        <v>468000</v>
      </c>
      <c r="AM160" s="31">
        <f t="shared" si="225"/>
        <v>69930900</v>
      </c>
      <c r="AN160" s="31">
        <f t="shared" si="226"/>
        <v>170357558686.07202</v>
      </c>
      <c r="AO160" s="31">
        <f t="shared" si="227"/>
        <v>1259.9999999999998</v>
      </c>
      <c r="AP160" s="31">
        <f t="shared" si="228"/>
        <v>1559.5246010039864</v>
      </c>
      <c r="AQ160" s="56">
        <f t="shared" si="188"/>
        <v>2436.0841728916976</v>
      </c>
      <c r="AS160" s="32">
        <f t="shared" si="229"/>
        <v>124</v>
      </c>
      <c r="AT160" s="32">
        <f t="shared" si="230"/>
        <v>6.4999999999999991</v>
      </c>
      <c r="AU160" s="22">
        <v>1</v>
      </c>
      <c r="AV160" s="23">
        <f t="shared" si="231"/>
        <v>1.1499999999999999</v>
      </c>
      <c r="AW160" s="31">
        <f t="shared" si="196"/>
        <v>387200</v>
      </c>
      <c r="AX160" s="31">
        <f t="shared" si="232"/>
        <v>55214719.999999993</v>
      </c>
      <c r="AY160" s="31">
        <f t="shared" si="233"/>
        <v>21294694835.758984</v>
      </c>
      <c r="AZ160" s="31">
        <f t="shared" si="234"/>
        <v>1949.9999999999998</v>
      </c>
      <c r="BA160" s="31">
        <f t="shared" si="235"/>
        <v>1559.5246010039864</v>
      </c>
      <c r="BB160" s="56">
        <f t="shared" si="278"/>
        <v>385.67061167310072</v>
      </c>
      <c r="BD160" s="32">
        <f t="shared" si="236"/>
        <v>94</v>
      </c>
      <c r="BE160" s="32">
        <f t="shared" si="237"/>
        <v>9.1</v>
      </c>
      <c r="BF160" s="22">
        <v>1</v>
      </c>
      <c r="BG160" s="23">
        <f t="shared" si="238"/>
        <v>1.3</v>
      </c>
      <c r="BH160" s="31">
        <f t="shared" si="197"/>
        <v>2160</v>
      </c>
      <c r="BI160" s="31">
        <f t="shared" si="239"/>
        <v>263952</v>
      </c>
      <c r="BJ160" s="31">
        <f t="shared" si="240"/>
        <v>332729606.8087334</v>
      </c>
      <c r="BK160" s="31">
        <f t="shared" si="241"/>
        <v>2730</v>
      </c>
      <c r="BL160" s="31">
        <f t="shared" si="242"/>
        <v>1559.5246010039864</v>
      </c>
      <c r="BM160" s="56">
        <f t="shared" si="189"/>
        <v>1260.5686140235096</v>
      </c>
      <c r="BO160" s="32">
        <f t="shared" si="243"/>
        <v>49</v>
      </c>
      <c r="BP160" s="32">
        <f t="shared" si="244"/>
        <v>12.149999999999999</v>
      </c>
      <c r="BQ160" s="22">
        <v>1</v>
      </c>
      <c r="BR160" s="23">
        <f t="shared" si="245"/>
        <v>1.5249999999999999</v>
      </c>
      <c r="BS160" s="31">
        <f t="shared" si="198"/>
        <v>15</v>
      </c>
      <c r="BT160" s="31">
        <f t="shared" si="246"/>
        <v>1120.875</v>
      </c>
      <c r="BU160" s="31">
        <f t="shared" si="247"/>
        <v>649862.51329830557</v>
      </c>
      <c r="BV160" s="31">
        <f t="shared" si="248"/>
        <v>3644.9999999999995</v>
      </c>
      <c r="BW160" s="31">
        <f t="shared" si="249"/>
        <v>1559.5246010039864</v>
      </c>
      <c r="BX160" s="56">
        <f t="shared" si="282"/>
        <v>579.7814326292455</v>
      </c>
      <c r="BZ160" s="32">
        <f t="shared" si="250"/>
        <v>-1</v>
      </c>
      <c r="CA160" s="32">
        <f t="shared" si="251"/>
        <v>15.7</v>
      </c>
      <c r="CB160" s="32">
        <v>1</v>
      </c>
      <c r="CC160" s="23">
        <f t="shared" si="252"/>
        <v>1.7749999999999999</v>
      </c>
      <c r="CD160" s="31">
        <f t="shared" si="199"/>
        <v>1</v>
      </c>
      <c r="CE160" s="31">
        <f t="shared" si="253"/>
        <v>-1.7749999999999999</v>
      </c>
      <c r="CF160" s="31">
        <f t="shared" si="254"/>
        <v>634.63136064287437</v>
      </c>
      <c r="CG160" s="31">
        <f t="shared" si="255"/>
        <v>4710</v>
      </c>
      <c r="CH160" s="31">
        <f t="shared" si="256"/>
        <v>1559.5246010039864</v>
      </c>
      <c r="CK160" s="32">
        <f t="shared" si="257"/>
        <v>-56</v>
      </c>
      <c r="CL160" s="32">
        <f t="shared" si="258"/>
        <v>19.799999999999997</v>
      </c>
      <c r="CM160" s="32">
        <v>1</v>
      </c>
      <c r="CN160" s="23">
        <f t="shared" si="259"/>
        <v>2.0499999999999998</v>
      </c>
      <c r="CO160" s="31">
        <f t="shared" si="200"/>
        <v>1</v>
      </c>
      <c r="CP160" s="31">
        <f t="shared" si="260"/>
        <v>-114.79999999999998</v>
      </c>
      <c r="CQ160" s="31">
        <f t="shared" si="261"/>
        <v>0.30987859406390239</v>
      </c>
      <c r="CR160" s="31">
        <f t="shared" si="262"/>
        <v>5939.9999999999991</v>
      </c>
      <c r="CS160" s="31">
        <f t="shared" si="263"/>
        <v>1559.5246010039864</v>
      </c>
      <c r="CV160" s="32">
        <f t="shared" si="264"/>
        <v>-106</v>
      </c>
      <c r="CW160" s="32">
        <f t="shared" si="265"/>
        <v>24.4</v>
      </c>
      <c r="CX160" s="32">
        <v>1</v>
      </c>
      <c r="CY160" s="23">
        <f t="shared" si="266"/>
        <v>2.2999999999999998</v>
      </c>
      <c r="CZ160" s="31">
        <f t="shared" si="201"/>
        <v>1</v>
      </c>
      <c r="DA160" s="31">
        <f t="shared" si="267"/>
        <v>-243.79999999999998</v>
      </c>
      <c r="DB160" s="31">
        <f t="shared" si="268"/>
        <v>3.0261581451552865E-4</v>
      </c>
      <c r="DC160" s="31">
        <f t="shared" si="269"/>
        <v>7320</v>
      </c>
      <c r="DD160" s="31">
        <f t="shared" si="270"/>
        <v>1559.5246010039864</v>
      </c>
      <c r="DG160" s="32">
        <f t="shared" si="271"/>
        <v>-171</v>
      </c>
      <c r="DH160" s="32">
        <f t="shared" si="272"/>
        <v>29.65</v>
      </c>
      <c r="DI160" s="32">
        <v>1</v>
      </c>
      <c r="DJ160" s="23">
        <f t="shared" si="279"/>
        <v>2.625</v>
      </c>
      <c r="DK160" s="31">
        <f t="shared" si="202"/>
        <v>1</v>
      </c>
      <c r="DL160" s="31">
        <f t="shared" si="273"/>
        <v>-448.875</v>
      </c>
      <c r="DM160" s="31">
        <f t="shared" si="274"/>
        <v>3.6940407045352459E-8</v>
      </c>
      <c r="DN160" s="31">
        <f t="shared" si="275"/>
        <v>8895</v>
      </c>
      <c r="DO160" s="31">
        <f t="shared" si="276"/>
        <v>1559.5246010039864</v>
      </c>
    </row>
    <row r="161" spans="1:119">
      <c r="A161" s="23">
        <f t="shared" si="203"/>
        <v>53.817370576238226</v>
      </c>
      <c r="B161" s="23">
        <v>0</v>
      </c>
      <c r="C161" s="44">
        <f t="shared" si="281"/>
        <v>7.85</v>
      </c>
      <c r="D161" s="47">
        <f>1+J161/200</f>
        <v>1.7749999999999999</v>
      </c>
      <c r="E161" s="47">
        <f t="shared" si="204"/>
        <v>7.85</v>
      </c>
      <c r="F161" s="84">
        <f t="shared" si="191"/>
        <v>15.7</v>
      </c>
      <c r="G161" s="185">
        <f t="shared" si="192"/>
        <v>8.5741877002903433</v>
      </c>
      <c r="H161" s="26">
        <f t="shared" si="205"/>
        <v>2147483648.0000219</v>
      </c>
      <c r="I161" s="23">
        <f t="shared" si="277"/>
        <v>31.000000000000018</v>
      </c>
      <c r="J161" s="27">
        <v>155</v>
      </c>
      <c r="K161" s="32">
        <f t="shared" si="206"/>
        <v>155</v>
      </c>
      <c r="L161" s="32">
        <f t="shared" si="207"/>
        <v>1</v>
      </c>
      <c r="M161" s="22">
        <v>1</v>
      </c>
      <c r="N161" s="109">
        <f t="shared" si="208"/>
        <v>7.85</v>
      </c>
      <c r="O161" s="31">
        <f t="shared" si="193"/>
        <v>1108800</v>
      </c>
      <c r="P161" s="31">
        <f t="shared" si="209"/>
        <v>1349132400</v>
      </c>
      <c r="Q161" s="31">
        <f t="shared" si="210"/>
        <v>2022929596416.0205</v>
      </c>
      <c r="R161" s="31">
        <f t="shared" si="211"/>
        <v>300</v>
      </c>
      <c r="S161" s="31">
        <f t="shared" si="212"/>
        <v>1614.5211172871468</v>
      </c>
      <c r="T161" s="56">
        <f t="shared" si="213"/>
        <v>1499.4300013964682</v>
      </c>
      <c r="U161" s="163">
        <f t="shared" si="214"/>
        <v>257.22563100871031</v>
      </c>
      <c r="W161" s="32">
        <f t="shared" si="215"/>
        <v>150</v>
      </c>
      <c r="X161" s="32">
        <f t="shared" si="216"/>
        <v>2.0499999999999998</v>
      </c>
      <c r="Y161" s="22">
        <v>1</v>
      </c>
      <c r="Z161" s="23">
        <f t="shared" si="217"/>
        <v>1.0249999999999999</v>
      </c>
      <c r="AA161" s="31">
        <f t="shared" si="194"/>
        <v>6177600</v>
      </c>
      <c r="AB161" s="31">
        <f t="shared" si="218"/>
        <v>949805999.99999988</v>
      </c>
      <c r="AC161" s="31">
        <f t="shared" si="219"/>
        <v>1011464798208.01</v>
      </c>
      <c r="AD161" s="31">
        <f t="shared" si="220"/>
        <v>615</v>
      </c>
      <c r="AE161" s="31">
        <f t="shared" si="221"/>
        <v>1614.5211172871468</v>
      </c>
      <c r="AF161" s="56">
        <f t="shared" si="280"/>
        <v>1064.917254900485</v>
      </c>
      <c r="AH161" s="32">
        <f t="shared" si="222"/>
        <v>140</v>
      </c>
      <c r="AI161" s="32">
        <f t="shared" si="223"/>
        <v>4.1999999999999993</v>
      </c>
      <c r="AJ161" s="22">
        <v>14</v>
      </c>
      <c r="AK161" s="23">
        <f t="shared" si="224"/>
        <v>1.075</v>
      </c>
      <c r="AL161" s="31">
        <f t="shared" si="195"/>
        <v>6552000</v>
      </c>
      <c r="AM161" s="31">
        <f t="shared" si="225"/>
        <v>986076000</v>
      </c>
      <c r="AN161" s="31">
        <f t="shared" si="226"/>
        <v>252866199552.00235</v>
      </c>
      <c r="AO161" s="31">
        <f t="shared" si="227"/>
        <v>1259.9999999999998</v>
      </c>
      <c r="AP161" s="31">
        <f t="shared" si="228"/>
        <v>1614.5211172871468</v>
      </c>
      <c r="AQ161" s="56">
        <f t="shared" si="188"/>
        <v>256.43682591605756</v>
      </c>
      <c r="AS161" s="32">
        <f t="shared" si="229"/>
        <v>125</v>
      </c>
      <c r="AT161" s="32">
        <f t="shared" si="230"/>
        <v>6.4999999999999991</v>
      </c>
      <c r="AU161" s="22">
        <v>1</v>
      </c>
      <c r="AV161" s="23">
        <f t="shared" si="231"/>
        <v>1.1499999999999999</v>
      </c>
      <c r="AW161" s="31">
        <f t="shared" si="196"/>
        <v>387200</v>
      </c>
      <c r="AX161" s="31">
        <f t="shared" si="232"/>
        <v>55659999.999999993</v>
      </c>
      <c r="AY161" s="31">
        <f t="shared" si="233"/>
        <v>31608274944.000256</v>
      </c>
      <c r="AZ161" s="31">
        <f t="shared" si="234"/>
        <v>1949.9999999999998</v>
      </c>
      <c r="BA161" s="31">
        <f t="shared" si="235"/>
        <v>1614.5211172871468</v>
      </c>
      <c r="BB161" s="56">
        <f t="shared" si="278"/>
        <v>567.88133208767988</v>
      </c>
      <c r="BD161" s="32">
        <f t="shared" si="236"/>
        <v>95</v>
      </c>
      <c r="BE161" s="32">
        <f t="shared" si="237"/>
        <v>9.1</v>
      </c>
      <c r="BF161" s="22">
        <v>1</v>
      </c>
      <c r="BG161" s="23">
        <f t="shared" si="238"/>
        <v>1.3</v>
      </c>
      <c r="BH161" s="31">
        <f t="shared" si="197"/>
        <v>2160</v>
      </c>
      <c r="BI161" s="31">
        <f t="shared" si="239"/>
        <v>266760</v>
      </c>
      <c r="BJ161" s="31">
        <f t="shared" si="240"/>
        <v>493879296.00000316</v>
      </c>
      <c r="BK161" s="31">
        <f t="shared" si="241"/>
        <v>2730</v>
      </c>
      <c r="BL161" s="31">
        <f t="shared" si="242"/>
        <v>1614.5211172871468</v>
      </c>
      <c r="BM161" s="56">
        <f t="shared" si="189"/>
        <v>1851.3993702204348</v>
      </c>
      <c r="BO161" s="32">
        <f t="shared" si="243"/>
        <v>50</v>
      </c>
      <c r="BP161" s="32">
        <f t="shared" si="244"/>
        <v>12.149999999999999</v>
      </c>
      <c r="BQ161" s="22">
        <v>1</v>
      </c>
      <c r="BR161" s="23">
        <f t="shared" si="245"/>
        <v>1.5249999999999999</v>
      </c>
      <c r="BS161" s="31">
        <f t="shared" si="198"/>
        <v>15</v>
      </c>
      <c r="BT161" s="31">
        <f t="shared" si="246"/>
        <v>1143.75</v>
      </c>
      <c r="BU161" s="31">
        <f t="shared" si="247"/>
        <v>964608.00000000314</v>
      </c>
      <c r="BV161" s="31">
        <f t="shared" si="248"/>
        <v>3644.9999999999995</v>
      </c>
      <c r="BW161" s="31">
        <f t="shared" si="249"/>
        <v>1614.5211172871468</v>
      </c>
      <c r="BX161" s="56">
        <f t="shared" si="282"/>
        <v>843.37311475410115</v>
      </c>
      <c r="BZ161" s="32">
        <f t="shared" si="250"/>
        <v>0</v>
      </c>
      <c r="CA161" s="32">
        <f t="shared" si="251"/>
        <v>15.7</v>
      </c>
      <c r="CB161" s="32">
        <v>1</v>
      </c>
      <c r="CC161" s="23">
        <f t="shared" si="252"/>
        <v>1.7749999999999999</v>
      </c>
      <c r="CD161" s="31">
        <f t="shared" si="199"/>
        <v>1</v>
      </c>
      <c r="CE161" s="31">
        <f t="shared" si="253"/>
        <v>0</v>
      </c>
      <c r="CF161" s="31">
        <f t="shared" si="254"/>
        <v>942</v>
      </c>
      <c r="CG161" s="31">
        <f t="shared" si="255"/>
        <v>4710</v>
      </c>
      <c r="CH161" s="31">
        <f t="shared" si="256"/>
        <v>1614.5211172871468</v>
      </c>
      <c r="CK161" s="32">
        <f t="shared" si="257"/>
        <v>-55</v>
      </c>
      <c r="CL161" s="32">
        <f t="shared" si="258"/>
        <v>19.799999999999997</v>
      </c>
      <c r="CM161" s="32">
        <v>1</v>
      </c>
      <c r="CN161" s="23">
        <f t="shared" si="259"/>
        <v>2.0499999999999998</v>
      </c>
      <c r="CO161" s="31">
        <f t="shared" si="200"/>
        <v>1</v>
      </c>
      <c r="CP161" s="31">
        <f t="shared" si="260"/>
        <v>-112.74999999999999</v>
      </c>
      <c r="CQ161" s="31">
        <f t="shared" si="261"/>
        <v>0.45996093749999822</v>
      </c>
      <c r="CR161" s="31">
        <f t="shared" si="262"/>
        <v>5939.9999999999991</v>
      </c>
      <c r="CS161" s="31">
        <f t="shared" si="263"/>
        <v>1614.5211172871468</v>
      </c>
      <c r="CV161" s="32">
        <f t="shared" si="264"/>
        <v>-105</v>
      </c>
      <c r="CW161" s="32">
        <f t="shared" si="265"/>
        <v>24.4</v>
      </c>
      <c r="CX161" s="32">
        <v>1</v>
      </c>
      <c r="CY161" s="23">
        <f t="shared" si="266"/>
        <v>2.2999999999999998</v>
      </c>
      <c r="CZ161" s="31">
        <f t="shared" si="201"/>
        <v>1</v>
      </c>
      <c r="DA161" s="31">
        <f t="shared" si="267"/>
        <v>-241.49999999999997</v>
      </c>
      <c r="DB161" s="31">
        <f t="shared" si="268"/>
        <v>4.4918060302734055E-4</v>
      </c>
      <c r="DC161" s="31">
        <f t="shared" si="269"/>
        <v>7320</v>
      </c>
      <c r="DD161" s="31">
        <f t="shared" si="270"/>
        <v>1614.5211172871468</v>
      </c>
      <c r="DG161" s="32">
        <f t="shared" si="271"/>
        <v>-170</v>
      </c>
      <c r="DH161" s="32">
        <f t="shared" si="272"/>
        <v>29.65</v>
      </c>
      <c r="DI161" s="32">
        <v>1</v>
      </c>
      <c r="DJ161" s="23">
        <f t="shared" si="279"/>
        <v>2.625</v>
      </c>
      <c r="DK161" s="31">
        <f t="shared" si="202"/>
        <v>1</v>
      </c>
      <c r="DL161" s="31">
        <f t="shared" si="273"/>
        <v>-446.25</v>
      </c>
      <c r="DM161" s="31">
        <f t="shared" si="274"/>
        <v>5.4831616580485669E-8</v>
      </c>
      <c r="DN161" s="31">
        <f t="shared" si="275"/>
        <v>8895</v>
      </c>
      <c r="DO161" s="31">
        <f t="shared" si="276"/>
        <v>1614.5211172871468</v>
      </c>
    </row>
    <row r="162" spans="1:119">
      <c r="A162" s="23">
        <f t="shared" si="203"/>
        <v>55.715236050952463</v>
      </c>
      <c r="B162" s="23">
        <v>0</v>
      </c>
      <c r="C162" s="44">
        <f t="shared" si="281"/>
        <v>7.85</v>
      </c>
      <c r="D162" s="48"/>
      <c r="E162" s="47">
        <f t="shared" si="204"/>
        <v>7.85</v>
      </c>
      <c r="F162" s="84">
        <f t="shared" si="191"/>
        <v>15.7</v>
      </c>
      <c r="G162" s="185">
        <f t="shared" si="192"/>
        <v>8.693878900208464</v>
      </c>
      <c r="H162" s="26">
        <f t="shared" si="205"/>
        <v>2466810933.8406577</v>
      </c>
      <c r="I162" s="23">
        <f t="shared" si="277"/>
        <v>31.200000000000014</v>
      </c>
      <c r="J162" s="27">
        <v>156</v>
      </c>
      <c r="K162" s="32">
        <f t="shared" si="206"/>
        <v>156</v>
      </c>
      <c r="L162" s="32">
        <f t="shared" si="207"/>
        <v>1</v>
      </c>
      <c r="M162" s="22">
        <v>1</v>
      </c>
      <c r="N162" s="109">
        <f t="shared" si="208"/>
        <v>7.85</v>
      </c>
      <c r="O162" s="31">
        <f t="shared" si="193"/>
        <v>1108800</v>
      </c>
      <c r="P162" s="31">
        <f t="shared" si="209"/>
        <v>1357836480</v>
      </c>
      <c r="Q162" s="31">
        <f t="shared" si="210"/>
        <v>2323735899677.8994</v>
      </c>
      <c r="R162" s="31">
        <f t="shared" si="211"/>
        <v>300</v>
      </c>
      <c r="S162" s="31">
        <f t="shared" si="212"/>
        <v>1671.4570815285738</v>
      </c>
      <c r="T162" s="56">
        <f t="shared" si="213"/>
        <v>1711.3517967037528</v>
      </c>
      <c r="U162" s="163">
        <f t="shared" si="214"/>
        <v>260.81636700625393</v>
      </c>
      <c r="W162" s="32">
        <f t="shared" si="215"/>
        <v>151</v>
      </c>
      <c r="X162" s="32">
        <f t="shared" si="216"/>
        <v>2.0499999999999998</v>
      </c>
      <c r="Y162" s="22">
        <v>1</v>
      </c>
      <c r="Z162" s="23">
        <f t="shared" si="217"/>
        <v>1.0249999999999999</v>
      </c>
      <c r="AA162" s="31">
        <f t="shared" si="194"/>
        <v>6177600</v>
      </c>
      <c r="AB162" s="31">
        <f t="shared" si="218"/>
        <v>956138039.99999988</v>
      </c>
      <c r="AC162" s="31">
        <f t="shared" si="219"/>
        <v>1161867949838.9492</v>
      </c>
      <c r="AD162" s="31">
        <f t="shared" si="220"/>
        <v>615</v>
      </c>
      <c r="AE162" s="31">
        <f t="shared" si="221"/>
        <v>1671.4570815285738</v>
      </c>
      <c r="AF162" s="56">
        <f t="shared" si="280"/>
        <v>1215.167581700807</v>
      </c>
      <c r="AH162" s="32">
        <f t="shared" si="222"/>
        <v>141</v>
      </c>
      <c r="AI162" s="32">
        <f t="shared" si="223"/>
        <v>4.1999999999999993</v>
      </c>
      <c r="AJ162" s="22">
        <v>1</v>
      </c>
      <c r="AK162" s="23">
        <f t="shared" si="224"/>
        <v>1.075</v>
      </c>
      <c r="AL162" s="31">
        <f t="shared" si="195"/>
        <v>6552000</v>
      </c>
      <c r="AM162" s="31">
        <f t="shared" si="225"/>
        <v>993119400</v>
      </c>
      <c r="AN162" s="31">
        <f t="shared" si="226"/>
        <v>290466987459.73712</v>
      </c>
      <c r="AO162" s="31">
        <f t="shared" si="227"/>
        <v>1259.9999999999998</v>
      </c>
      <c r="AP162" s="31">
        <f t="shared" si="228"/>
        <v>1671.4570815285738</v>
      </c>
      <c r="AQ162" s="56">
        <f t="shared" si="188"/>
        <v>292.47942136639068</v>
      </c>
      <c r="AS162" s="32">
        <f t="shared" si="229"/>
        <v>126</v>
      </c>
      <c r="AT162" s="32">
        <f t="shared" si="230"/>
        <v>6.4999999999999991</v>
      </c>
      <c r="AU162" s="22">
        <v>1</v>
      </c>
      <c r="AV162" s="23">
        <f t="shared" si="231"/>
        <v>1.1499999999999999</v>
      </c>
      <c r="AW162" s="31">
        <f t="shared" si="196"/>
        <v>387200</v>
      </c>
      <c r="AX162" s="31">
        <f t="shared" si="232"/>
        <v>56105279.999999993</v>
      </c>
      <c r="AY162" s="31">
        <f t="shared" si="233"/>
        <v>36308373432.467102</v>
      </c>
      <c r="AZ162" s="31">
        <f t="shared" si="234"/>
        <v>1949.9999999999998</v>
      </c>
      <c r="BA162" s="31">
        <f t="shared" si="235"/>
        <v>1671.4570815285738</v>
      </c>
      <c r="BB162" s="56">
        <f t="shared" si="278"/>
        <v>647.14717460579664</v>
      </c>
      <c r="BD162" s="32">
        <f t="shared" si="236"/>
        <v>96</v>
      </c>
      <c r="BE162" s="32">
        <f t="shared" si="237"/>
        <v>9.1</v>
      </c>
      <c r="BF162" s="22">
        <v>1</v>
      </c>
      <c r="BG162" s="23">
        <f t="shared" si="238"/>
        <v>1.3</v>
      </c>
      <c r="BH162" s="31">
        <f t="shared" si="197"/>
        <v>2160</v>
      </c>
      <c r="BI162" s="31">
        <f t="shared" si="239"/>
        <v>269568</v>
      </c>
      <c r="BJ162" s="31">
        <f t="shared" si="240"/>
        <v>567318334.8822974</v>
      </c>
      <c r="BK162" s="31">
        <f t="shared" si="241"/>
        <v>2730</v>
      </c>
      <c r="BL162" s="31">
        <f t="shared" si="242"/>
        <v>1671.4570815285738</v>
      </c>
      <c r="BM162" s="56">
        <f t="shared" si="189"/>
        <v>2104.546292150023</v>
      </c>
      <c r="BO162" s="32">
        <f t="shared" si="243"/>
        <v>51</v>
      </c>
      <c r="BP162" s="32">
        <f t="shared" si="244"/>
        <v>12.149999999999999</v>
      </c>
      <c r="BQ162" s="22">
        <v>1</v>
      </c>
      <c r="BR162" s="23">
        <f t="shared" si="245"/>
        <v>1.5249999999999999</v>
      </c>
      <c r="BS162" s="31">
        <f t="shared" si="198"/>
        <v>15</v>
      </c>
      <c r="BT162" s="31">
        <f t="shared" si="246"/>
        <v>1166.625</v>
      </c>
      <c r="BU162" s="31">
        <f t="shared" si="247"/>
        <v>1108043.6228169836</v>
      </c>
      <c r="BV162" s="31">
        <f t="shared" si="248"/>
        <v>3644.9999999999995</v>
      </c>
      <c r="BW162" s="31">
        <f t="shared" si="249"/>
        <v>1671.4570815285738</v>
      </c>
      <c r="BX162" s="56">
        <f t="shared" si="282"/>
        <v>949.78559761447218</v>
      </c>
      <c r="BZ162" s="32">
        <f t="shared" si="250"/>
        <v>1</v>
      </c>
      <c r="CA162" s="32">
        <f t="shared" si="251"/>
        <v>15.7</v>
      </c>
      <c r="CB162" s="32">
        <v>1</v>
      </c>
      <c r="CC162" s="23">
        <f t="shared" si="252"/>
        <v>1.7749999999999999</v>
      </c>
      <c r="CD162" s="31">
        <f t="shared" si="199"/>
        <v>1</v>
      </c>
      <c r="CE162" s="31">
        <f t="shared" si="253"/>
        <v>1.7749999999999999</v>
      </c>
      <c r="CF162" s="31">
        <f t="shared" si="254"/>
        <v>1082.0738504072071</v>
      </c>
      <c r="CG162" s="31">
        <f t="shared" si="255"/>
        <v>4710</v>
      </c>
      <c r="CH162" s="31">
        <f t="shared" si="256"/>
        <v>1671.4570815285738</v>
      </c>
      <c r="CI162" s="56">
        <f t="shared" ref="CI162:CI205" si="283">CF162/CE162</f>
        <v>609.61907065194771</v>
      </c>
      <c r="CK162" s="32">
        <f t="shared" si="257"/>
        <v>-54</v>
      </c>
      <c r="CL162" s="32">
        <f t="shared" si="258"/>
        <v>19.799999999999997</v>
      </c>
      <c r="CM162" s="32">
        <v>1</v>
      </c>
      <c r="CN162" s="23">
        <f t="shared" si="259"/>
        <v>2.0499999999999998</v>
      </c>
      <c r="CO162" s="31">
        <f t="shared" si="200"/>
        <v>1</v>
      </c>
      <c r="CP162" s="31">
        <f t="shared" si="260"/>
        <v>-110.69999999999999</v>
      </c>
      <c r="CQ162" s="31">
        <f t="shared" si="261"/>
        <v>0.52835637226914223</v>
      </c>
      <c r="CR162" s="31">
        <f t="shared" si="262"/>
        <v>5939.9999999999991</v>
      </c>
      <c r="CS162" s="31">
        <f t="shared" si="263"/>
        <v>1671.4570815285738</v>
      </c>
      <c r="CV162" s="32">
        <f t="shared" si="264"/>
        <v>-104</v>
      </c>
      <c r="CW162" s="32">
        <f t="shared" si="265"/>
        <v>24.4</v>
      </c>
      <c r="CX162" s="32">
        <v>1</v>
      </c>
      <c r="CY162" s="23">
        <f t="shared" si="266"/>
        <v>2.2999999999999998</v>
      </c>
      <c r="CZ162" s="31">
        <f t="shared" si="201"/>
        <v>1</v>
      </c>
      <c r="DA162" s="31">
        <f t="shared" si="267"/>
        <v>-239.2</v>
      </c>
      <c r="DB162" s="31">
        <f t="shared" si="268"/>
        <v>5.1597301979408225E-4</v>
      </c>
      <c r="DC162" s="31">
        <f t="shared" si="269"/>
        <v>7320</v>
      </c>
      <c r="DD162" s="31">
        <f t="shared" si="270"/>
        <v>1671.4570815285738</v>
      </c>
      <c r="DG162" s="32">
        <f t="shared" si="271"/>
        <v>-169</v>
      </c>
      <c r="DH162" s="32">
        <f t="shared" si="272"/>
        <v>29.65</v>
      </c>
      <c r="DI162" s="32">
        <v>1</v>
      </c>
      <c r="DJ162" s="23">
        <f t="shared" si="279"/>
        <v>2.625</v>
      </c>
      <c r="DK162" s="31">
        <f t="shared" si="202"/>
        <v>1</v>
      </c>
      <c r="DL162" s="31">
        <f t="shared" si="273"/>
        <v>-443.625</v>
      </c>
      <c r="DM162" s="31">
        <f t="shared" si="274"/>
        <v>6.2984987767832042E-8</v>
      </c>
      <c r="DN162" s="31">
        <f t="shared" si="275"/>
        <v>8895</v>
      </c>
      <c r="DO162" s="31">
        <f t="shared" si="276"/>
        <v>1671.4570815285738</v>
      </c>
    </row>
    <row r="163" spans="1:119">
      <c r="A163" s="23">
        <f t="shared" si="203"/>
        <v>57.680029607093672</v>
      </c>
      <c r="B163" s="23">
        <v>0</v>
      </c>
      <c r="C163" s="44">
        <f t="shared" si="281"/>
        <v>7.85</v>
      </c>
      <c r="D163" s="48"/>
      <c r="E163" s="47">
        <f t="shared" si="204"/>
        <v>7.85</v>
      </c>
      <c r="F163" s="84">
        <f t="shared" si="191"/>
        <v>15.7</v>
      </c>
      <c r="G163" s="185">
        <f t="shared" si="192"/>
        <v>8.8152409270128853</v>
      </c>
      <c r="H163" s="26">
        <f t="shared" si="205"/>
        <v>2833621661.7914634</v>
      </c>
      <c r="I163" s="23">
        <f t="shared" si="277"/>
        <v>31.400000000000016</v>
      </c>
      <c r="J163" s="27">
        <v>157</v>
      </c>
      <c r="K163" s="32">
        <f t="shared" si="206"/>
        <v>157</v>
      </c>
      <c r="L163" s="32">
        <f t="shared" si="207"/>
        <v>1</v>
      </c>
      <c r="M163" s="22">
        <v>1</v>
      </c>
      <c r="N163" s="109">
        <f t="shared" si="208"/>
        <v>7.85</v>
      </c>
      <c r="O163" s="31">
        <f t="shared" si="193"/>
        <v>1108800</v>
      </c>
      <c r="P163" s="31">
        <f t="shared" si="209"/>
        <v>1366540560</v>
      </c>
      <c r="Q163" s="31">
        <f t="shared" si="210"/>
        <v>2669271605407.5581</v>
      </c>
      <c r="R163" s="31">
        <f t="shared" si="211"/>
        <v>300</v>
      </c>
      <c r="S163" s="31">
        <f t="shared" si="212"/>
        <v>1730.4008882128101</v>
      </c>
      <c r="T163" s="56">
        <f t="shared" si="213"/>
        <v>1953.305802652179</v>
      </c>
      <c r="U163" s="163">
        <f t="shared" si="214"/>
        <v>264.45722781038654</v>
      </c>
      <c r="W163" s="32">
        <f t="shared" si="215"/>
        <v>152</v>
      </c>
      <c r="X163" s="32">
        <f t="shared" si="216"/>
        <v>2.0499999999999998</v>
      </c>
      <c r="Y163" s="22">
        <v>1</v>
      </c>
      <c r="Z163" s="23">
        <f t="shared" si="217"/>
        <v>1.0249999999999999</v>
      </c>
      <c r="AA163" s="31">
        <f t="shared" si="194"/>
        <v>6177600</v>
      </c>
      <c r="AB163" s="31">
        <f t="shared" si="218"/>
        <v>962470079.99999988</v>
      </c>
      <c r="AC163" s="31">
        <f t="shared" si="219"/>
        <v>1334635802703.7786</v>
      </c>
      <c r="AD163" s="31">
        <f t="shared" si="220"/>
        <v>615</v>
      </c>
      <c r="AE163" s="31">
        <f t="shared" si="221"/>
        <v>1730.4008882128101</v>
      </c>
      <c r="AF163" s="56">
        <f t="shared" si="280"/>
        <v>1386.6777060786958</v>
      </c>
      <c r="AH163" s="32">
        <f t="shared" si="222"/>
        <v>142</v>
      </c>
      <c r="AI163" s="32">
        <f t="shared" si="223"/>
        <v>4.1999999999999993</v>
      </c>
      <c r="AJ163" s="22">
        <v>1</v>
      </c>
      <c r="AK163" s="23">
        <f t="shared" si="224"/>
        <v>1.075</v>
      </c>
      <c r="AL163" s="31">
        <f t="shared" si="195"/>
        <v>6552000</v>
      </c>
      <c r="AM163" s="31">
        <f t="shared" si="225"/>
        <v>1000162800</v>
      </c>
      <c r="AN163" s="31">
        <f t="shared" si="226"/>
        <v>333658950675.9444</v>
      </c>
      <c r="AO163" s="31">
        <f t="shared" si="227"/>
        <v>1259.9999999999998</v>
      </c>
      <c r="AP163" s="31">
        <f t="shared" si="228"/>
        <v>1730.4008882128101</v>
      </c>
      <c r="AQ163" s="56">
        <f t="shared" si="188"/>
        <v>333.60463984057833</v>
      </c>
      <c r="AS163" s="32">
        <f t="shared" si="229"/>
        <v>127</v>
      </c>
      <c r="AT163" s="32">
        <f t="shared" si="230"/>
        <v>6.4999999999999991</v>
      </c>
      <c r="AU163" s="22">
        <v>1</v>
      </c>
      <c r="AV163" s="23">
        <f t="shared" si="231"/>
        <v>1.1499999999999999</v>
      </c>
      <c r="AW163" s="31">
        <f t="shared" si="196"/>
        <v>387200</v>
      </c>
      <c r="AX163" s="31">
        <f t="shared" si="232"/>
        <v>56550559.999999993</v>
      </c>
      <c r="AY163" s="31">
        <f t="shared" si="233"/>
        <v>41707368834.493011</v>
      </c>
      <c r="AZ163" s="31">
        <f t="shared" si="234"/>
        <v>1949.9999999999998</v>
      </c>
      <c r="BA163" s="31">
        <f t="shared" si="235"/>
        <v>1730.4008882128101</v>
      </c>
      <c r="BB163" s="56">
        <f t="shared" si="278"/>
        <v>737.52353353340823</v>
      </c>
      <c r="BD163" s="32">
        <f t="shared" si="236"/>
        <v>97</v>
      </c>
      <c r="BE163" s="32">
        <f t="shared" si="237"/>
        <v>9.1</v>
      </c>
      <c r="BF163" s="22">
        <v>1</v>
      </c>
      <c r="BG163" s="23">
        <f t="shared" si="238"/>
        <v>1.3</v>
      </c>
      <c r="BH163" s="31">
        <f t="shared" si="197"/>
        <v>2160</v>
      </c>
      <c r="BI163" s="31">
        <f t="shared" si="239"/>
        <v>272376</v>
      </c>
      <c r="BJ163" s="31">
        <f t="shared" si="240"/>
        <v>651677638.03895223</v>
      </c>
      <c r="BK163" s="31">
        <f t="shared" si="241"/>
        <v>2730</v>
      </c>
      <c r="BL163" s="31">
        <f t="shared" si="242"/>
        <v>1730.4008882128101</v>
      </c>
      <c r="BM163" s="56">
        <f t="shared" si="189"/>
        <v>2392.5662982015751</v>
      </c>
      <c r="BO163" s="32">
        <f t="shared" si="243"/>
        <v>52</v>
      </c>
      <c r="BP163" s="32">
        <f t="shared" si="244"/>
        <v>12.149999999999999</v>
      </c>
      <c r="BQ163" s="22">
        <v>1</v>
      </c>
      <c r="BR163" s="23">
        <f t="shared" si="245"/>
        <v>1.5249999999999999</v>
      </c>
      <c r="BS163" s="31">
        <f t="shared" si="198"/>
        <v>15</v>
      </c>
      <c r="BT163" s="31">
        <f t="shared" si="246"/>
        <v>1189.5</v>
      </c>
      <c r="BU163" s="31">
        <f t="shared" si="247"/>
        <v>1272807.8867948244</v>
      </c>
      <c r="BV163" s="31">
        <f t="shared" si="248"/>
        <v>3644.9999999999995</v>
      </c>
      <c r="BW163" s="31">
        <f t="shared" si="249"/>
        <v>1730.4008882128101</v>
      </c>
      <c r="BX163" s="56">
        <f t="shared" si="282"/>
        <v>1070.0360544723198</v>
      </c>
      <c r="BZ163" s="32">
        <f t="shared" si="250"/>
        <v>2</v>
      </c>
      <c r="CA163" s="32">
        <f t="shared" si="251"/>
        <v>15.7</v>
      </c>
      <c r="CB163" s="32">
        <v>1</v>
      </c>
      <c r="CC163" s="23">
        <f t="shared" si="252"/>
        <v>1.7749999999999999</v>
      </c>
      <c r="CD163" s="31">
        <f t="shared" si="199"/>
        <v>1</v>
      </c>
      <c r="CE163" s="31">
        <f t="shared" si="253"/>
        <v>3.55</v>
      </c>
      <c r="CF163" s="31">
        <f t="shared" si="254"/>
        <v>1242.9764519480664</v>
      </c>
      <c r="CG163" s="31">
        <f t="shared" si="255"/>
        <v>4710</v>
      </c>
      <c r="CH163" s="31">
        <f t="shared" si="256"/>
        <v>1730.4008882128101</v>
      </c>
      <c r="CI163" s="56">
        <f t="shared" si="283"/>
        <v>350.13421181635675</v>
      </c>
      <c r="CK163" s="32">
        <f t="shared" si="257"/>
        <v>-53</v>
      </c>
      <c r="CL163" s="32">
        <f t="shared" si="258"/>
        <v>19.799999999999997</v>
      </c>
      <c r="CM163" s="32">
        <v>1</v>
      </c>
      <c r="CN163" s="23">
        <f t="shared" si="259"/>
        <v>2.0499999999999998</v>
      </c>
      <c r="CO163" s="31">
        <f t="shared" si="200"/>
        <v>1</v>
      </c>
      <c r="CP163" s="31">
        <f t="shared" si="260"/>
        <v>-108.64999999999999</v>
      </c>
      <c r="CQ163" s="31">
        <f t="shared" si="261"/>
        <v>0.60692209567776467</v>
      </c>
      <c r="CR163" s="31">
        <f t="shared" si="262"/>
        <v>5939.9999999999991</v>
      </c>
      <c r="CS163" s="31">
        <f t="shared" si="263"/>
        <v>1730.4008882128101</v>
      </c>
      <c r="CV163" s="32">
        <f t="shared" si="264"/>
        <v>-103</v>
      </c>
      <c r="CW163" s="32">
        <f t="shared" si="265"/>
        <v>24.4</v>
      </c>
      <c r="CX163" s="32">
        <v>1</v>
      </c>
      <c r="CY163" s="23">
        <f t="shared" si="266"/>
        <v>2.2999999999999998</v>
      </c>
      <c r="CZ163" s="31">
        <f t="shared" si="201"/>
        <v>1</v>
      </c>
      <c r="DA163" s="31">
        <f t="shared" si="267"/>
        <v>-236.89999999999998</v>
      </c>
      <c r="DB163" s="31">
        <f t="shared" si="268"/>
        <v>5.92697359060315E-4</v>
      </c>
      <c r="DC163" s="31">
        <f t="shared" si="269"/>
        <v>7320</v>
      </c>
      <c r="DD163" s="31">
        <f t="shared" si="270"/>
        <v>1730.4008882128101</v>
      </c>
      <c r="DG163" s="32">
        <f t="shared" si="271"/>
        <v>-168</v>
      </c>
      <c r="DH163" s="32">
        <f t="shared" si="272"/>
        <v>29.65</v>
      </c>
      <c r="DI163" s="32">
        <v>1</v>
      </c>
      <c r="DJ163" s="23">
        <f t="shared" si="279"/>
        <v>2.625</v>
      </c>
      <c r="DK163" s="31">
        <f t="shared" si="202"/>
        <v>1</v>
      </c>
      <c r="DL163" s="31">
        <f t="shared" si="273"/>
        <v>-441</v>
      </c>
      <c r="DM163" s="31">
        <f t="shared" si="274"/>
        <v>7.2350751838417054E-8</v>
      </c>
      <c r="DN163" s="31">
        <f t="shared" si="275"/>
        <v>8895</v>
      </c>
      <c r="DO163" s="31">
        <f t="shared" si="276"/>
        <v>1730.4008882128101</v>
      </c>
    </row>
    <row r="164" spans="1:119">
      <c r="A164" s="23">
        <f t="shared" si="203"/>
        <v>59.714111458356228</v>
      </c>
      <c r="B164" s="23">
        <v>0</v>
      </c>
      <c r="C164" s="44">
        <f t="shared" si="281"/>
        <v>7.85</v>
      </c>
      <c r="D164" s="48"/>
      <c r="E164" s="47">
        <f t="shared" si="204"/>
        <v>7.85</v>
      </c>
      <c r="F164" s="84">
        <f t="shared" si="191"/>
        <v>15.7</v>
      </c>
      <c r="G164" s="185">
        <f t="shared" si="192"/>
        <v>8.9382971045777602</v>
      </c>
      <c r="H164" s="26">
        <f t="shared" si="205"/>
        <v>3254976541.583818</v>
      </c>
      <c r="I164" s="23">
        <f t="shared" si="277"/>
        <v>31.600000000000016</v>
      </c>
      <c r="J164" s="27">
        <v>158</v>
      </c>
      <c r="K164" s="32">
        <f t="shared" si="206"/>
        <v>158</v>
      </c>
      <c r="L164" s="32">
        <f t="shared" si="207"/>
        <v>1</v>
      </c>
      <c r="M164" s="22">
        <v>1</v>
      </c>
      <c r="N164" s="109">
        <f t="shared" si="208"/>
        <v>7.85</v>
      </c>
      <c r="O164" s="31">
        <f t="shared" si="193"/>
        <v>1108800</v>
      </c>
      <c r="P164" s="31">
        <f t="shared" si="209"/>
        <v>1375244640</v>
      </c>
      <c r="Q164" s="31">
        <f t="shared" si="210"/>
        <v>3066187902171.9565</v>
      </c>
      <c r="R164" s="31">
        <f t="shared" si="211"/>
        <v>300</v>
      </c>
      <c r="S164" s="31">
        <f t="shared" si="212"/>
        <v>1791.4233437506869</v>
      </c>
      <c r="T164" s="56">
        <f t="shared" si="213"/>
        <v>2229.5581549563112</v>
      </c>
      <c r="U164" s="163">
        <f t="shared" si="214"/>
        <v>268.14891313733278</v>
      </c>
      <c r="W164" s="32">
        <f t="shared" si="215"/>
        <v>153</v>
      </c>
      <c r="X164" s="32">
        <f t="shared" si="216"/>
        <v>2.0499999999999998</v>
      </c>
      <c r="Y164" s="22">
        <v>1</v>
      </c>
      <c r="Z164" s="23">
        <f t="shared" si="217"/>
        <v>1.0249999999999999</v>
      </c>
      <c r="AA164" s="31">
        <f t="shared" si="194"/>
        <v>6177600</v>
      </c>
      <c r="AB164" s="31">
        <f t="shared" si="218"/>
        <v>968802119.99999988</v>
      </c>
      <c r="AC164" s="31">
        <f t="shared" si="219"/>
        <v>1533093951085.9783</v>
      </c>
      <c r="AD164" s="31">
        <f t="shared" si="220"/>
        <v>615</v>
      </c>
      <c r="AE164" s="31">
        <f t="shared" si="221"/>
        <v>1791.4233437506869</v>
      </c>
      <c r="AF164" s="56">
        <f t="shared" si="280"/>
        <v>1582.463456093571</v>
      </c>
      <c r="AH164" s="32">
        <f t="shared" si="222"/>
        <v>143</v>
      </c>
      <c r="AI164" s="32">
        <f t="shared" si="223"/>
        <v>4.1999999999999993</v>
      </c>
      <c r="AJ164" s="22">
        <v>1</v>
      </c>
      <c r="AK164" s="23">
        <f t="shared" si="224"/>
        <v>1.075</v>
      </c>
      <c r="AL164" s="31">
        <f t="shared" si="195"/>
        <v>6552000</v>
      </c>
      <c r="AM164" s="31">
        <f t="shared" si="225"/>
        <v>1007206200</v>
      </c>
      <c r="AN164" s="31">
        <f t="shared" si="226"/>
        <v>383273487771.4942</v>
      </c>
      <c r="AO164" s="31">
        <f t="shared" si="227"/>
        <v>1259.9999999999998</v>
      </c>
      <c r="AP164" s="31">
        <f t="shared" si="228"/>
        <v>1791.4233437506869</v>
      </c>
      <c r="AQ164" s="56">
        <f t="shared" si="188"/>
        <v>380.53130309513006</v>
      </c>
      <c r="AS164" s="32">
        <f t="shared" si="229"/>
        <v>128</v>
      </c>
      <c r="AT164" s="32">
        <f t="shared" si="230"/>
        <v>6.4999999999999991</v>
      </c>
      <c r="AU164" s="22">
        <v>1</v>
      </c>
      <c r="AV164" s="23">
        <f t="shared" si="231"/>
        <v>1.1499999999999999</v>
      </c>
      <c r="AW164" s="31">
        <f t="shared" si="196"/>
        <v>387200</v>
      </c>
      <c r="AX164" s="31">
        <f t="shared" si="232"/>
        <v>56995839.999999993</v>
      </c>
      <c r="AY164" s="31">
        <f t="shared" si="233"/>
        <v>47909185971.436737</v>
      </c>
      <c r="AZ164" s="31">
        <f t="shared" si="234"/>
        <v>1949.9999999999998</v>
      </c>
      <c r="BA164" s="31">
        <f t="shared" si="235"/>
        <v>1791.4233437506869</v>
      </c>
      <c r="BB164" s="56">
        <f t="shared" si="278"/>
        <v>840.57338169657191</v>
      </c>
      <c r="BD164" s="32">
        <f t="shared" si="236"/>
        <v>98</v>
      </c>
      <c r="BE164" s="32">
        <f t="shared" si="237"/>
        <v>9.1</v>
      </c>
      <c r="BF164" s="22">
        <v>1</v>
      </c>
      <c r="BG164" s="23">
        <f t="shared" si="238"/>
        <v>1.3</v>
      </c>
      <c r="BH164" s="31">
        <f t="shared" si="197"/>
        <v>2160</v>
      </c>
      <c r="BI164" s="31">
        <f t="shared" si="239"/>
        <v>275184</v>
      </c>
      <c r="BJ164" s="31">
        <f t="shared" si="240"/>
        <v>748581030.80369735</v>
      </c>
      <c r="BK164" s="31">
        <f t="shared" si="241"/>
        <v>2730</v>
      </c>
      <c r="BL164" s="31">
        <f t="shared" si="242"/>
        <v>1791.4233437506869</v>
      </c>
      <c r="BM164" s="56">
        <f t="shared" si="189"/>
        <v>2720.2927161597236</v>
      </c>
      <c r="BO164" s="32">
        <f t="shared" si="243"/>
        <v>53</v>
      </c>
      <c r="BP164" s="32">
        <f t="shared" si="244"/>
        <v>12.149999999999999</v>
      </c>
      <c r="BQ164" s="22">
        <v>1</v>
      </c>
      <c r="BR164" s="23">
        <f t="shared" si="245"/>
        <v>1.5249999999999999</v>
      </c>
      <c r="BS164" s="31">
        <f t="shared" si="198"/>
        <v>15</v>
      </c>
      <c r="BT164" s="31">
        <f t="shared" si="246"/>
        <v>1212.375</v>
      </c>
      <c r="BU164" s="31">
        <f t="shared" si="247"/>
        <v>1462072.3257884672</v>
      </c>
      <c r="BV164" s="31">
        <f t="shared" si="248"/>
        <v>3644.9999999999995</v>
      </c>
      <c r="BW164" s="31">
        <f t="shared" si="249"/>
        <v>1791.4233437506869</v>
      </c>
      <c r="BX164" s="56">
        <f t="shared" si="282"/>
        <v>1205.9571714927042</v>
      </c>
      <c r="BZ164" s="32">
        <f t="shared" si="250"/>
        <v>3</v>
      </c>
      <c r="CA164" s="32">
        <f t="shared" si="251"/>
        <v>15.7</v>
      </c>
      <c r="CB164" s="32">
        <v>1</v>
      </c>
      <c r="CC164" s="23">
        <f t="shared" si="252"/>
        <v>1.7749999999999999</v>
      </c>
      <c r="CD164" s="31">
        <f t="shared" si="199"/>
        <v>1</v>
      </c>
      <c r="CE164" s="31">
        <f t="shared" si="253"/>
        <v>5.3249999999999993</v>
      </c>
      <c r="CF164" s="31">
        <f t="shared" si="254"/>
        <v>1427.8050056527952</v>
      </c>
      <c r="CG164" s="31">
        <f t="shared" si="255"/>
        <v>4710</v>
      </c>
      <c r="CH164" s="31">
        <f t="shared" si="256"/>
        <v>1791.4233437506869</v>
      </c>
      <c r="CI164" s="56">
        <f t="shared" si="283"/>
        <v>268.132395427755</v>
      </c>
      <c r="CK164" s="32">
        <f t="shared" si="257"/>
        <v>-52</v>
      </c>
      <c r="CL164" s="32">
        <f t="shared" si="258"/>
        <v>19.799999999999997</v>
      </c>
      <c r="CM164" s="32">
        <v>1</v>
      </c>
      <c r="CN164" s="23">
        <f t="shared" si="259"/>
        <v>2.0499999999999998</v>
      </c>
      <c r="CO164" s="31">
        <f t="shared" si="200"/>
        <v>1</v>
      </c>
      <c r="CP164" s="31">
        <f t="shared" si="260"/>
        <v>-106.6</v>
      </c>
      <c r="CQ164" s="31">
        <f t="shared" si="261"/>
        <v>0.69717041291640136</v>
      </c>
      <c r="CR164" s="31">
        <f t="shared" si="262"/>
        <v>5939.9999999999991</v>
      </c>
      <c r="CS164" s="31">
        <f t="shared" si="263"/>
        <v>1791.4233437506869</v>
      </c>
      <c r="CV164" s="32">
        <f t="shared" si="264"/>
        <v>-102</v>
      </c>
      <c r="CW164" s="32">
        <f t="shared" si="265"/>
        <v>24.4</v>
      </c>
      <c r="CX164" s="32">
        <v>1</v>
      </c>
      <c r="CY164" s="23">
        <f t="shared" si="266"/>
        <v>2.2999999999999998</v>
      </c>
      <c r="CZ164" s="31">
        <f t="shared" si="201"/>
        <v>1</v>
      </c>
      <c r="DA164" s="31">
        <f t="shared" si="267"/>
        <v>-234.6</v>
      </c>
      <c r="DB164" s="31">
        <f t="shared" si="268"/>
        <v>6.8083048136367104E-4</v>
      </c>
      <c r="DC164" s="31">
        <f t="shared" si="269"/>
        <v>7320</v>
      </c>
      <c r="DD164" s="31">
        <f t="shared" si="270"/>
        <v>1791.4233437506869</v>
      </c>
      <c r="DG164" s="32">
        <f t="shared" si="271"/>
        <v>-167</v>
      </c>
      <c r="DH164" s="32">
        <f t="shared" si="272"/>
        <v>29.65</v>
      </c>
      <c r="DI164" s="32">
        <v>1</v>
      </c>
      <c r="DJ164" s="23">
        <f t="shared" si="279"/>
        <v>2.625</v>
      </c>
      <c r="DK164" s="31">
        <f t="shared" si="202"/>
        <v>1</v>
      </c>
      <c r="DL164" s="31">
        <f t="shared" si="273"/>
        <v>-438.375</v>
      </c>
      <c r="DM164" s="31">
        <f t="shared" si="274"/>
        <v>8.3109189619588366E-8</v>
      </c>
      <c r="DN164" s="31">
        <f t="shared" si="275"/>
        <v>8895</v>
      </c>
      <c r="DO164" s="31">
        <f t="shared" si="276"/>
        <v>1791.4233437506869</v>
      </c>
    </row>
    <row r="165" spans="1:119">
      <c r="A165" s="23">
        <f t="shared" si="203"/>
        <v>61.819925051190708</v>
      </c>
      <c r="B165" s="23">
        <v>0</v>
      </c>
      <c r="C165" s="44">
        <f t="shared" si="281"/>
        <v>7.85</v>
      </c>
      <c r="D165" s="48"/>
      <c r="E165" s="47">
        <f t="shared" si="204"/>
        <v>7.85</v>
      </c>
      <c r="F165" s="84">
        <f t="shared" si="191"/>
        <v>15.7</v>
      </c>
      <c r="G165" s="185">
        <f t="shared" si="192"/>
        <v>9.06307108236639</v>
      </c>
      <c r="H165" s="26">
        <f t="shared" si="205"/>
        <v>3738986198.8712707</v>
      </c>
      <c r="I165" s="23">
        <f t="shared" si="277"/>
        <v>31.800000000000018</v>
      </c>
      <c r="J165" s="27">
        <v>159</v>
      </c>
      <c r="K165" s="32">
        <f t="shared" si="206"/>
        <v>159</v>
      </c>
      <c r="L165" s="32">
        <f t="shared" si="207"/>
        <v>1</v>
      </c>
      <c r="M165" s="22">
        <v>1</v>
      </c>
      <c r="N165" s="109">
        <f t="shared" si="208"/>
        <v>7.85</v>
      </c>
      <c r="O165" s="31">
        <f t="shared" si="193"/>
        <v>1108800</v>
      </c>
      <c r="P165" s="31">
        <f t="shared" si="209"/>
        <v>1383948720</v>
      </c>
      <c r="Q165" s="31">
        <f t="shared" si="210"/>
        <v>3522124999336.7368</v>
      </c>
      <c r="R165" s="31">
        <f t="shared" si="211"/>
        <v>300</v>
      </c>
      <c r="S165" s="31">
        <f t="shared" si="212"/>
        <v>1854.5977515357213</v>
      </c>
      <c r="T165" s="56">
        <f t="shared" si="213"/>
        <v>2544.9823020442091</v>
      </c>
      <c r="U165" s="163">
        <f t="shared" si="214"/>
        <v>271.89213247099173</v>
      </c>
      <c r="W165" s="32">
        <f t="shared" si="215"/>
        <v>154</v>
      </c>
      <c r="X165" s="32">
        <f t="shared" si="216"/>
        <v>2.0499999999999998</v>
      </c>
      <c r="Y165" s="22">
        <v>1</v>
      </c>
      <c r="Z165" s="23">
        <f t="shared" si="217"/>
        <v>1.0249999999999999</v>
      </c>
      <c r="AA165" s="31">
        <f t="shared" si="194"/>
        <v>6177600</v>
      </c>
      <c r="AB165" s="31">
        <f t="shared" si="218"/>
        <v>975134159.99999988</v>
      </c>
      <c r="AC165" s="31">
        <f t="shared" si="219"/>
        <v>1761062499668.3677</v>
      </c>
      <c r="AD165" s="31">
        <f t="shared" si="220"/>
        <v>615</v>
      </c>
      <c r="AE165" s="31">
        <f t="shared" si="221"/>
        <v>1854.5977515357213</v>
      </c>
      <c r="AF165" s="56">
        <f t="shared" si="280"/>
        <v>1805.9694469819085</v>
      </c>
      <c r="AH165" s="32">
        <f t="shared" si="222"/>
        <v>144</v>
      </c>
      <c r="AI165" s="32">
        <f t="shared" si="223"/>
        <v>4.1999999999999993</v>
      </c>
      <c r="AJ165" s="22">
        <v>1</v>
      </c>
      <c r="AK165" s="23">
        <f t="shared" si="224"/>
        <v>1.075</v>
      </c>
      <c r="AL165" s="31">
        <f t="shared" si="195"/>
        <v>6552000</v>
      </c>
      <c r="AM165" s="31">
        <f t="shared" si="225"/>
        <v>1014249600</v>
      </c>
      <c r="AN165" s="31">
        <f t="shared" si="226"/>
        <v>440265624917.09167</v>
      </c>
      <c r="AO165" s="31">
        <f t="shared" si="227"/>
        <v>1259.9999999999998</v>
      </c>
      <c r="AP165" s="31">
        <f t="shared" si="228"/>
        <v>1854.5977515357213</v>
      </c>
      <c r="AQ165" s="56">
        <f t="shared" si="188"/>
        <v>434.08015632157179</v>
      </c>
      <c r="AS165" s="32">
        <f t="shared" si="229"/>
        <v>129</v>
      </c>
      <c r="AT165" s="32">
        <f t="shared" si="230"/>
        <v>6.4999999999999991</v>
      </c>
      <c r="AU165" s="22">
        <v>1</v>
      </c>
      <c r="AV165" s="23">
        <f t="shared" si="231"/>
        <v>1.1499999999999999</v>
      </c>
      <c r="AW165" s="31">
        <f t="shared" si="196"/>
        <v>387200</v>
      </c>
      <c r="AX165" s="31">
        <f t="shared" si="232"/>
        <v>57441119.999999993</v>
      </c>
      <c r="AY165" s="31">
        <f t="shared" si="233"/>
        <v>55033203114.636406</v>
      </c>
      <c r="AZ165" s="31">
        <f t="shared" si="234"/>
        <v>1949.9999999999998</v>
      </c>
      <c r="BA165" s="31">
        <f t="shared" si="235"/>
        <v>1854.5977515357213</v>
      </c>
      <c r="BB165" s="56">
        <f t="shared" si="278"/>
        <v>958.08025878737067</v>
      </c>
      <c r="BD165" s="32">
        <f t="shared" si="236"/>
        <v>99</v>
      </c>
      <c r="BE165" s="32">
        <f t="shared" si="237"/>
        <v>9.1</v>
      </c>
      <c r="BF165" s="22">
        <v>1</v>
      </c>
      <c r="BG165" s="23">
        <f t="shared" si="238"/>
        <v>1.3</v>
      </c>
      <c r="BH165" s="31">
        <f t="shared" si="197"/>
        <v>2160</v>
      </c>
      <c r="BI165" s="31">
        <f t="shared" si="239"/>
        <v>277992</v>
      </c>
      <c r="BJ165" s="31">
        <f t="shared" si="240"/>
        <v>859893798.66619229</v>
      </c>
      <c r="BK165" s="31">
        <f t="shared" si="241"/>
        <v>2730</v>
      </c>
      <c r="BL165" s="31">
        <f t="shared" si="242"/>
        <v>1854.5977515357213</v>
      </c>
      <c r="BM165" s="56">
        <f t="shared" si="189"/>
        <v>3093.2321745452828</v>
      </c>
      <c r="BO165" s="32">
        <f t="shared" si="243"/>
        <v>54</v>
      </c>
      <c r="BP165" s="32">
        <f t="shared" si="244"/>
        <v>12.149999999999999</v>
      </c>
      <c r="BQ165" s="22">
        <v>1</v>
      </c>
      <c r="BR165" s="23">
        <f t="shared" si="245"/>
        <v>1.5249999999999999</v>
      </c>
      <c r="BS165" s="31">
        <f t="shared" si="198"/>
        <v>15</v>
      </c>
      <c r="BT165" s="31">
        <f t="shared" si="246"/>
        <v>1235.25</v>
      </c>
      <c r="BU165" s="31">
        <f t="shared" si="247"/>
        <v>1679480.075519901</v>
      </c>
      <c r="BV165" s="31">
        <f t="shared" si="248"/>
        <v>3644.9999999999995</v>
      </c>
      <c r="BW165" s="31">
        <f t="shared" si="249"/>
        <v>1854.5977515357213</v>
      </c>
      <c r="BX165" s="56">
        <f t="shared" si="282"/>
        <v>1359.6276668851658</v>
      </c>
      <c r="BZ165" s="32">
        <f t="shared" si="250"/>
        <v>4</v>
      </c>
      <c r="CA165" s="32">
        <f t="shared" si="251"/>
        <v>15.7</v>
      </c>
      <c r="CB165" s="32">
        <v>1</v>
      </c>
      <c r="CC165" s="23">
        <f t="shared" si="252"/>
        <v>1.7749999999999999</v>
      </c>
      <c r="CD165" s="31">
        <f t="shared" si="199"/>
        <v>1</v>
      </c>
      <c r="CE165" s="31">
        <f t="shared" si="253"/>
        <v>7.1</v>
      </c>
      <c r="CF165" s="31">
        <f t="shared" si="254"/>
        <v>1640.1172612498983</v>
      </c>
      <c r="CG165" s="31">
        <f t="shared" si="255"/>
        <v>4710</v>
      </c>
      <c r="CH165" s="31">
        <f t="shared" si="256"/>
        <v>1854.5977515357213</v>
      </c>
      <c r="CI165" s="56">
        <f t="shared" si="283"/>
        <v>231.00243116195753</v>
      </c>
      <c r="CK165" s="32">
        <f t="shared" si="257"/>
        <v>-51</v>
      </c>
      <c r="CL165" s="32">
        <f t="shared" si="258"/>
        <v>19.799999999999997</v>
      </c>
      <c r="CM165" s="32">
        <v>1</v>
      </c>
      <c r="CN165" s="23">
        <f t="shared" si="259"/>
        <v>2.0499999999999998</v>
      </c>
      <c r="CO165" s="31">
        <f t="shared" si="200"/>
        <v>1</v>
      </c>
      <c r="CP165" s="31">
        <f t="shared" si="260"/>
        <v>-104.55</v>
      </c>
      <c r="CQ165" s="31">
        <f t="shared" si="261"/>
        <v>0.80083850646967403</v>
      </c>
      <c r="CR165" s="31">
        <f t="shared" si="262"/>
        <v>5939.9999999999991</v>
      </c>
      <c r="CS165" s="31">
        <f t="shared" si="263"/>
        <v>1854.5977515357213</v>
      </c>
      <c r="CV165" s="32">
        <f t="shared" si="264"/>
        <v>-101</v>
      </c>
      <c r="CW165" s="32">
        <f t="shared" si="265"/>
        <v>24.4</v>
      </c>
      <c r="CX165" s="32">
        <v>1</v>
      </c>
      <c r="CY165" s="23">
        <f t="shared" si="266"/>
        <v>2.2999999999999998</v>
      </c>
      <c r="CZ165" s="31">
        <f t="shared" si="201"/>
        <v>1</v>
      </c>
      <c r="DA165" s="31">
        <f t="shared" si="267"/>
        <v>-232.29999999999998</v>
      </c>
      <c r="DB165" s="31">
        <f t="shared" si="268"/>
        <v>7.8206885397428844E-4</v>
      </c>
      <c r="DC165" s="31">
        <f t="shared" si="269"/>
        <v>7320</v>
      </c>
      <c r="DD165" s="31">
        <f t="shared" si="270"/>
        <v>1854.5977515357213</v>
      </c>
      <c r="DG165" s="32">
        <f t="shared" si="271"/>
        <v>-166</v>
      </c>
      <c r="DH165" s="32">
        <f t="shared" si="272"/>
        <v>29.65</v>
      </c>
      <c r="DI165" s="32">
        <v>1</v>
      </c>
      <c r="DJ165" s="23">
        <f t="shared" si="279"/>
        <v>2.625</v>
      </c>
      <c r="DK165" s="31">
        <f t="shared" si="202"/>
        <v>1</v>
      </c>
      <c r="DL165" s="31">
        <f t="shared" si="273"/>
        <v>-435.75</v>
      </c>
      <c r="DM165" s="31">
        <f t="shared" si="274"/>
        <v>9.546738940115782E-8</v>
      </c>
      <c r="DN165" s="31">
        <f t="shared" si="275"/>
        <v>8895</v>
      </c>
      <c r="DO165" s="31">
        <f t="shared" si="276"/>
        <v>1854.5977515357213</v>
      </c>
    </row>
    <row r="166" spans="1:119">
      <c r="A166" s="23">
        <f t="shared" si="203"/>
        <v>64.000000000000611</v>
      </c>
      <c r="B166" s="23">
        <v>0</v>
      </c>
      <c r="C166" s="44">
        <f t="shared" si="281"/>
        <v>7.85</v>
      </c>
      <c r="D166" s="48"/>
      <c r="E166" s="47">
        <f t="shared" si="204"/>
        <v>7.85</v>
      </c>
      <c r="F166" s="84">
        <f t="shared" si="191"/>
        <v>15.7</v>
      </c>
      <c r="G166" s="185">
        <f t="shared" si="192"/>
        <v>9.189586839976279</v>
      </c>
      <c r="H166" s="26">
        <f t="shared" si="205"/>
        <v>4294967296.0000458</v>
      </c>
      <c r="I166" s="23">
        <f t="shared" si="277"/>
        <v>32.000000000000014</v>
      </c>
      <c r="J166" s="27">
        <v>160</v>
      </c>
      <c r="K166" s="32">
        <f t="shared" si="206"/>
        <v>160</v>
      </c>
      <c r="L166" s="32">
        <f t="shared" si="207"/>
        <v>1</v>
      </c>
      <c r="M166" s="22">
        <v>11</v>
      </c>
      <c r="N166" s="109">
        <f t="shared" si="208"/>
        <v>7.85</v>
      </c>
      <c r="O166" s="31">
        <f t="shared" si="193"/>
        <v>12196800</v>
      </c>
      <c r="P166" s="31">
        <f t="shared" si="209"/>
        <v>15319180800</v>
      </c>
      <c r="Q166" s="31">
        <f t="shared" si="210"/>
        <v>4045859192832.043</v>
      </c>
      <c r="R166" s="31">
        <f t="shared" si="211"/>
        <v>300</v>
      </c>
      <c r="S166" s="31">
        <f t="shared" si="212"/>
        <v>1920.0000000000184</v>
      </c>
      <c r="T166" s="56">
        <f t="shared" si="213"/>
        <v>264.10414797324171</v>
      </c>
      <c r="U166" s="163">
        <f t="shared" si="214"/>
        <v>275.68760519928838</v>
      </c>
      <c r="W166" s="32">
        <f t="shared" si="215"/>
        <v>155</v>
      </c>
      <c r="X166" s="32">
        <f t="shared" si="216"/>
        <v>2.0499999999999998</v>
      </c>
      <c r="Y166" s="22">
        <v>1</v>
      </c>
      <c r="Z166" s="23">
        <f t="shared" si="217"/>
        <v>1.0249999999999999</v>
      </c>
      <c r="AA166" s="31">
        <f t="shared" si="194"/>
        <v>6177600</v>
      </c>
      <c r="AB166" s="31">
        <f t="shared" si="218"/>
        <v>981466199.99999988</v>
      </c>
      <c r="AC166" s="31">
        <f t="shared" si="219"/>
        <v>2022929596416.0205</v>
      </c>
      <c r="AD166" s="31">
        <f t="shared" si="220"/>
        <v>615</v>
      </c>
      <c r="AE166" s="31">
        <f t="shared" si="221"/>
        <v>1920.0000000000184</v>
      </c>
      <c r="AF166" s="56">
        <f t="shared" si="280"/>
        <v>2061.1301707751331</v>
      </c>
      <c r="AH166" s="32">
        <f t="shared" si="222"/>
        <v>145</v>
      </c>
      <c r="AI166" s="32">
        <f t="shared" si="223"/>
        <v>4.1999999999999993</v>
      </c>
      <c r="AJ166" s="22">
        <v>1</v>
      </c>
      <c r="AK166" s="23">
        <f t="shared" si="224"/>
        <v>1.075</v>
      </c>
      <c r="AL166" s="31">
        <f t="shared" si="195"/>
        <v>6552000</v>
      </c>
      <c r="AM166" s="31">
        <f t="shared" si="225"/>
        <v>1021293000</v>
      </c>
      <c r="AN166" s="31">
        <f t="shared" si="226"/>
        <v>505732399104.00488</v>
      </c>
      <c r="AO166" s="31">
        <f t="shared" si="227"/>
        <v>1259.9999999999998</v>
      </c>
      <c r="AP166" s="31">
        <f t="shared" si="228"/>
        <v>1920.0000000000184</v>
      </c>
      <c r="AQ166" s="56">
        <f t="shared" si="188"/>
        <v>495.18835349307682</v>
      </c>
      <c r="AS166" s="32">
        <f t="shared" si="229"/>
        <v>130</v>
      </c>
      <c r="AT166" s="32">
        <f t="shared" si="230"/>
        <v>6.4999999999999991</v>
      </c>
      <c r="AU166" s="22">
        <v>1</v>
      </c>
      <c r="AV166" s="23">
        <f t="shared" si="231"/>
        <v>1.1499999999999999</v>
      </c>
      <c r="AW166" s="31">
        <f t="shared" si="196"/>
        <v>387200</v>
      </c>
      <c r="AX166" s="31">
        <f t="shared" si="232"/>
        <v>57886399.999999993</v>
      </c>
      <c r="AY166" s="31">
        <f t="shared" si="233"/>
        <v>63216549888.000542</v>
      </c>
      <c r="AZ166" s="31">
        <f t="shared" si="234"/>
        <v>1949.9999999999998</v>
      </c>
      <c r="BA166" s="31">
        <f t="shared" si="235"/>
        <v>1920.0000000000184</v>
      </c>
      <c r="BB166" s="56">
        <f t="shared" si="278"/>
        <v>1092.0794847840002</v>
      </c>
      <c r="BD166" s="32">
        <f t="shared" si="236"/>
        <v>100</v>
      </c>
      <c r="BE166" s="32">
        <f t="shared" si="237"/>
        <v>9.1</v>
      </c>
      <c r="BF166" s="22">
        <v>12</v>
      </c>
      <c r="BG166" s="23">
        <f t="shared" si="238"/>
        <v>1.3</v>
      </c>
      <c r="BH166" s="31">
        <f t="shared" si="197"/>
        <v>25920</v>
      </c>
      <c r="BI166" s="31">
        <f t="shared" si="239"/>
        <v>3369600</v>
      </c>
      <c r="BJ166" s="31">
        <f t="shared" si="240"/>
        <v>987758592.00000656</v>
      </c>
      <c r="BK166" s="31">
        <f t="shared" si="241"/>
        <v>2730</v>
      </c>
      <c r="BL166" s="31">
        <f t="shared" si="242"/>
        <v>1920.0000000000184</v>
      </c>
      <c r="BM166" s="56">
        <f t="shared" si="189"/>
        <v>293.13823361823557</v>
      </c>
      <c r="BO166" s="32">
        <f t="shared" si="243"/>
        <v>55</v>
      </c>
      <c r="BP166" s="32">
        <f t="shared" si="244"/>
        <v>12.149999999999999</v>
      </c>
      <c r="BQ166" s="22">
        <v>1</v>
      </c>
      <c r="BR166" s="23">
        <f t="shared" si="245"/>
        <v>1.5249999999999999</v>
      </c>
      <c r="BS166" s="31">
        <f t="shared" si="198"/>
        <v>15</v>
      </c>
      <c r="BT166" s="31">
        <f t="shared" si="246"/>
        <v>1258.125</v>
      </c>
      <c r="BU166" s="31">
        <f t="shared" si="247"/>
        <v>1929216.0000000072</v>
      </c>
      <c r="BV166" s="31">
        <f t="shared" si="248"/>
        <v>3644.9999999999995</v>
      </c>
      <c r="BW166" s="31">
        <f t="shared" si="249"/>
        <v>1920.0000000000184</v>
      </c>
      <c r="BX166" s="56">
        <f t="shared" si="282"/>
        <v>1533.4056631892754</v>
      </c>
      <c r="BZ166" s="32">
        <f t="shared" si="250"/>
        <v>5</v>
      </c>
      <c r="CA166" s="32">
        <f t="shared" si="251"/>
        <v>15.7</v>
      </c>
      <c r="CB166" s="32">
        <v>1</v>
      </c>
      <c r="CC166" s="23">
        <f t="shared" si="252"/>
        <v>1.7749999999999999</v>
      </c>
      <c r="CD166" s="31">
        <f t="shared" si="199"/>
        <v>1</v>
      </c>
      <c r="CE166" s="31">
        <f t="shared" si="253"/>
        <v>8.875</v>
      </c>
      <c r="CF166" s="31">
        <f t="shared" si="254"/>
        <v>1884.0000000000005</v>
      </c>
      <c r="CG166" s="31">
        <f t="shared" si="255"/>
        <v>4710</v>
      </c>
      <c r="CH166" s="31">
        <f t="shared" si="256"/>
        <v>1920.0000000000184</v>
      </c>
      <c r="CI166" s="56">
        <f t="shared" si="283"/>
        <v>212.28169014084511</v>
      </c>
      <c r="CK166" s="32">
        <f t="shared" si="257"/>
        <v>-50</v>
      </c>
      <c r="CL166" s="32">
        <f t="shared" si="258"/>
        <v>19.799999999999997</v>
      </c>
      <c r="CM166" s="32">
        <v>1</v>
      </c>
      <c r="CN166" s="23">
        <f t="shared" si="259"/>
        <v>2.0499999999999998</v>
      </c>
      <c r="CO166" s="31">
        <f t="shared" si="200"/>
        <v>1</v>
      </c>
      <c r="CP166" s="31">
        <f t="shared" si="260"/>
        <v>-102.49999999999999</v>
      </c>
      <c r="CQ166" s="31">
        <f t="shared" si="261"/>
        <v>0.91992187499999689</v>
      </c>
      <c r="CR166" s="31">
        <f t="shared" si="262"/>
        <v>5939.9999999999991</v>
      </c>
      <c r="CS166" s="31">
        <f t="shared" si="263"/>
        <v>1920.0000000000184</v>
      </c>
      <c r="CV166" s="32">
        <f t="shared" si="264"/>
        <v>-100</v>
      </c>
      <c r="CW166" s="32">
        <f t="shared" si="265"/>
        <v>24.4</v>
      </c>
      <c r="CX166" s="32">
        <v>1</v>
      </c>
      <c r="CY166" s="23">
        <f t="shared" si="266"/>
        <v>2.2999999999999998</v>
      </c>
      <c r="CZ166" s="31">
        <f t="shared" si="201"/>
        <v>1</v>
      </c>
      <c r="DA166" s="31">
        <f t="shared" si="267"/>
        <v>-229.99999999999997</v>
      </c>
      <c r="DB166" s="31">
        <f t="shared" si="268"/>
        <v>8.9836120605468154E-4</v>
      </c>
      <c r="DC166" s="31">
        <f t="shared" si="269"/>
        <v>7320</v>
      </c>
      <c r="DD166" s="31">
        <f t="shared" si="270"/>
        <v>1920.0000000000184</v>
      </c>
      <c r="DG166" s="32">
        <f t="shared" si="271"/>
        <v>-165</v>
      </c>
      <c r="DH166" s="32">
        <f t="shared" si="272"/>
        <v>29.65</v>
      </c>
      <c r="DI166" s="32">
        <v>1</v>
      </c>
      <c r="DJ166" s="23">
        <f t="shared" si="279"/>
        <v>2.625</v>
      </c>
      <c r="DK166" s="31">
        <f t="shared" si="202"/>
        <v>1</v>
      </c>
      <c r="DL166" s="31">
        <f t="shared" si="273"/>
        <v>-433.125</v>
      </c>
      <c r="DM166" s="31">
        <f t="shared" si="274"/>
        <v>1.0966323316097139E-7</v>
      </c>
      <c r="DN166" s="31">
        <f t="shared" si="275"/>
        <v>8895</v>
      </c>
      <c r="DO166" s="31">
        <f t="shared" si="276"/>
        <v>1920.0000000000184</v>
      </c>
    </row>
    <row r="167" spans="1:119">
      <c r="A167" s="23">
        <f t="shared" si="203"/>
        <v>66.256955125848805</v>
      </c>
      <c r="B167" s="23">
        <v>0</v>
      </c>
      <c r="C167" s="44">
        <f t="shared" si="281"/>
        <v>7.85</v>
      </c>
      <c r="D167" s="48"/>
      <c r="E167" s="47">
        <f t="shared" si="204"/>
        <v>7.85</v>
      </c>
      <c r="F167" s="84">
        <f t="shared" si="191"/>
        <v>15.7</v>
      </c>
      <c r="G167" s="185">
        <f t="shared" si="192"/>
        <v>9.3178686917476465</v>
      </c>
      <c r="H167" s="26">
        <f t="shared" si="205"/>
        <v>4933621867.6813173</v>
      </c>
      <c r="I167" s="23">
        <f t="shared" si="277"/>
        <v>32.200000000000017</v>
      </c>
      <c r="J167" s="27">
        <v>161</v>
      </c>
      <c r="K167" s="32">
        <f t="shared" si="206"/>
        <v>161</v>
      </c>
      <c r="L167" s="32">
        <f t="shared" si="207"/>
        <v>1</v>
      </c>
      <c r="M167" s="22">
        <v>1</v>
      </c>
      <c r="N167" s="109">
        <f t="shared" si="208"/>
        <v>7.85</v>
      </c>
      <c r="O167" s="31">
        <f t="shared" si="193"/>
        <v>12196800</v>
      </c>
      <c r="P167" s="31">
        <f t="shared" si="209"/>
        <v>15414925680</v>
      </c>
      <c r="Q167" s="31">
        <f t="shared" si="210"/>
        <v>4647471799355.8008</v>
      </c>
      <c r="R167" s="31">
        <f t="shared" si="211"/>
        <v>300</v>
      </c>
      <c r="S167" s="31">
        <f t="shared" si="212"/>
        <v>1987.7086537754642</v>
      </c>
      <c r="T167" s="56">
        <f t="shared" si="213"/>
        <v>301.49167734137274</v>
      </c>
      <c r="U167" s="163">
        <f t="shared" si="214"/>
        <v>279.53606075242942</v>
      </c>
      <c r="W167" s="32">
        <f t="shared" si="215"/>
        <v>156</v>
      </c>
      <c r="X167" s="32">
        <f t="shared" si="216"/>
        <v>2.0499999999999998</v>
      </c>
      <c r="Y167" s="22">
        <v>1</v>
      </c>
      <c r="Z167" s="23">
        <f t="shared" si="217"/>
        <v>1.0249999999999999</v>
      </c>
      <c r="AA167" s="31">
        <f t="shared" si="194"/>
        <v>6177600</v>
      </c>
      <c r="AB167" s="31">
        <f t="shared" si="218"/>
        <v>987798239.99999988</v>
      </c>
      <c r="AC167" s="31">
        <f t="shared" si="219"/>
        <v>2323735899677.8994</v>
      </c>
      <c r="AD167" s="31">
        <f t="shared" si="220"/>
        <v>615</v>
      </c>
      <c r="AE167" s="31">
        <f t="shared" si="221"/>
        <v>1987.7086537754642</v>
      </c>
      <c r="AF167" s="56">
        <f t="shared" si="280"/>
        <v>2352.439805600281</v>
      </c>
      <c r="AH167" s="32">
        <f t="shared" si="222"/>
        <v>146</v>
      </c>
      <c r="AI167" s="32">
        <f t="shared" si="223"/>
        <v>4.1999999999999993</v>
      </c>
      <c r="AJ167" s="22">
        <v>1</v>
      </c>
      <c r="AK167" s="23">
        <f t="shared" si="224"/>
        <v>1.075</v>
      </c>
      <c r="AL167" s="31">
        <f t="shared" si="195"/>
        <v>6552000</v>
      </c>
      <c r="AM167" s="31">
        <f t="shared" si="225"/>
        <v>1028336400</v>
      </c>
      <c r="AN167" s="31">
        <f t="shared" si="226"/>
        <v>580933974919.47449</v>
      </c>
      <c r="AO167" s="31">
        <f t="shared" si="227"/>
        <v>1259.9999999999998</v>
      </c>
      <c r="AP167" s="31">
        <f t="shared" si="228"/>
        <v>1987.7086537754642</v>
      </c>
      <c r="AQ167" s="56">
        <f t="shared" si="188"/>
        <v>564.92600565289183</v>
      </c>
      <c r="AS167" s="32">
        <f t="shared" si="229"/>
        <v>131</v>
      </c>
      <c r="AT167" s="32">
        <f t="shared" si="230"/>
        <v>6.4999999999999991</v>
      </c>
      <c r="AU167" s="22">
        <v>1</v>
      </c>
      <c r="AV167" s="23">
        <f t="shared" si="231"/>
        <v>1.1499999999999999</v>
      </c>
      <c r="AW167" s="31">
        <f t="shared" si="196"/>
        <v>387200</v>
      </c>
      <c r="AX167" s="31">
        <f t="shared" si="232"/>
        <v>58331679.999999993</v>
      </c>
      <c r="AY167" s="31">
        <f t="shared" si="233"/>
        <v>72616746864.934235</v>
      </c>
      <c r="AZ167" s="31">
        <f t="shared" si="234"/>
        <v>1949.9999999999998</v>
      </c>
      <c r="BA167" s="31">
        <f t="shared" si="235"/>
        <v>1987.7086537754642</v>
      </c>
      <c r="BB167" s="56">
        <f t="shared" si="278"/>
        <v>1244.8938015317619</v>
      </c>
      <c r="BD167" s="32">
        <f t="shared" si="236"/>
        <v>101</v>
      </c>
      <c r="BE167" s="32">
        <f t="shared" si="237"/>
        <v>9.1</v>
      </c>
      <c r="BF167" s="22">
        <v>1</v>
      </c>
      <c r="BG167" s="23">
        <f t="shared" si="238"/>
        <v>1.3</v>
      </c>
      <c r="BH167" s="31">
        <f t="shared" si="197"/>
        <v>25920</v>
      </c>
      <c r="BI167" s="31">
        <f t="shared" si="239"/>
        <v>3403296</v>
      </c>
      <c r="BJ167" s="31">
        <f t="shared" si="240"/>
        <v>1134636669.764595</v>
      </c>
      <c r="BK167" s="31">
        <f t="shared" si="241"/>
        <v>2730</v>
      </c>
      <c r="BL167" s="31">
        <f t="shared" si="242"/>
        <v>1987.7086537754642</v>
      </c>
      <c r="BM167" s="56">
        <f t="shared" si="189"/>
        <v>333.39347202376609</v>
      </c>
      <c r="BO167" s="32">
        <f t="shared" si="243"/>
        <v>56</v>
      </c>
      <c r="BP167" s="32">
        <f t="shared" si="244"/>
        <v>12.149999999999999</v>
      </c>
      <c r="BQ167" s="22">
        <v>1</v>
      </c>
      <c r="BR167" s="23">
        <f t="shared" si="245"/>
        <v>1.5249999999999999</v>
      </c>
      <c r="BS167" s="31">
        <f t="shared" si="198"/>
        <v>15</v>
      </c>
      <c r="BT167" s="31">
        <f t="shared" si="246"/>
        <v>1281</v>
      </c>
      <c r="BU167" s="31">
        <f t="shared" si="247"/>
        <v>2216087.2456339682</v>
      </c>
      <c r="BV167" s="31">
        <f t="shared" si="248"/>
        <v>3644.9999999999995</v>
      </c>
      <c r="BW167" s="31">
        <f t="shared" si="249"/>
        <v>1987.7086537754642</v>
      </c>
      <c r="BX167" s="56">
        <f t="shared" si="282"/>
        <v>1729.9666242263609</v>
      </c>
      <c r="BZ167" s="32">
        <f t="shared" si="250"/>
        <v>6</v>
      </c>
      <c r="CA167" s="32">
        <f t="shared" si="251"/>
        <v>15.7</v>
      </c>
      <c r="CB167" s="32">
        <v>1</v>
      </c>
      <c r="CC167" s="23">
        <f t="shared" si="252"/>
        <v>1.7749999999999999</v>
      </c>
      <c r="CD167" s="31">
        <f t="shared" si="199"/>
        <v>1</v>
      </c>
      <c r="CE167" s="31">
        <f t="shared" si="253"/>
        <v>10.649999999999999</v>
      </c>
      <c r="CF167" s="31">
        <f t="shared" si="254"/>
        <v>2164.1477008144147</v>
      </c>
      <c r="CG167" s="31">
        <f t="shared" si="255"/>
        <v>4710</v>
      </c>
      <c r="CH167" s="31">
        <f t="shared" si="256"/>
        <v>1987.7086537754642</v>
      </c>
      <c r="CI167" s="56">
        <f t="shared" si="283"/>
        <v>203.20635688398264</v>
      </c>
      <c r="CK167" s="32">
        <f t="shared" si="257"/>
        <v>-49</v>
      </c>
      <c r="CL167" s="32">
        <f t="shared" si="258"/>
        <v>19.799999999999997</v>
      </c>
      <c r="CM167" s="32">
        <v>1</v>
      </c>
      <c r="CN167" s="23">
        <f t="shared" si="259"/>
        <v>2.0499999999999998</v>
      </c>
      <c r="CO167" s="31">
        <f t="shared" si="200"/>
        <v>1</v>
      </c>
      <c r="CP167" s="31">
        <f t="shared" si="260"/>
        <v>-100.44999999999999</v>
      </c>
      <c r="CQ167" s="31">
        <f t="shared" si="261"/>
        <v>1.0567127445382847</v>
      </c>
      <c r="CR167" s="31">
        <f t="shared" si="262"/>
        <v>5939.9999999999991</v>
      </c>
      <c r="CS167" s="31">
        <f t="shared" si="263"/>
        <v>1987.7086537754642</v>
      </c>
      <c r="CV167" s="32">
        <f t="shared" si="264"/>
        <v>-99</v>
      </c>
      <c r="CW167" s="32">
        <f t="shared" si="265"/>
        <v>24.4</v>
      </c>
      <c r="CX167" s="32">
        <v>1</v>
      </c>
      <c r="CY167" s="23">
        <f t="shared" si="266"/>
        <v>2.2999999999999998</v>
      </c>
      <c r="CZ167" s="31">
        <f t="shared" si="201"/>
        <v>1</v>
      </c>
      <c r="DA167" s="31">
        <f t="shared" si="267"/>
        <v>-227.7</v>
      </c>
      <c r="DB167" s="31">
        <f t="shared" si="268"/>
        <v>1.0319460395881649E-3</v>
      </c>
      <c r="DC167" s="31">
        <f t="shared" si="269"/>
        <v>7320</v>
      </c>
      <c r="DD167" s="31">
        <f t="shared" si="270"/>
        <v>1987.7086537754642</v>
      </c>
      <c r="DG167" s="32">
        <f t="shared" si="271"/>
        <v>-164</v>
      </c>
      <c r="DH167" s="32">
        <f t="shared" si="272"/>
        <v>29.65</v>
      </c>
      <c r="DI167" s="32">
        <v>1</v>
      </c>
      <c r="DJ167" s="23">
        <f t="shared" si="279"/>
        <v>2.625</v>
      </c>
      <c r="DK167" s="31">
        <f t="shared" si="202"/>
        <v>1</v>
      </c>
      <c r="DL167" s="31">
        <f t="shared" si="273"/>
        <v>-430.5</v>
      </c>
      <c r="DM167" s="31">
        <f t="shared" si="274"/>
        <v>1.2596997553566414E-7</v>
      </c>
      <c r="DN167" s="31">
        <f t="shared" si="275"/>
        <v>8895</v>
      </c>
      <c r="DO167" s="31">
        <f t="shared" si="276"/>
        <v>1987.7086537754642</v>
      </c>
    </row>
    <row r="168" spans="1:119">
      <c r="A168" s="23">
        <f t="shared" si="203"/>
        <v>68.593501602323443</v>
      </c>
      <c r="B168" s="23">
        <v>0</v>
      </c>
      <c r="C168" s="44">
        <f t="shared" si="281"/>
        <v>7.85</v>
      </c>
      <c r="D168" s="48"/>
      <c r="E168" s="47">
        <f t="shared" si="204"/>
        <v>7.85</v>
      </c>
      <c r="F168" s="84">
        <f t="shared" si="191"/>
        <v>15.7</v>
      </c>
      <c r="G168" s="185">
        <f t="shared" si="192"/>
        <v>9.4479412914362442</v>
      </c>
      <c r="H168" s="26">
        <f t="shared" si="205"/>
        <v>5667243323.5829287</v>
      </c>
      <c r="I168" s="23">
        <f t="shared" si="277"/>
        <v>32.400000000000013</v>
      </c>
      <c r="J168" s="27">
        <v>162</v>
      </c>
      <c r="K168" s="32">
        <f t="shared" si="206"/>
        <v>162</v>
      </c>
      <c r="L168" s="32">
        <f t="shared" si="207"/>
        <v>1</v>
      </c>
      <c r="M168" s="22">
        <v>1</v>
      </c>
      <c r="N168" s="109">
        <f t="shared" si="208"/>
        <v>7.85</v>
      </c>
      <c r="O168" s="31">
        <f t="shared" si="193"/>
        <v>12196800</v>
      </c>
      <c r="P168" s="31">
        <f t="shared" si="209"/>
        <v>15510670560</v>
      </c>
      <c r="Q168" s="31">
        <f t="shared" si="210"/>
        <v>5338543210815.1182</v>
      </c>
      <c r="R168" s="31">
        <f t="shared" si="211"/>
        <v>300</v>
      </c>
      <c r="S168" s="31">
        <f t="shared" si="212"/>
        <v>2057.8050480697034</v>
      </c>
      <c r="T168" s="56">
        <f t="shared" si="213"/>
        <v>344.18519754926172</v>
      </c>
      <c r="U168" s="163">
        <f t="shared" si="214"/>
        <v>283.43823874308731</v>
      </c>
      <c r="W168" s="32">
        <f t="shared" si="215"/>
        <v>157</v>
      </c>
      <c r="X168" s="32">
        <f t="shared" si="216"/>
        <v>2.0499999999999998</v>
      </c>
      <c r="Y168" s="22">
        <v>1</v>
      </c>
      <c r="Z168" s="23">
        <f t="shared" si="217"/>
        <v>1.0249999999999999</v>
      </c>
      <c r="AA168" s="31">
        <f t="shared" si="194"/>
        <v>6177600</v>
      </c>
      <c r="AB168" s="31">
        <f t="shared" si="218"/>
        <v>994130279.99999988</v>
      </c>
      <c r="AC168" s="31">
        <f t="shared" si="219"/>
        <v>2669271605407.5581</v>
      </c>
      <c r="AD168" s="31">
        <f t="shared" si="220"/>
        <v>615</v>
      </c>
      <c r="AE168" s="31">
        <f t="shared" si="221"/>
        <v>2057.8050480697034</v>
      </c>
      <c r="AF168" s="56">
        <f t="shared" si="280"/>
        <v>2685.0319913880485</v>
      </c>
      <c r="AH168" s="32">
        <f t="shared" si="222"/>
        <v>147</v>
      </c>
      <c r="AI168" s="32">
        <f t="shared" si="223"/>
        <v>4.1999999999999993</v>
      </c>
      <c r="AJ168" s="22">
        <v>1</v>
      </c>
      <c r="AK168" s="23">
        <f t="shared" si="224"/>
        <v>1.075</v>
      </c>
      <c r="AL168" s="31">
        <f t="shared" si="195"/>
        <v>6552000</v>
      </c>
      <c r="AM168" s="31">
        <f t="shared" si="225"/>
        <v>1035379800</v>
      </c>
      <c r="AN168" s="31">
        <f t="shared" si="226"/>
        <v>667317901351.88916</v>
      </c>
      <c r="AO168" s="31">
        <f t="shared" si="227"/>
        <v>1259.9999999999998</v>
      </c>
      <c r="AP168" s="31">
        <f t="shared" si="228"/>
        <v>2057.8050480697034</v>
      </c>
      <c r="AQ168" s="56">
        <f t="shared" si="188"/>
        <v>644.51508649472316</v>
      </c>
      <c r="AS168" s="32">
        <f t="shared" si="229"/>
        <v>132</v>
      </c>
      <c r="AT168" s="32">
        <f t="shared" si="230"/>
        <v>6.4999999999999991</v>
      </c>
      <c r="AU168" s="22">
        <v>1</v>
      </c>
      <c r="AV168" s="23">
        <f t="shared" si="231"/>
        <v>1.1499999999999999</v>
      </c>
      <c r="AW168" s="31">
        <f t="shared" si="196"/>
        <v>387200</v>
      </c>
      <c r="AX168" s="31">
        <f t="shared" si="232"/>
        <v>58776959.999999993</v>
      </c>
      <c r="AY168" s="31">
        <f t="shared" si="233"/>
        <v>83414737668.986053</v>
      </c>
      <c r="AZ168" s="31">
        <f t="shared" si="234"/>
        <v>1949.9999999999998</v>
      </c>
      <c r="BA168" s="31">
        <f t="shared" si="235"/>
        <v>2057.8050480697034</v>
      </c>
      <c r="BB168" s="56">
        <f t="shared" si="278"/>
        <v>1419.1740721021649</v>
      </c>
      <c r="BD168" s="32">
        <f t="shared" si="236"/>
        <v>102</v>
      </c>
      <c r="BE168" s="32">
        <f t="shared" si="237"/>
        <v>9.1</v>
      </c>
      <c r="BF168" s="22">
        <v>1</v>
      </c>
      <c r="BG168" s="23">
        <f t="shared" si="238"/>
        <v>1.3</v>
      </c>
      <c r="BH168" s="31">
        <f t="shared" si="197"/>
        <v>25920</v>
      </c>
      <c r="BI168" s="31">
        <f t="shared" si="239"/>
        <v>3436992</v>
      </c>
      <c r="BJ168" s="31">
        <f t="shared" si="240"/>
        <v>1303355276.0779045</v>
      </c>
      <c r="BK168" s="31">
        <f t="shared" si="241"/>
        <v>2730</v>
      </c>
      <c r="BL168" s="31">
        <f t="shared" si="242"/>
        <v>2057.8050480697034</v>
      </c>
      <c r="BM168" s="56">
        <f t="shared" si="189"/>
        <v>379.2139394208379</v>
      </c>
      <c r="BO168" s="32">
        <f t="shared" si="243"/>
        <v>57</v>
      </c>
      <c r="BP168" s="32">
        <f t="shared" si="244"/>
        <v>12.149999999999999</v>
      </c>
      <c r="BQ168" s="22">
        <v>1</v>
      </c>
      <c r="BR168" s="23">
        <f t="shared" si="245"/>
        <v>1.5249999999999999</v>
      </c>
      <c r="BS168" s="31">
        <f t="shared" si="198"/>
        <v>15</v>
      </c>
      <c r="BT168" s="31">
        <f t="shared" si="246"/>
        <v>1303.875</v>
      </c>
      <c r="BU168" s="31">
        <f t="shared" si="247"/>
        <v>2545615.7735896502</v>
      </c>
      <c r="BV168" s="31">
        <f t="shared" si="248"/>
        <v>3644.9999999999995</v>
      </c>
      <c r="BW168" s="31">
        <f t="shared" si="249"/>
        <v>2057.8050480697034</v>
      </c>
      <c r="BX168" s="56">
        <f t="shared" si="282"/>
        <v>1952.3464853530056</v>
      </c>
      <c r="BZ168" s="32">
        <f t="shared" si="250"/>
        <v>7</v>
      </c>
      <c r="CA168" s="32">
        <f t="shared" si="251"/>
        <v>15.7</v>
      </c>
      <c r="CB168" s="32">
        <v>1</v>
      </c>
      <c r="CC168" s="23">
        <f t="shared" si="252"/>
        <v>1.7749999999999999</v>
      </c>
      <c r="CD168" s="31">
        <f t="shared" si="199"/>
        <v>1</v>
      </c>
      <c r="CE168" s="31">
        <f t="shared" si="253"/>
        <v>12.424999999999999</v>
      </c>
      <c r="CF168" s="31">
        <f t="shared" si="254"/>
        <v>2485.9529038961336</v>
      </c>
      <c r="CG168" s="31">
        <f t="shared" si="255"/>
        <v>4710</v>
      </c>
      <c r="CH168" s="31">
        <f t="shared" si="256"/>
        <v>2057.8050480697034</v>
      </c>
      <c r="CI168" s="56">
        <f t="shared" si="283"/>
        <v>200.07669246648965</v>
      </c>
      <c r="CK168" s="32">
        <f t="shared" si="257"/>
        <v>-48</v>
      </c>
      <c r="CL168" s="32">
        <f t="shared" si="258"/>
        <v>19.799999999999997</v>
      </c>
      <c r="CM168" s="32">
        <v>1</v>
      </c>
      <c r="CN168" s="23">
        <f t="shared" si="259"/>
        <v>2.0499999999999998</v>
      </c>
      <c r="CO168" s="31">
        <f t="shared" si="200"/>
        <v>1</v>
      </c>
      <c r="CP168" s="31">
        <f t="shared" si="260"/>
        <v>-98.399999999999991</v>
      </c>
      <c r="CQ168" s="31">
        <f t="shared" si="261"/>
        <v>1.2138441913555296</v>
      </c>
      <c r="CR168" s="31">
        <f t="shared" si="262"/>
        <v>5939.9999999999991</v>
      </c>
      <c r="CS168" s="31">
        <f t="shared" si="263"/>
        <v>2057.8050480697034</v>
      </c>
      <c r="CV168" s="32">
        <f t="shared" si="264"/>
        <v>-98</v>
      </c>
      <c r="CW168" s="32">
        <f t="shared" si="265"/>
        <v>24.4</v>
      </c>
      <c r="CX168" s="32">
        <v>1</v>
      </c>
      <c r="CY168" s="23">
        <f t="shared" si="266"/>
        <v>2.2999999999999998</v>
      </c>
      <c r="CZ168" s="31">
        <f t="shared" si="201"/>
        <v>1</v>
      </c>
      <c r="DA168" s="31">
        <f t="shared" si="267"/>
        <v>-225.39999999999998</v>
      </c>
      <c r="DB168" s="31">
        <f t="shared" si="268"/>
        <v>1.1853947181206304E-3</v>
      </c>
      <c r="DC168" s="31">
        <f t="shared" si="269"/>
        <v>7320</v>
      </c>
      <c r="DD168" s="31">
        <f t="shared" si="270"/>
        <v>2057.8050480697034</v>
      </c>
      <c r="DG168" s="32">
        <f t="shared" si="271"/>
        <v>-163</v>
      </c>
      <c r="DH168" s="32">
        <f t="shared" si="272"/>
        <v>29.65</v>
      </c>
      <c r="DI168" s="32">
        <v>1</v>
      </c>
      <c r="DJ168" s="23">
        <f t="shared" si="279"/>
        <v>2.625</v>
      </c>
      <c r="DK168" s="31">
        <f t="shared" si="202"/>
        <v>1</v>
      </c>
      <c r="DL168" s="31">
        <f t="shared" si="273"/>
        <v>-427.875</v>
      </c>
      <c r="DM168" s="31">
        <f t="shared" si="274"/>
        <v>1.4470150367683411E-7</v>
      </c>
      <c r="DN168" s="31">
        <f t="shared" si="275"/>
        <v>8895</v>
      </c>
      <c r="DO168" s="31">
        <f t="shared" si="276"/>
        <v>2057.8050480697034</v>
      </c>
    </row>
    <row r="169" spans="1:119">
      <c r="A169" s="23">
        <f t="shared" si="203"/>
        <v>71.01244621234278</v>
      </c>
      <c r="B169" s="23">
        <v>0</v>
      </c>
      <c r="C169" s="44">
        <f t="shared" si="281"/>
        <v>7.85</v>
      </c>
      <c r="D169" s="48"/>
      <c r="E169" s="47">
        <f t="shared" si="204"/>
        <v>7.85</v>
      </c>
      <c r="F169" s="84">
        <f t="shared" si="191"/>
        <v>15.7</v>
      </c>
      <c r="G169" s="185">
        <f t="shared" si="192"/>
        <v>9.5798296369514269</v>
      </c>
      <c r="H169" s="26">
        <f t="shared" si="205"/>
        <v>6509953083.1676407</v>
      </c>
      <c r="I169" s="23">
        <f t="shared" si="277"/>
        <v>32.600000000000016</v>
      </c>
      <c r="J169" s="27">
        <v>163</v>
      </c>
      <c r="K169" s="32">
        <f t="shared" si="206"/>
        <v>163</v>
      </c>
      <c r="L169" s="32">
        <f t="shared" si="207"/>
        <v>1</v>
      </c>
      <c r="M169" s="22">
        <v>1</v>
      </c>
      <c r="N169" s="109">
        <f t="shared" si="208"/>
        <v>7.85</v>
      </c>
      <c r="O169" s="31">
        <f t="shared" si="193"/>
        <v>12196800</v>
      </c>
      <c r="P169" s="31">
        <f t="shared" si="209"/>
        <v>15606415440</v>
      </c>
      <c r="Q169" s="31">
        <f t="shared" si="210"/>
        <v>6132375804343.918</v>
      </c>
      <c r="R169" s="31">
        <f t="shared" si="211"/>
        <v>300</v>
      </c>
      <c r="S169" s="31">
        <f t="shared" si="212"/>
        <v>2130.3733863702832</v>
      </c>
      <c r="T169" s="56">
        <f t="shared" si="213"/>
        <v>392.93941827450914</v>
      </c>
      <c r="U169" s="163">
        <f t="shared" si="214"/>
        <v>287.39488910854283</v>
      </c>
      <c r="W169" s="32">
        <f t="shared" si="215"/>
        <v>158</v>
      </c>
      <c r="X169" s="32">
        <f t="shared" si="216"/>
        <v>2.0499999999999998</v>
      </c>
      <c r="Y169" s="22">
        <v>1</v>
      </c>
      <c r="Z169" s="23">
        <f t="shared" si="217"/>
        <v>1.0249999999999999</v>
      </c>
      <c r="AA169" s="31">
        <f t="shared" si="194"/>
        <v>6177600</v>
      </c>
      <c r="AB169" s="31">
        <f t="shared" si="218"/>
        <v>1000462319.9999999</v>
      </c>
      <c r="AC169" s="31">
        <f t="shared" si="219"/>
        <v>3066187902171.9565</v>
      </c>
      <c r="AD169" s="31">
        <f t="shared" si="220"/>
        <v>615</v>
      </c>
      <c r="AE169" s="31">
        <f t="shared" si="221"/>
        <v>2130.3733863702832</v>
      </c>
      <c r="AF169" s="56">
        <f t="shared" si="280"/>
        <v>3064.7709972445109</v>
      </c>
      <c r="AH169" s="32">
        <f t="shared" si="222"/>
        <v>148</v>
      </c>
      <c r="AI169" s="32">
        <f t="shared" si="223"/>
        <v>4.1999999999999993</v>
      </c>
      <c r="AJ169" s="22">
        <v>1</v>
      </c>
      <c r="AK169" s="23">
        <f t="shared" si="224"/>
        <v>1.075</v>
      </c>
      <c r="AL169" s="31">
        <f t="shared" si="195"/>
        <v>6552000</v>
      </c>
      <c r="AM169" s="31">
        <f t="shared" si="225"/>
        <v>1042423200</v>
      </c>
      <c r="AN169" s="31">
        <f t="shared" si="226"/>
        <v>766546975542.98877</v>
      </c>
      <c r="AO169" s="31">
        <f t="shared" si="227"/>
        <v>1259.9999999999998</v>
      </c>
      <c r="AP169" s="31">
        <f t="shared" si="228"/>
        <v>2130.3733863702832</v>
      </c>
      <c r="AQ169" s="56">
        <f t="shared" si="188"/>
        <v>735.35103165680573</v>
      </c>
      <c r="AS169" s="32">
        <f t="shared" si="229"/>
        <v>133</v>
      </c>
      <c r="AT169" s="32">
        <f t="shared" si="230"/>
        <v>6.4999999999999991</v>
      </c>
      <c r="AU169" s="22">
        <v>1</v>
      </c>
      <c r="AV169" s="23">
        <f t="shared" si="231"/>
        <v>1.1499999999999999</v>
      </c>
      <c r="AW169" s="31">
        <f t="shared" si="196"/>
        <v>387200</v>
      </c>
      <c r="AX169" s="31">
        <f t="shared" si="232"/>
        <v>59222239.999999993</v>
      </c>
      <c r="AY169" s="31">
        <f t="shared" si="233"/>
        <v>95818371942.873489</v>
      </c>
      <c r="AZ169" s="31">
        <f t="shared" si="234"/>
        <v>1949.9999999999998</v>
      </c>
      <c r="BA169" s="31">
        <f t="shared" si="235"/>
        <v>2130.3733863702832</v>
      </c>
      <c r="BB169" s="56">
        <f t="shared" si="278"/>
        <v>1617.9457572505448</v>
      </c>
      <c r="BD169" s="32">
        <f t="shared" si="236"/>
        <v>103</v>
      </c>
      <c r="BE169" s="32">
        <f t="shared" si="237"/>
        <v>9.1</v>
      </c>
      <c r="BF169" s="22">
        <v>1</v>
      </c>
      <c r="BG169" s="23">
        <f t="shared" si="238"/>
        <v>1.3</v>
      </c>
      <c r="BH169" s="31">
        <f t="shared" si="197"/>
        <v>25920</v>
      </c>
      <c r="BI169" s="31">
        <f t="shared" si="239"/>
        <v>3470688</v>
      </c>
      <c r="BJ169" s="31">
        <f t="shared" si="240"/>
        <v>1497162061.6073954</v>
      </c>
      <c r="BK169" s="31">
        <f t="shared" si="241"/>
        <v>2730</v>
      </c>
      <c r="BL169" s="31">
        <f t="shared" si="242"/>
        <v>2130.3733863702832</v>
      </c>
      <c r="BM169" s="56">
        <f t="shared" si="189"/>
        <v>431.37327861432527</v>
      </c>
      <c r="BO169" s="32">
        <f t="shared" si="243"/>
        <v>58</v>
      </c>
      <c r="BP169" s="32">
        <f t="shared" si="244"/>
        <v>12.149999999999999</v>
      </c>
      <c r="BQ169" s="22">
        <v>1</v>
      </c>
      <c r="BR169" s="23">
        <f t="shared" si="245"/>
        <v>1.5249999999999999</v>
      </c>
      <c r="BS169" s="31">
        <f t="shared" si="198"/>
        <v>15</v>
      </c>
      <c r="BT169" s="31">
        <f t="shared" si="246"/>
        <v>1326.75</v>
      </c>
      <c r="BU169" s="31">
        <f t="shared" si="247"/>
        <v>2924144.6515769353</v>
      </c>
      <c r="BV169" s="31">
        <f t="shared" si="248"/>
        <v>3644.9999999999995</v>
      </c>
      <c r="BW169" s="31">
        <f t="shared" si="249"/>
        <v>2130.3733863702832</v>
      </c>
      <c r="BX169" s="56">
        <f t="shared" si="282"/>
        <v>2203.9906927280463</v>
      </c>
      <c r="BZ169" s="32">
        <f t="shared" si="250"/>
        <v>8</v>
      </c>
      <c r="CA169" s="32">
        <f t="shared" si="251"/>
        <v>15.7</v>
      </c>
      <c r="CB169" s="32">
        <v>1</v>
      </c>
      <c r="CC169" s="23">
        <f t="shared" si="252"/>
        <v>1.7749999999999999</v>
      </c>
      <c r="CD169" s="31">
        <f t="shared" si="199"/>
        <v>1</v>
      </c>
      <c r="CE169" s="31">
        <f t="shared" si="253"/>
        <v>14.2</v>
      </c>
      <c r="CF169" s="31">
        <f t="shared" si="254"/>
        <v>2855.6100113055913</v>
      </c>
      <c r="CG169" s="31">
        <f t="shared" si="255"/>
        <v>4710</v>
      </c>
      <c r="CH169" s="31">
        <f t="shared" si="256"/>
        <v>2130.3733863702832</v>
      </c>
      <c r="CI169" s="56">
        <f t="shared" si="283"/>
        <v>201.09929657081631</v>
      </c>
      <c r="CK169" s="32">
        <f t="shared" si="257"/>
        <v>-47</v>
      </c>
      <c r="CL169" s="32">
        <f t="shared" si="258"/>
        <v>19.799999999999997</v>
      </c>
      <c r="CM169" s="32">
        <v>1</v>
      </c>
      <c r="CN169" s="23">
        <f t="shared" si="259"/>
        <v>2.0499999999999998</v>
      </c>
      <c r="CO169" s="31">
        <f t="shared" si="200"/>
        <v>1</v>
      </c>
      <c r="CP169" s="31">
        <f t="shared" si="260"/>
        <v>-96.35</v>
      </c>
      <c r="CQ169" s="31">
        <f t="shared" si="261"/>
        <v>1.3943408258328034</v>
      </c>
      <c r="CR169" s="31">
        <f t="shared" si="262"/>
        <v>5939.9999999999991</v>
      </c>
      <c r="CS169" s="31">
        <f t="shared" si="263"/>
        <v>2130.3733863702832</v>
      </c>
      <c r="CV169" s="32">
        <f t="shared" si="264"/>
        <v>-97</v>
      </c>
      <c r="CW169" s="32">
        <f t="shared" si="265"/>
        <v>24.4</v>
      </c>
      <c r="CX169" s="32">
        <v>1</v>
      </c>
      <c r="CY169" s="23">
        <f t="shared" si="266"/>
        <v>2.2999999999999998</v>
      </c>
      <c r="CZ169" s="31">
        <f t="shared" si="201"/>
        <v>1</v>
      </c>
      <c r="DA169" s="31">
        <f t="shared" si="267"/>
        <v>-223.1</v>
      </c>
      <c r="DB169" s="31">
        <f t="shared" si="268"/>
        <v>1.3616609627273421E-3</v>
      </c>
      <c r="DC169" s="31">
        <f t="shared" si="269"/>
        <v>7320</v>
      </c>
      <c r="DD169" s="31">
        <f t="shared" si="270"/>
        <v>2130.3733863702832</v>
      </c>
      <c r="DG169" s="32">
        <f t="shared" si="271"/>
        <v>-162</v>
      </c>
      <c r="DH169" s="32">
        <f t="shared" si="272"/>
        <v>29.65</v>
      </c>
      <c r="DI169" s="32">
        <v>1</v>
      </c>
      <c r="DJ169" s="23">
        <f t="shared" si="279"/>
        <v>2.625</v>
      </c>
      <c r="DK169" s="31">
        <f t="shared" si="202"/>
        <v>1</v>
      </c>
      <c r="DL169" s="31">
        <f t="shared" si="273"/>
        <v>-425.25</v>
      </c>
      <c r="DM169" s="31">
        <f t="shared" si="274"/>
        <v>1.6621837923917678E-7</v>
      </c>
      <c r="DN169" s="31">
        <f t="shared" si="275"/>
        <v>8895</v>
      </c>
      <c r="DO169" s="31">
        <f t="shared" si="276"/>
        <v>2130.3733863702832</v>
      </c>
    </row>
    <row r="170" spans="1:119">
      <c r="A170" s="23">
        <f t="shared" si="203"/>
        <v>73.516694719810957</v>
      </c>
      <c r="B170" s="23">
        <v>0</v>
      </c>
      <c r="C170" s="44">
        <f t="shared" si="281"/>
        <v>7.85</v>
      </c>
      <c r="D170" s="48"/>
      <c r="E170" s="47">
        <f t="shared" si="204"/>
        <v>7.85</v>
      </c>
      <c r="F170" s="84">
        <f t="shared" si="191"/>
        <v>15.7</v>
      </c>
      <c r="G170" s="185">
        <f t="shared" si="192"/>
        <v>9.7135590751603722</v>
      </c>
      <c r="H170" s="26">
        <f t="shared" si="205"/>
        <v>7477972397.7425442</v>
      </c>
      <c r="I170" s="23">
        <f t="shared" si="277"/>
        <v>32.800000000000018</v>
      </c>
      <c r="J170" s="27">
        <v>164</v>
      </c>
      <c r="K170" s="32">
        <f t="shared" si="206"/>
        <v>164</v>
      </c>
      <c r="L170" s="32">
        <f t="shared" si="207"/>
        <v>1</v>
      </c>
      <c r="M170" s="22">
        <v>1</v>
      </c>
      <c r="N170" s="109">
        <f t="shared" si="208"/>
        <v>7.85</v>
      </c>
      <c r="O170" s="31">
        <f t="shared" si="193"/>
        <v>12196800</v>
      </c>
      <c r="P170" s="31">
        <f t="shared" si="209"/>
        <v>15702160320</v>
      </c>
      <c r="Q170" s="31">
        <f t="shared" si="210"/>
        <v>7044249998673.4766</v>
      </c>
      <c r="R170" s="31">
        <f t="shared" si="211"/>
        <v>300</v>
      </c>
      <c r="S170" s="31">
        <f t="shared" si="212"/>
        <v>2205.5008415943289</v>
      </c>
      <c r="T170" s="56">
        <f t="shared" si="213"/>
        <v>448.61661421843621</v>
      </c>
      <c r="U170" s="163">
        <f t="shared" si="214"/>
        <v>291.40677225481119</v>
      </c>
      <c r="W170" s="32">
        <f t="shared" si="215"/>
        <v>159</v>
      </c>
      <c r="X170" s="32">
        <f t="shared" si="216"/>
        <v>2.0499999999999998</v>
      </c>
      <c r="Y170" s="22">
        <v>1</v>
      </c>
      <c r="Z170" s="23">
        <f t="shared" si="217"/>
        <v>1.0249999999999999</v>
      </c>
      <c r="AA170" s="31">
        <f t="shared" si="194"/>
        <v>6177600</v>
      </c>
      <c r="AB170" s="31">
        <f t="shared" si="218"/>
        <v>1006794359.9999999</v>
      </c>
      <c r="AC170" s="31">
        <f t="shared" si="219"/>
        <v>3522124999336.7368</v>
      </c>
      <c r="AD170" s="31">
        <f t="shared" si="220"/>
        <v>615</v>
      </c>
      <c r="AE170" s="31">
        <f t="shared" si="221"/>
        <v>2205.5008415943289</v>
      </c>
      <c r="AF170" s="56">
        <f t="shared" si="280"/>
        <v>3498.355909876906</v>
      </c>
      <c r="AH170" s="32">
        <f t="shared" si="222"/>
        <v>149</v>
      </c>
      <c r="AI170" s="32">
        <f t="shared" si="223"/>
        <v>4.1999999999999993</v>
      </c>
      <c r="AJ170" s="22">
        <v>1</v>
      </c>
      <c r="AK170" s="23">
        <f t="shared" si="224"/>
        <v>1.075</v>
      </c>
      <c r="AL170" s="31">
        <f t="shared" si="195"/>
        <v>6552000</v>
      </c>
      <c r="AM170" s="31">
        <f t="shared" si="225"/>
        <v>1049466600</v>
      </c>
      <c r="AN170" s="31">
        <f t="shared" si="226"/>
        <v>880531249834.18347</v>
      </c>
      <c r="AO170" s="31">
        <f t="shared" si="227"/>
        <v>1259.9999999999998</v>
      </c>
      <c r="AP170" s="31">
        <f t="shared" si="228"/>
        <v>2205.5008415943289</v>
      </c>
      <c r="AQ170" s="56">
        <f t="shared" ref="AQ170:AQ233" si="284">AN170/AM170</f>
        <v>839.02741624572275</v>
      </c>
      <c r="AS170" s="32">
        <f t="shared" si="229"/>
        <v>134</v>
      </c>
      <c r="AT170" s="32">
        <f t="shared" si="230"/>
        <v>6.4999999999999991</v>
      </c>
      <c r="AU170" s="22">
        <v>1</v>
      </c>
      <c r="AV170" s="23">
        <f t="shared" si="231"/>
        <v>1.1499999999999999</v>
      </c>
      <c r="AW170" s="31">
        <f t="shared" si="196"/>
        <v>387200</v>
      </c>
      <c r="AX170" s="31">
        <f t="shared" si="232"/>
        <v>59667519.999999993</v>
      </c>
      <c r="AY170" s="31">
        <f t="shared" si="233"/>
        <v>110066406229.27284</v>
      </c>
      <c r="AZ170" s="31">
        <f t="shared" si="234"/>
        <v>1949.9999999999998</v>
      </c>
      <c r="BA170" s="31">
        <f t="shared" si="235"/>
        <v>2205.5008415943289</v>
      </c>
      <c r="BB170" s="56">
        <f t="shared" si="278"/>
        <v>1844.6619907995648</v>
      </c>
      <c r="BD170" s="32">
        <f t="shared" si="236"/>
        <v>104</v>
      </c>
      <c r="BE170" s="32">
        <f t="shared" si="237"/>
        <v>9.1</v>
      </c>
      <c r="BF170" s="22">
        <v>1</v>
      </c>
      <c r="BG170" s="23">
        <f t="shared" si="238"/>
        <v>1.3</v>
      </c>
      <c r="BH170" s="31">
        <f t="shared" si="197"/>
        <v>25920</v>
      </c>
      <c r="BI170" s="31">
        <f t="shared" si="239"/>
        <v>3504384</v>
      </c>
      <c r="BJ170" s="31">
        <f t="shared" si="240"/>
        <v>1719787597.3323851</v>
      </c>
      <c r="BK170" s="31">
        <f t="shared" si="241"/>
        <v>2730</v>
      </c>
      <c r="BL170" s="31">
        <f t="shared" si="242"/>
        <v>2205.5008415943289</v>
      </c>
      <c r="BM170" s="56">
        <f t="shared" si="189"/>
        <v>490.75318153843443</v>
      </c>
      <c r="BO170" s="32">
        <f t="shared" si="243"/>
        <v>59</v>
      </c>
      <c r="BP170" s="32">
        <f t="shared" si="244"/>
        <v>12.149999999999999</v>
      </c>
      <c r="BQ170" s="22">
        <v>1</v>
      </c>
      <c r="BR170" s="23">
        <f t="shared" si="245"/>
        <v>1.5249999999999999</v>
      </c>
      <c r="BS170" s="31">
        <f t="shared" si="198"/>
        <v>15</v>
      </c>
      <c r="BT170" s="31">
        <f t="shared" si="246"/>
        <v>1349.625</v>
      </c>
      <c r="BU170" s="31">
        <f t="shared" si="247"/>
        <v>3358960.1510398034</v>
      </c>
      <c r="BV170" s="31">
        <f t="shared" si="248"/>
        <v>3644.9999999999995</v>
      </c>
      <c r="BW170" s="31">
        <f t="shared" si="249"/>
        <v>2205.5008415943289</v>
      </c>
      <c r="BX170" s="56">
        <f t="shared" si="282"/>
        <v>2488.8099665016603</v>
      </c>
      <c r="BZ170" s="32">
        <f t="shared" si="250"/>
        <v>9</v>
      </c>
      <c r="CA170" s="32">
        <f t="shared" si="251"/>
        <v>15.7</v>
      </c>
      <c r="CB170" s="32">
        <v>1</v>
      </c>
      <c r="CC170" s="23">
        <f t="shared" si="252"/>
        <v>1.7749999999999999</v>
      </c>
      <c r="CD170" s="31">
        <f t="shared" si="199"/>
        <v>1</v>
      </c>
      <c r="CE170" s="31">
        <f t="shared" si="253"/>
        <v>15.975</v>
      </c>
      <c r="CF170" s="31">
        <f t="shared" si="254"/>
        <v>3280.234522499798</v>
      </c>
      <c r="CG170" s="31">
        <f t="shared" si="255"/>
        <v>4710</v>
      </c>
      <c r="CH170" s="31">
        <f t="shared" si="256"/>
        <v>2205.5008415943289</v>
      </c>
      <c r="CI170" s="56">
        <f t="shared" si="283"/>
        <v>205.33549436618455</v>
      </c>
      <c r="CK170" s="32">
        <f t="shared" si="257"/>
        <v>-46</v>
      </c>
      <c r="CL170" s="32">
        <f t="shared" si="258"/>
        <v>19.799999999999997</v>
      </c>
      <c r="CM170" s="32">
        <v>1</v>
      </c>
      <c r="CN170" s="23">
        <f t="shared" si="259"/>
        <v>2.0499999999999998</v>
      </c>
      <c r="CO170" s="31">
        <f t="shared" si="200"/>
        <v>1</v>
      </c>
      <c r="CP170" s="31">
        <f t="shared" si="260"/>
        <v>-94.3</v>
      </c>
      <c r="CQ170" s="31">
        <f t="shared" si="261"/>
        <v>1.6016770129393485</v>
      </c>
      <c r="CR170" s="31">
        <f t="shared" si="262"/>
        <v>5939.9999999999991</v>
      </c>
      <c r="CS170" s="31">
        <f t="shared" si="263"/>
        <v>2205.5008415943289</v>
      </c>
      <c r="CV170" s="32">
        <f t="shared" si="264"/>
        <v>-96</v>
      </c>
      <c r="CW170" s="32">
        <f t="shared" si="265"/>
        <v>24.4</v>
      </c>
      <c r="CX170" s="32">
        <v>1</v>
      </c>
      <c r="CY170" s="23">
        <f t="shared" si="266"/>
        <v>2.2999999999999998</v>
      </c>
      <c r="CZ170" s="31">
        <f t="shared" si="201"/>
        <v>1</v>
      </c>
      <c r="DA170" s="31">
        <f t="shared" si="267"/>
        <v>-220.79999999999998</v>
      </c>
      <c r="DB170" s="31">
        <f t="shared" si="268"/>
        <v>1.5641377079485771E-3</v>
      </c>
      <c r="DC170" s="31">
        <f t="shared" si="269"/>
        <v>7320</v>
      </c>
      <c r="DD170" s="31">
        <f t="shared" si="270"/>
        <v>2205.5008415943289</v>
      </c>
      <c r="DG170" s="32">
        <f t="shared" si="271"/>
        <v>-161</v>
      </c>
      <c r="DH170" s="32">
        <f t="shared" si="272"/>
        <v>29.65</v>
      </c>
      <c r="DI170" s="32">
        <v>1</v>
      </c>
      <c r="DJ170" s="23">
        <f t="shared" si="279"/>
        <v>2.625</v>
      </c>
      <c r="DK170" s="31">
        <f t="shared" si="202"/>
        <v>1</v>
      </c>
      <c r="DL170" s="31">
        <f t="shared" si="273"/>
        <v>-422.625</v>
      </c>
      <c r="DM170" s="31">
        <f t="shared" si="274"/>
        <v>1.9093477880231569E-7</v>
      </c>
      <c r="DN170" s="31">
        <f t="shared" si="275"/>
        <v>8895</v>
      </c>
      <c r="DO170" s="31">
        <f t="shared" si="276"/>
        <v>2205.5008415943289</v>
      </c>
    </row>
    <row r="171" spans="1:119">
      <c r="A171" s="23">
        <f t="shared" si="203"/>
        <v>76.109255360174899</v>
      </c>
      <c r="B171" s="23">
        <v>0</v>
      </c>
      <c r="C171" s="44">
        <f t="shared" si="281"/>
        <v>7.85</v>
      </c>
      <c r="D171" s="73"/>
      <c r="E171" s="47">
        <f t="shared" si="204"/>
        <v>7.85</v>
      </c>
      <c r="F171" s="84">
        <f t="shared" si="191"/>
        <v>15.7</v>
      </c>
      <c r="G171" s="185">
        <f t="shared" si="192"/>
        <v>9.8491553067593287</v>
      </c>
      <c r="H171" s="26">
        <f t="shared" si="205"/>
        <v>8589934592.0000935</v>
      </c>
      <c r="I171" s="23">
        <f t="shared" si="277"/>
        <v>33.000000000000021</v>
      </c>
      <c r="J171" s="27">
        <v>165</v>
      </c>
      <c r="K171" s="32">
        <f t="shared" si="206"/>
        <v>165</v>
      </c>
      <c r="L171" s="32">
        <f t="shared" si="207"/>
        <v>1</v>
      </c>
      <c r="M171" s="22">
        <v>1</v>
      </c>
      <c r="N171" s="109">
        <f t="shared" si="208"/>
        <v>7.85</v>
      </c>
      <c r="O171" s="31">
        <f t="shared" si="193"/>
        <v>12196800</v>
      </c>
      <c r="P171" s="31">
        <f t="shared" si="209"/>
        <v>15797905200</v>
      </c>
      <c r="Q171" s="31">
        <f t="shared" si="210"/>
        <v>8091718385664.0879</v>
      </c>
      <c r="R171" s="31">
        <f t="shared" si="211"/>
        <v>300</v>
      </c>
      <c r="S171" s="31">
        <f t="shared" si="212"/>
        <v>2283.2776608052468</v>
      </c>
      <c r="T171" s="56">
        <f t="shared" si="213"/>
        <v>512.20198394810518</v>
      </c>
      <c r="U171" s="163">
        <f t="shared" si="214"/>
        <v>295.47465920277989</v>
      </c>
      <c r="W171" s="32">
        <f t="shared" si="215"/>
        <v>160</v>
      </c>
      <c r="X171" s="32">
        <f t="shared" si="216"/>
        <v>2.0499999999999998</v>
      </c>
      <c r="Y171" s="22">
        <v>13</v>
      </c>
      <c r="Z171" s="23">
        <f t="shared" si="217"/>
        <v>1.0249999999999999</v>
      </c>
      <c r="AA171" s="31">
        <f t="shared" si="194"/>
        <v>80308800</v>
      </c>
      <c r="AB171" s="31">
        <f t="shared" si="218"/>
        <v>13170643199.999998</v>
      </c>
      <c r="AC171" s="31">
        <f t="shared" si="219"/>
        <v>4045859192832.043</v>
      </c>
      <c r="AD171" s="31">
        <f t="shared" si="220"/>
        <v>615</v>
      </c>
      <c r="AE171" s="31">
        <f t="shared" si="221"/>
        <v>2283.2776608052468</v>
      </c>
      <c r="AF171" s="56">
        <f t="shared" si="280"/>
        <v>307.18766968283245</v>
      </c>
      <c r="AH171" s="32">
        <f t="shared" si="222"/>
        <v>150</v>
      </c>
      <c r="AI171" s="32">
        <f t="shared" si="223"/>
        <v>4.1999999999999993</v>
      </c>
      <c r="AJ171" s="22">
        <v>1</v>
      </c>
      <c r="AK171" s="23">
        <f t="shared" si="224"/>
        <v>1.075</v>
      </c>
      <c r="AL171" s="31">
        <f t="shared" si="195"/>
        <v>6552000</v>
      </c>
      <c r="AM171" s="31">
        <f t="shared" si="225"/>
        <v>1056510000</v>
      </c>
      <c r="AN171" s="31">
        <f t="shared" si="226"/>
        <v>1011464798208.01</v>
      </c>
      <c r="AO171" s="31">
        <f t="shared" si="227"/>
        <v>1259.9999999999998</v>
      </c>
      <c r="AP171" s="31">
        <f t="shared" si="228"/>
        <v>2283.2776608052468</v>
      </c>
      <c r="AQ171" s="56">
        <f t="shared" si="284"/>
        <v>957.36415008661538</v>
      </c>
      <c r="AS171" s="32">
        <f t="shared" si="229"/>
        <v>135</v>
      </c>
      <c r="AT171" s="32">
        <f t="shared" si="230"/>
        <v>6.4999999999999991</v>
      </c>
      <c r="AU171" s="22">
        <v>1</v>
      </c>
      <c r="AV171" s="23">
        <f t="shared" si="231"/>
        <v>1.1499999999999999</v>
      </c>
      <c r="AW171" s="31">
        <f t="shared" si="196"/>
        <v>387200</v>
      </c>
      <c r="AX171" s="31">
        <f t="shared" si="232"/>
        <v>60112799.999999993</v>
      </c>
      <c r="AY171" s="31">
        <f t="shared" si="233"/>
        <v>126433099776.00114</v>
      </c>
      <c r="AZ171" s="31">
        <f t="shared" si="234"/>
        <v>1949.9999999999998</v>
      </c>
      <c r="BA171" s="31">
        <f t="shared" si="235"/>
        <v>2283.2776608052468</v>
      </c>
      <c r="BB171" s="56">
        <f t="shared" si="278"/>
        <v>2103.2641929173346</v>
      </c>
      <c r="BD171" s="32">
        <f t="shared" si="236"/>
        <v>105</v>
      </c>
      <c r="BE171" s="32">
        <f t="shared" si="237"/>
        <v>9.1</v>
      </c>
      <c r="BF171" s="22">
        <v>1</v>
      </c>
      <c r="BG171" s="23">
        <f t="shared" si="238"/>
        <v>1.3</v>
      </c>
      <c r="BH171" s="31">
        <f t="shared" si="197"/>
        <v>25920</v>
      </c>
      <c r="BI171" s="31">
        <f t="shared" si="239"/>
        <v>3538080</v>
      </c>
      <c r="BJ171" s="31">
        <f t="shared" si="240"/>
        <v>1975517184.0000138</v>
      </c>
      <c r="BK171" s="31">
        <f t="shared" si="241"/>
        <v>2730</v>
      </c>
      <c r="BL171" s="31">
        <f t="shared" si="242"/>
        <v>2283.2776608052468</v>
      </c>
      <c r="BM171" s="56">
        <f t="shared" si="189"/>
        <v>558.35854022521085</v>
      </c>
      <c r="BO171" s="32">
        <f t="shared" si="243"/>
        <v>60</v>
      </c>
      <c r="BP171" s="32">
        <f t="shared" si="244"/>
        <v>12.149999999999999</v>
      </c>
      <c r="BQ171" s="22">
        <v>9</v>
      </c>
      <c r="BR171" s="23">
        <f t="shared" si="245"/>
        <v>1.5249999999999999</v>
      </c>
      <c r="BS171" s="31">
        <f t="shared" si="198"/>
        <v>135</v>
      </c>
      <c r="BT171" s="31">
        <f t="shared" si="246"/>
        <v>12352.5</v>
      </c>
      <c r="BU171" s="31">
        <f t="shared" si="247"/>
        <v>3858432.0000000154</v>
      </c>
      <c r="BV171" s="31">
        <f t="shared" si="248"/>
        <v>3644.9999999999995</v>
      </c>
      <c r="BW171" s="31">
        <f t="shared" si="249"/>
        <v>2283.2776608052468</v>
      </c>
      <c r="BX171" s="56">
        <f t="shared" si="282"/>
        <v>312.36041287188954</v>
      </c>
      <c r="BZ171" s="32">
        <f t="shared" si="250"/>
        <v>10</v>
      </c>
      <c r="CA171" s="32">
        <f t="shared" si="251"/>
        <v>15.7</v>
      </c>
      <c r="CB171" s="32">
        <v>1</v>
      </c>
      <c r="CC171" s="23">
        <f t="shared" si="252"/>
        <v>1.7749999999999999</v>
      </c>
      <c r="CD171" s="31">
        <f t="shared" si="199"/>
        <v>1</v>
      </c>
      <c r="CE171" s="31">
        <f t="shared" si="253"/>
        <v>17.75</v>
      </c>
      <c r="CF171" s="31">
        <f t="shared" si="254"/>
        <v>3768.0000000000027</v>
      </c>
      <c r="CG171" s="31">
        <f t="shared" si="255"/>
        <v>4710</v>
      </c>
      <c r="CH171" s="31">
        <f t="shared" si="256"/>
        <v>2283.2776608052468</v>
      </c>
      <c r="CI171" s="56">
        <f t="shared" si="283"/>
        <v>212.28169014084523</v>
      </c>
      <c r="CK171" s="32">
        <f t="shared" si="257"/>
        <v>-45</v>
      </c>
      <c r="CL171" s="32">
        <f t="shared" si="258"/>
        <v>19.799999999999997</v>
      </c>
      <c r="CM171" s="32">
        <v>1</v>
      </c>
      <c r="CN171" s="23">
        <f t="shared" si="259"/>
        <v>2.0499999999999998</v>
      </c>
      <c r="CO171" s="31">
        <f t="shared" si="200"/>
        <v>1</v>
      </c>
      <c r="CP171" s="31">
        <f t="shared" si="260"/>
        <v>-92.249999999999986</v>
      </c>
      <c r="CQ171" s="31">
        <f t="shared" si="261"/>
        <v>1.8398437499999947</v>
      </c>
      <c r="CR171" s="31">
        <f t="shared" si="262"/>
        <v>5939.9999999999991</v>
      </c>
      <c r="CS171" s="31">
        <f t="shared" si="263"/>
        <v>2283.2776608052468</v>
      </c>
      <c r="CV171" s="32">
        <f t="shared" si="264"/>
        <v>-95</v>
      </c>
      <c r="CW171" s="32">
        <f t="shared" si="265"/>
        <v>24.4</v>
      </c>
      <c r="CX171" s="32">
        <v>1</v>
      </c>
      <c r="CY171" s="23">
        <f t="shared" si="266"/>
        <v>2.2999999999999998</v>
      </c>
      <c r="CZ171" s="31">
        <f t="shared" si="201"/>
        <v>1</v>
      </c>
      <c r="DA171" s="31">
        <f t="shared" si="267"/>
        <v>-218.49999999999997</v>
      </c>
      <c r="DB171" s="31">
        <f t="shared" si="268"/>
        <v>1.7967224121093635E-3</v>
      </c>
      <c r="DC171" s="31">
        <f t="shared" si="269"/>
        <v>7320</v>
      </c>
      <c r="DD171" s="31">
        <f t="shared" si="270"/>
        <v>2283.2776608052468</v>
      </c>
      <c r="DG171" s="32">
        <f t="shared" si="271"/>
        <v>-160</v>
      </c>
      <c r="DH171" s="32">
        <f t="shared" si="272"/>
        <v>29.65</v>
      </c>
      <c r="DI171" s="32">
        <v>1</v>
      </c>
      <c r="DJ171" s="23">
        <f t="shared" si="279"/>
        <v>2.625</v>
      </c>
      <c r="DK171" s="31">
        <f t="shared" si="202"/>
        <v>1</v>
      </c>
      <c r="DL171" s="31">
        <f t="shared" si="273"/>
        <v>-420</v>
      </c>
      <c r="DM171" s="31">
        <f t="shared" si="274"/>
        <v>2.1932646632194283E-7</v>
      </c>
      <c r="DN171" s="31">
        <f t="shared" si="275"/>
        <v>8895</v>
      </c>
      <c r="DO171" s="31">
        <f t="shared" si="276"/>
        <v>2283.2776608052468</v>
      </c>
    </row>
    <row r="172" spans="1:119">
      <c r="A172" s="23">
        <f t="shared" si="203"/>
        <v>78.79324245407544</v>
      </c>
      <c r="B172" s="23">
        <v>0</v>
      </c>
      <c r="C172" s="44">
        <f t="shared" si="281"/>
        <v>7.85</v>
      </c>
      <c r="D172" s="48"/>
      <c r="E172" s="47">
        <f t="shared" si="204"/>
        <v>7.85</v>
      </c>
      <c r="F172" s="84">
        <f t="shared" si="191"/>
        <v>15.7</v>
      </c>
      <c r="G172" s="185">
        <f t="shared" si="192"/>
        <v>9.986644391212895</v>
      </c>
      <c r="H172" s="26">
        <f t="shared" si="205"/>
        <v>9867243735.3626366</v>
      </c>
      <c r="I172" s="23">
        <f t="shared" si="277"/>
        <v>33.200000000000017</v>
      </c>
      <c r="J172" s="27">
        <v>166</v>
      </c>
      <c r="K172" s="32">
        <f t="shared" si="206"/>
        <v>166</v>
      </c>
      <c r="L172" s="32">
        <f t="shared" si="207"/>
        <v>1</v>
      </c>
      <c r="M172" s="22">
        <v>1</v>
      </c>
      <c r="N172" s="109">
        <f t="shared" si="208"/>
        <v>7.85</v>
      </c>
      <c r="O172" s="31">
        <f t="shared" si="193"/>
        <v>12196800</v>
      </c>
      <c r="P172" s="31">
        <f t="shared" si="209"/>
        <v>15893650080</v>
      </c>
      <c r="Q172" s="31">
        <f t="shared" si="210"/>
        <v>9294943598711.6035</v>
      </c>
      <c r="R172" s="31">
        <f t="shared" si="211"/>
        <v>300</v>
      </c>
      <c r="S172" s="31">
        <f t="shared" si="212"/>
        <v>2363.7972736222632</v>
      </c>
      <c r="T172" s="56">
        <f t="shared" si="213"/>
        <v>584.82120544531347</v>
      </c>
      <c r="U172" s="163">
        <f t="shared" si="214"/>
        <v>299.59933173638683</v>
      </c>
      <c r="W172" s="32">
        <f t="shared" si="215"/>
        <v>161</v>
      </c>
      <c r="X172" s="32">
        <f t="shared" si="216"/>
        <v>2.0499999999999998</v>
      </c>
      <c r="Y172" s="22">
        <v>1</v>
      </c>
      <c r="Z172" s="23">
        <f t="shared" si="217"/>
        <v>1.0249999999999999</v>
      </c>
      <c r="AA172" s="31">
        <f t="shared" si="194"/>
        <v>80308800</v>
      </c>
      <c r="AB172" s="31">
        <f t="shared" si="218"/>
        <v>13252959719.999998</v>
      </c>
      <c r="AC172" s="31">
        <f t="shared" si="219"/>
        <v>4647471799355.8008</v>
      </c>
      <c r="AD172" s="31">
        <f t="shared" si="220"/>
        <v>615</v>
      </c>
      <c r="AE172" s="31">
        <f t="shared" si="221"/>
        <v>2363.7972736222632</v>
      </c>
      <c r="AF172" s="56">
        <f t="shared" si="280"/>
        <v>350.67425673544579</v>
      </c>
      <c r="AH172" s="32">
        <f t="shared" si="222"/>
        <v>151</v>
      </c>
      <c r="AI172" s="32">
        <f t="shared" si="223"/>
        <v>4.1999999999999993</v>
      </c>
      <c r="AJ172" s="22">
        <v>1</v>
      </c>
      <c r="AK172" s="23">
        <f t="shared" si="224"/>
        <v>1.075</v>
      </c>
      <c r="AL172" s="31">
        <f t="shared" si="195"/>
        <v>6552000</v>
      </c>
      <c r="AM172" s="31">
        <f t="shared" si="225"/>
        <v>1063553400</v>
      </c>
      <c r="AN172" s="31">
        <f t="shared" si="226"/>
        <v>1161867949838.9492</v>
      </c>
      <c r="AO172" s="31">
        <f t="shared" si="227"/>
        <v>1259.9999999999998</v>
      </c>
      <c r="AP172" s="31">
        <f t="shared" si="228"/>
        <v>2363.7972736222632</v>
      </c>
      <c r="AQ172" s="56">
        <f t="shared" si="284"/>
        <v>1092.4396930506257</v>
      </c>
      <c r="AS172" s="32">
        <f t="shared" si="229"/>
        <v>136</v>
      </c>
      <c r="AT172" s="32">
        <f t="shared" si="230"/>
        <v>6.4999999999999991</v>
      </c>
      <c r="AU172" s="22">
        <v>1</v>
      </c>
      <c r="AV172" s="23">
        <f t="shared" si="231"/>
        <v>1.1499999999999999</v>
      </c>
      <c r="AW172" s="31">
        <f t="shared" si="196"/>
        <v>387200</v>
      </c>
      <c r="AX172" s="31">
        <f t="shared" si="232"/>
        <v>60558079.999999993</v>
      </c>
      <c r="AY172" s="31">
        <f t="shared" si="233"/>
        <v>145233493729.86853</v>
      </c>
      <c r="AZ172" s="31">
        <f t="shared" si="234"/>
        <v>1949.9999999999998</v>
      </c>
      <c r="BA172" s="31">
        <f t="shared" si="235"/>
        <v>2363.7972736222632</v>
      </c>
      <c r="BB172" s="56">
        <f t="shared" si="278"/>
        <v>2398.2512941273658</v>
      </c>
      <c r="BD172" s="32">
        <f t="shared" si="236"/>
        <v>106</v>
      </c>
      <c r="BE172" s="32">
        <f t="shared" si="237"/>
        <v>9.1</v>
      </c>
      <c r="BF172" s="22">
        <v>1</v>
      </c>
      <c r="BG172" s="23">
        <f t="shared" si="238"/>
        <v>1.3</v>
      </c>
      <c r="BH172" s="31">
        <f t="shared" si="197"/>
        <v>25920</v>
      </c>
      <c r="BI172" s="31">
        <f t="shared" si="239"/>
        <v>3571776</v>
      </c>
      <c r="BJ172" s="31">
        <f t="shared" si="240"/>
        <v>2269273339.5291905</v>
      </c>
      <c r="BK172" s="31">
        <f t="shared" si="241"/>
        <v>2730</v>
      </c>
      <c r="BL172" s="31">
        <f t="shared" si="242"/>
        <v>2363.7972736222632</v>
      </c>
      <c r="BM172" s="56">
        <f t="shared" si="189"/>
        <v>635.33472970566754</v>
      </c>
      <c r="BO172" s="32">
        <f t="shared" si="243"/>
        <v>61</v>
      </c>
      <c r="BP172" s="32">
        <f t="shared" si="244"/>
        <v>12.149999999999999</v>
      </c>
      <c r="BQ172" s="22">
        <v>1</v>
      </c>
      <c r="BR172" s="23">
        <f t="shared" si="245"/>
        <v>1.5249999999999999</v>
      </c>
      <c r="BS172" s="31">
        <f t="shared" si="198"/>
        <v>135</v>
      </c>
      <c r="BT172" s="31">
        <f t="shared" si="246"/>
        <v>12558.375</v>
      </c>
      <c r="BU172" s="31">
        <f t="shared" si="247"/>
        <v>4432174.4912679363</v>
      </c>
      <c r="BV172" s="31">
        <f t="shared" si="248"/>
        <v>3644.9999999999995</v>
      </c>
      <c r="BW172" s="31">
        <f t="shared" si="249"/>
        <v>2363.7972736222632</v>
      </c>
      <c r="BX172" s="56">
        <f t="shared" si="282"/>
        <v>352.925795834886</v>
      </c>
      <c r="BZ172" s="32">
        <f t="shared" si="250"/>
        <v>11</v>
      </c>
      <c r="CA172" s="32">
        <f t="shared" si="251"/>
        <v>15.7</v>
      </c>
      <c r="CB172" s="32">
        <v>1</v>
      </c>
      <c r="CC172" s="23">
        <f t="shared" si="252"/>
        <v>1.7749999999999999</v>
      </c>
      <c r="CD172" s="31">
        <f t="shared" si="199"/>
        <v>1</v>
      </c>
      <c r="CE172" s="31">
        <f t="shared" si="253"/>
        <v>19.524999999999999</v>
      </c>
      <c r="CF172" s="31">
        <f t="shared" si="254"/>
        <v>4328.2954016288304</v>
      </c>
      <c r="CG172" s="31">
        <f t="shared" si="255"/>
        <v>4710</v>
      </c>
      <c r="CH172" s="31">
        <f t="shared" si="256"/>
        <v>2363.7972736222632</v>
      </c>
      <c r="CI172" s="56">
        <f t="shared" si="283"/>
        <v>221.6796620552538</v>
      </c>
      <c r="CK172" s="32">
        <f t="shared" si="257"/>
        <v>-44</v>
      </c>
      <c r="CL172" s="32">
        <f t="shared" si="258"/>
        <v>19.799999999999997</v>
      </c>
      <c r="CM172" s="32">
        <v>1</v>
      </c>
      <c r="CN172" s="23">
        <f t="shared" si="259"/>
        <v>2.0499999999999998</v>
      </c>
      <c r="CO172" s="31">
        <f t="shared" si="200"/>
        <v>1</v>
      </c>
      <c r="CP172" s="31">
        <f t="shared" si="260"/>
        <v>-90.199999999999989</v>
      </c>
      <c r="CQ172" s="31">
        <f t="shared" si="261"/>
        <v>2.1134254890765702</v>
      </c>
      <c r="CR172" s="31">
        <f t="shared" si="262"/>
        <v>5939.9999999999991</v>
      </c>
      <c r="CS172" s="31">
        <f t="shared" si="263"/>
        <v>2363.7972736222632</v>
      </c>
      <c r="CV172" s="32">
        <f t="shared" si="264"/>
        <v>-94</v>
      </c>
      <c r="CW172" s="32">
        <f t="shared" si="265"/>
        <v>24.4</v>
      </c>
      <c r="CX172" s="32">
        <v>1</v>
      </c>
      <c r="CY172" s="23">
        <f t="shared" si="266"/>
        <v>2.2999999999999998</v>
      </c>
      <c r="CZ172" s="31">
        <f t="shared" si="201"/>
        <v>1</v>
      </c>
      <c r="DA172" s="31">
        <f t="shared" si="267"/>
        <v>-216.2</v>
      </c>
      <c r="DB172" s="31">
        <f t="shared" si="268"/>
        <v>2.0638920791763312E-3</v>
      </c>
      <c r="DC172" s="31">
        <f t="shared" si="269"/>
        <v>7320</v>
      </c>
      <c r="DD172" s="31">
        <f t="shared" si="270"/>
        <v>2363.7972736222632</v>
      </c>
      <c r="DG172" s="32">
        <f t="shared" si="271"/>
        <v>-159</v>
      </c>
      <c r="DH172" s="32">
        <f t="shared" si="272"/>
        <v>29.65</v>
      </c>
      <c r="DI172" s="32">
        <v>1</v>
      </c>
      <c r="DJ172" s="23">
        <f t="shared" si="279"/>
        <v>2.625</v>
      </c>
      <c r="DK172" s="31">
        <f t="shared" si="202"/>
        <v>1</v>
      </c>
      <c r="DL172" s="31">
        <f t="shared" si="273"/>
        <v>-417.375</v>
      </c>
      <c r="DM172" s="31">
        <f t="shared" si="274"/>
        <v>2.5193995107132838E-7</v>
      </c>
      <c r="DN172" s="31">
        <f t="shared" si="275"/>
        <v>8895</v>
      </c>
      <c r="DO172" s="31">
        <f t="shared" si="276"/>
        <v>2363.7972736222632</v>
      </c>
    </row>
    <row r="173" spans="1:119">
      <c r="A173" s="23">
        <f t="shared" si="203"/>
        <v>81.571880148433621</v>
      </c>
      <c r="B173" s="23">
        <v>0</v>
      </c>
      <c r="C173" s="44">
        <f t="shared" si="281"/>
        <v>7.85</v>
      </c>
      <c r="D173" s="48"/>
      <c r="E173" s="47">
        <f t="shared" si="204"/>
        <v>7.85</v>
      </c>
      <c r="F173" s="84">
        <f t="shared" si="191"/>
        <v>15.7</v>
      </c>
      <c r="G173" s="185">
        <f t="shared" si="192"/>
        <v>10.12605275176224</v>
      </c>
      <c r="H173" s="26">
        <f t="shared" si="205"/>
        <v>11334486647.165861</v>
      </c>
      <c r="I173" s="23">
        <f t="shared" si="277"/>
        <v>33.40000000000002</v>
      </c>
      <c r="J173" s="27">
        <v>167</v>
      </c>
      <c r="K173" s="32">
        <f t="shared" si="206"/>
        <v>167</v>
      </c>
      <c r="L173" s="32">
        <f t="shared" si="207"/>
        <v>1</v>
      </c>
      <c r="M173" s="22">
        <v>1</v>
      </c>
      <c r="N173" s="109">
        <f t="shared" si="208"/>
        <v>7.85</v>
      </c>
      <c r="O173" s="31">
        <f t="shared" si="193"/>
        <v>12196800</v>
      </c>
      <c r="P173" s="31">
        <f t="shared" si="209"/>
        <v>15989394960</v>
      </c>
      <c r="Q173" s="31">
        <f t="shared" si="210"/>
        <v>10677086421630.24</v>
      </c>
      <c r="R173" s="31">
        <f t="shared" si="211"/>
        <v>300</v>
      </c>
      <c r="S173" s="31">
        <f t="shared" si="212"/>
        <v>2447.1564044530087</v>
      </c>
      <c r="T173" s="56">
        <f t="shared" si="213"/>
        <v>667.76050302970566</v>
      </c>
      <c r="U173" s="163">
        <f t="shared" si="214"/>
        <v>303.78158255286718</v>
      </c>
      <c r="W173" s="32">
        <f t="shared" si="215"/>
        <v>162</v>
      </c>
      <c r="X173" s="32">
        <f t="shared" si="216"/>
        <v>2.0499999999999998</v>
      </c>
      <c r="Y173" s="22">
        <v>1</v>
      </c>
      <c r="Z173" s="23">
        <f t="shared" si="217"/>
        <v>1.0249999999999999</v>
      </c>
      <c r="AA173" s="31">
        <f t="shared" si="194"/>
        <v>80308800</v>
      </c>
      <c r="AB173" s="31">
        <f t="shared" si="218"/>
        <v>13335276239.999998</v>
      </c>
      <c r="AC173" s="31">
        <f t="shared" si="219"/>
        <v>5338543210815.1182</v>
      </c>
      <c r="AD173" s="31">
        <f t="shared" si="220"/>
        <v>615</v>
      </c>
      <c r="AE173" s="31">
        <f t="shared" si="221"/>
        <v>2447.1564044530087</v>
      </c>
      <c r="AF173" s="56">
        <f t="shared" si="280"/>
        <v>400.33240517371684</v>
      </c>
      <c r="AH173" s="32">
        <f t="shared" si="222"/>
        <v>152</v>
      </c>
      <c r="AI173" s="32">
        <f t="shared" si="223"/>
        <v>4.1999999999999993</v>
      </c>
      <c r="AJ173" s="22">
        <v>1</v>
      </c>
      <c r="AK173" s="23">
        <f t="shared" si="224"/>
        <v>1.075</v>
      </c>
      <c r="AL173" s="31">
        <f t="shared" si="195"/>
        <v>6552000</v>
      </c>
      <c r="AM173" s="31">
        <f t="shared" si="225"/>
        <v>1070596800</v>
      </c>
      <c r="AN173" s="31">
        <f t="shared" si="226"/>
        <v>1334635802703.7786</v>
      </c>
      <c r="AO173" s="31">
        <f t="shared" si="227"/>
        <v>1259.9999999999998</v>
      </c>
      <c r="AP173" s="31">
        <f t="shared" si="228"/>
        <v>2447.1564044530087</v>
      </c>
      <c r="AQ173" s="56">
        <f t="shared" si="284"/>
        <v>1246.6278646674252</v>
      </c>
      <c r="AS173" s="32">
        <f t="shared" si="229"/>
        <v>137</v>
      </c>
      <c r="AT173" s="32">
        <f t="shared" si="230"/>
        <v>6.4999999999999991</v>
      </c>
      <c r="AU173" s="22">
        <v>1</v>
      </c>
      <c r="AV173" s="23">
        <f t="shared" si="231"/>
        <v>1.1499999999999999</v>
      </c>
      <c r="AW173" s="31">
        <f t="shared" si="196"/>
        <v>387200</v>
      </c>
      <c r="AX173" s="31">
        <f t="shared" si="232"/>
        <v>61003359.999999993</v>
      </c>
      <c r="AY173" s="31">
        <f t="shared" si="233"/>
        <v>166829475337.97217</v>
      </c>
      <c r="AZ173" s="31">
        <f t="shared" si="234"/>
        <v>1949.9999999999998</v>
      </c>
      <c r="BA173" s="31">
        <f t="shared" si="235"/>
        <v>2447.1564044530087</v>
      </c>
      <c r="BB173" s="56">
        <f t="shared" si="278"/>
        <v>2734.7587958757058</v>
      </c>
      <c r="BD173" s="32">
        <f t="shared" si="236"/>
        <v>107</v>
      </c>
      <c r="BE173" s="32">
        <f t="shared" si="237"/>
        <v>9.1</v>
      </c>
      <c r="BF173" s="22">
        <v>1</v>
      </c>
      <c r="BG173" s="23">
        <f t="shared" si="238"/>
        <v>1.3</v>
      </c>
      <c r="BH173" s="31">
        <f t="shared" si="197"/>
        <v>25920</v>
      </c>
      <c r="BI173" s="31">
        <f t="shared" si="239"/>
        <v>3605472</v>
      </c>
      <c r="BJ173" s="31">
        <f t="shared" si="240"/>
        <v>2606710552.1558104</v>
      </c>
      <c r="BK173" s="31">
        <f t="shared" si="241"/>
        <v>2730</v>
      </c>
      <c r="BL173" s="31">
        <f t="shared" si="242"/>
        <v>2447.1564044530087</v>
      </c>
      <c r="BM173" s="56">
        <f t="shared" ref="BM173:BM236" si="285">BJ173/BI173</f>
        <v>722.98732375561656</v>
      </c>
      <c r="BO173" s="32">
        <f t="shared" si="243"/>
        <v>62</v>
      </c>
      <c r="BP173" s="32">
        <f t="shared" si="244"/>
        <v>12.149999999999999</v>
      </c>
      <c r="BQ173" s="22">
        <v>1</v>
      </c>
      <c r="BR173" s="23">
        <f t="shared" si="245"/>
        <v>1.5249999999999999</v>
      </c>
      <c r="BS173" s="31">
        <f t="shared" si="198"/>
        <v>135</v>
      </c>
      <c r="BT173" s="31">
        <f t="shared" si="246"/>
        <v>12764.25</v>
      </c>
      <c r="BU173" s="31">
        <f t="shared" si="247"/>
        <v>5091231.5471793003</v>
      </c>
      <c r="BV173" s="31">
        <f t="shared" si="248"/>
        <v>3644.9999999999995</v>
      </c>
      <c r="BW173" s="31">
        <f t="shared" si="249"/>
        <v>2447.1564044530087</v>
      </c>
      <c r="BX173" s="56">
        <f t="shared" si="282"/>
        <v>398.86648625491512</v>
      </c>
      <c r="BZ173" s="32">
        <f t="shared" si="250"/>
        <v>12</v>
      </c>
      <c r="CA173" s="32">
        <f t="shared" si="251"/>
        <v>15.7</v>
      </c>
      <c r="CB173" s="32">
        <v>1</v>
      </c>
      <c r="CC173" s="23">
        <f t="shared" si="252"/>
        <v>1.7749999999999999</v>
      </c>
      <c r="CD173" s="31">
        <f t="shared" si="199"/>
        <v>1</v>
      </c>
      <c r="CE173" s="31">
        <f t="shared" si="253"/>
        <v>21.299999999999997</v>
      </c>
      <c r="CF173" s="31">
        <f t="shared" si="254"/>
        <v>4971.9058077922691</v>
      </c>
      <c r="CG173" s="31">
        <f t="shared" si="255"/>
        <v>4710</v>
      </c>
      <c r="CH173" s="31">
        <f t="shared" si="256"/>
        <v>2447.1564044530087</v>
      </c>
      <c r="CI173" s="56">
        <f t="shared" si="283"/>
        <v>233.42280787757136</v>
      </c>
      <c r="CK173" s="32">
        <f t="shared" si="257"/>
        <v>-43</v>
      </c>
      <c r="CL173" s="32">
        <f t="shared" si="258"/>
        <v>19.799999999999997</v>
      </c>
      <c r="CM173" s="32">
        <v>1</v>
      </c>
      <c r="CN173" s="23">
        <f t="shared" si="259"/>
        <v>2.0499999999999998</v>
      </c>
      <c r="CO173" s="31">
        <f t="shared" si="200"/>
        <v>1</v>
      </c>
      <c r="CP173" s="31">
        <f t="shared" si="260"/>
        <v>-88.149999999999991</v>
      </c>
      <c r="CQ173" s="31">
        <f t="shared" si="261"/>
        <v>2.42768838271106</v>
      </c>
      <c r="CR173" s="31">
        <f t="shared" si="262"/>
        <v>5939.9999999999991</v>
      </c>
      <c r="CS173" s="31">
        <f t="shared" si="263"/>
        <v>2447.1564044530087</v>
      </c>
      <c r="CV173" s="32">
        <f t="shared" si="264"/>
        <v>-93</v>
      </c>
      <c r="CW173" s="32">
        <f t="shared" si="265"/>
        <v>24.4</v>
      </c>
      <c r="CX173" s="32">
        <v>1</v>
      </c>
      <c r="CY173" s="23">
        <f t="shared" si="266"/>
        <v>2.2999999999999998</v>
      </c>
      <c r="CZ173" s="31">
        <f t="shared" si="201"/>
        <v>1</v>
      </c>
      <c r="DA173" s="31">
        <f t="shared" si="267"/>
        <v>-213.89999999999998</v>
      </c>
      <c r="DB173" s="31">
        <f t="shared" si="268"/>
        <v>2.3707894362412617E-3</v>
      </c>
      <c r="DC173" s="31">
        <f t="shared" si="269"/>
        <v>7320</v>
      </c>
      <c r="DD173" s="31">
        <f t="shared" si="270"/>
        <v>2447.1564044530087</v>
      </c>
      <c r="DG173" s="32">
        <f t="shared" si="271"/>
        <v>-158</v>
      </c>
      <c r="DH173" s="32">
        <f t="shared" si="272"/>
        <v>29.65</v>
      </c>
      <c r="DI173" s="32">
        <v>1</v>
      </c>
      <c r="DJ173" s="23">
        <f t="shared" si="279"/>
        <v>2.625</v>
      </c>
      <c r="DK173" s="31">
        <f t="shared" si="202"/>
        <v>1</v>
      </c>
      <c r="DL173" s="31">
        <f t="shared" si="273"/>
        <v>-414.75</v>
      </c>
      <c r="DM173" s="31">
        <f t="shared" si="274"/>
        <v>2.8940300735366843E-7</v>
      </c>
      <c r="DN173" s="31">
        <f t="shared" si="275"/>
        <v>8895</v>
      </c>
      <c r="DO173" s="31">
        <f t="shared" si="276"/>
        <v>2447.1564044530087</v>
      </c>
    </row>
    <row r="174" spans="1:119">
      <c r="A174" s="23">
        <f t="shared" si="203"/>
        <v>84.448506289466096</v>
      </c>
      <c r="B174" s="23">
        <v>0</v>
      </c>
      <c r="C174" s="44">
        <f t="shared" si="281"/>
        <v>7.85</v>
      </c>
      <c r="D174" s="48"/>
      <c r="E174" s="47">
        <f t="shared" si="204"/>
        <v>7.85</v>
      </c>
      <c r="F174" s="84">
        <f t="shared" si="191"/>
        <v>15.7</v>
      </c>
      <c r="G174" s="185">
        <f t="shared" si="192"/>
        <v>10.267407180503231</v>
      </c>
      <c r="H174" s="26">
        <f t="shared" si="205"/>
        <v>13019906166.335283</v>
      </c>
      <c r="I174" s="23">
        <f t="shared" si="277"/>
        <v>33.600000000000016</v>
      </c>
      <c r="J174" s="27">
        <v>168</v>
      </c>
      <c r="K174" s="32">
        <f t="shared" si="206"/>
        <v>168</v>
      </c>
      <c r="L174" s="32">
        <f t="shared" si="207"/>
        <v>1</v>
      </c>
      <c r="M174" s="22">
        <v>1</v>
      </c>
      <c r="N174" s="109">
        <f t="shared" si="208"/>
        <v>7.85</v>
      </c>
      <c r="O174" s="31">
        <f t="shared" si="193"/>
        <v>12196800</v>
      </c>
      <c r="P174" s="31">
        <f t="shared" si="209"/>
        <v>16085139840</v>
      </c>
      <c r="Q174" s="31">
        <f t="shared" si="210"/>
        <v>12264751608687.836</v>
      </c>
      <c r="R174" s="31">
        <f t="shared" si="211"/>
        <v>300</v>
      </c>
      <c r="S174" s="31">
        <f t="shared" si="212"/>
        <v>2533.4551886839827</v>
      </c>
      <c r="T174" s="56">
        <f t="shared" si="213"/>
        <v>762.48958546124993</v>
      </c>
      <c r="U174" s="163">
        <f t="shared" si="214"/>
        <v>308.02221541509692</v>
      </c>
      <c r="W174" s="32">
        <f t="shared" si="215"/>
        <v>163</v>
      </c>
      <c r="X174" s="32">
        <f t="shared" si="216"/>
        <v>2.0499999999999998</v>
      </c>
      <c r="Y174" s="22">
        <v>1</v>
      </c>
      <c r="Z174" s="23">
        <f t="shared" si="217"/>
        <v>1.0249999999999999</v>
      </c>
      <c r="AA174" s="31">
        <f t="shared" si="194"/>
        <v>80308800</v>
      </c>
      <c r="AB174" s="31">
        <f t="shared" si="218"/>
        <v>13417592759.999998</v>
      </c>
      <c r="AC174" s="31">
        <f t="shared" si="219"/>
        <v>6132375804343.918</v>
      </c>
      <c r="AD174" s="31">
        <f t="shared" si="220"/>
        <v>615</v>
      </c>
      <c r="AE174" s="31">
        <f t="shared" si="221"/>
        <v>2533.4551886839827</v>
      </c>
      <c r="AF174" s="56">
        <f t="shared" si="280"/>
        <v>457.03994107091376</v>
      </c>
      <c r="AH174" s="32">
        <f t="shared" si="222"/>
        <v>153</v>
      </c>
      <c r="AI174" s="32">
        <f t="shared" si="223"/>
        <v>4.1999999999999993</v>
      </c>
      <c r="AJ174" s="22">
        <v>1</v>
      </c>
      <c r="AK174" s="23">
        <f t="shared" si="224"/>
        <v>1.075</v>
      </c>
      <c r="AL174" s="31">
        <f t="shared" si="195"/>
        <v>6552000</v>
      </c>
      <c r="AM174" s="31">
        <f t="shared" si="225"/>
        <v>1077640200</v>
      </c>
      <c r="AN174" s="31">
        <f t="shared" si="226"/>
        <v>1533093951085.9783</v>
      </c>
      <c r="AO174" s="31">
        <f t="shared" si="227"/>
        <v>1259.9999999999998</v>
      </c>
      <c r="AP174" s="31">
        <f t="shared" si="228"/>
        <v>2533.4551886839827</v>
      </c>
      <c r="AQ174" s="56">
        <f t="shared" si="284"/>
        <v>1422.6399043817948</v>
      </c>
      <c r="AS174" s="32">
        <f t="shared" si="229"/>
        <v>138</v>
      </c>
      <c r="AT174" s="32">
        <f t="shared" si="230"/>
        <v>6.4999999999999991</v>
      </c>
      <c r="AU174" s="22">
        <v>1</v>
      </c>
      <c r="AV174" s="23">
        <f t="shared" si="231"/>
        <v>1.1499999999999999</v>
      </c>
      <c r="AW174" s="31">
        <f t="shared" si="196"/>
        <v>387200</v>
      </c>
      <c r="AX174" s="31">
        <f t="shared" si="232"/>
        <v>61448639.999999993</v>
      </c>
      <c r="AY174" s="31">
        <f t="shared" si="233"/>
        <v>191636743885.74707</v>
      </c>
      <c r="AZ174" s="31">
        <f t="shared" si="234"/>
        <v>1949.9999999999998</v>
      </c>
      <c r="BA174" s="31">
        <f t="shared" si="235"/>
        <v>2533.4551886839827</v>
      </c>
      <c r="BB174" s="56">
        <f t="shared" si="278"/>
        <v>3118.6490683235152</v>
      </c>
      <c r="BD174" s="32">
        <f t="shared" si="236"/>
        <v>108</v>
      </c>
      <c r="BE174" s="32">
        <f t="shared" si="237"/>
        <v>9.1</v>
      </c>
      <c r="BF174" s="22">
        <v>1</v>
      </c>
      <c r="BG174" s="23">
        <f t="shared" si="238"/>
        <v>1.3</v>
      </c>
      <c r="BH174" s="31">
        <f t="shared" si="197"/>
        <v>25920</v>
      </c>
      <c r="BI174" s="31">
        <f t="shared" si="239"/>
        <v>3639168</v>
      </c>
      <c r="BJ174" s="31">
        <f t="shared" si="240"/>
        <v>2994324123.2147918</v>
      </c>
      <c r="BK174" s="31">
        <f t="shared" si="241"/>
        <v>2730</v>
      </c>
      <c r="BL174" s="31">
        <f t="shared" si="242"/>
        <v>2533.4551886839827</v>
      </c>
      <c r="BM174" s="56">
        <f t="shared" si="285"/>
        <v>822.80458698658367</v>
      </c>
      <c r="BO174" s="32">
        <f t="shared" si="243"/>
        <v>63</v>
      </c>
      <c r="BP174" s="32">
        <f t="shared" si="244"/>
        <v>12.149999999999999</v>
      </c>
      <c r="BQ174" s="22">
        <v>1</v>
      </c>
      <c r="BR174" s="23">
        <f t="shared" si="245"/>
        <v>1.5249999999999999</v>
      </c>
      <c r="BS174" s="31">
        <f t="shared" si="198"/>
        <v>135</v>
      </c>
      <c r="BT174" s="31">
        <f t="shared" si="246"/>
        <v>12970.125</v>
      </c>
      <c r="BU174" s="31">
        <f t="shared" si="247"/>
        <v>5848289.3031538725</v>
      </c>
      <c r="BV174" s="31">
        <f t="shared" si="248"/>
        <v>3644.9999999999995</v>
      </c>
      <c r="BW174" s="31">
        <f t="shared" si="249"/>
        <v>2533.4551886839827</v>
      </c>
      <c r="BX174" s="56">
        <f t="shared" si="282"/>
        <v>450.90462143995319</v>
      </c>
      <c r="BZ174" s="32">
        <f t="shared" si="250"/>
        <v>13</v>
      </c>
      <c r="CA174" s="32">
        <f t="shared" si="251"/>
        <v>15.7</v>
      </c>
      <c r="CB174" s="32">
        <v>1</v>
      </c>
      <c r="CC174" s="23">
        <f t="shared" si="252"/>
        <v>1.7749999999999999</v>
      </c>
      <c r="CD174" s="31">
        <f t="shared" si="199"/>
        <v>1</v>
      </c>
      <c r="CE174" s="31">
        <f t="shared" si="253"/>
        <v>23.074999999999999</v>
      </c>
      <c r="CF174" s="31">
        <f t="shared" si="254"/>
        <v>5711.2200226111845</v>
      </c>
      <c r="CG174" s="31">
        <f t="shared" si="255"/>
        <v>4710</v>
      </c>
      <c r="CH174" s="31">
        <f t="shared" si="256"/>
        <v>2533.4551886839827</v>
      </c>
      <c r="CI174" s="56">
        <f t="shared" si="283"/>
        <v>247.50682654869706</v>
      </c>
      <c r="CK174" s="32">
        <f t="shared" si="257"/>
        <v>-42</v>
      </c>
      <c r="CL174" s="32">
        <f t="shared" si="258"/>
        <v>19.799999999999997</v>
      </c>
      <c r="CM174" s="32">
        <v>1</v>
      </c>
      <c r="CN174" s="23">
        <f t="shared" si="259"/>
        <v>2.0499999999999998</v>
      </c>
      <c r="CO174" s="31">
        <f t="shared" si="200"/>
        <v>1</v>
      </c>
      <c r="CP174" s="31">
        <f t="shared" si="260"/>
        <v>-86.1</v>
      </c>
      <c r="CQ174" s="31">
        <f t="shared" si="261"/>
        <v>2.7886816516656068</v>
      </c>
      <c r="CR174" s="31">
        <f t="shared" si="262"/>
        <v>5939.9999999999991</v>
      </c>
      <c r="CS174" s="31">
        <f t="shared" si="263"/>
        <v>2533.4551886839827</v>
      </c>
      <c r="CV174" s="32">
        <f t="shared" si="264"/>
        <v>-92</v>
      </c>
      <c r="CW174" s="32">
        <f t="shared" si="265"/>
        <v>24.4</v>
      </c>
      <c r="CX174" s="32">
        <v>1</v>
      </c>
      <c r="CY174" s="23">
        <f t="shared" si="266"/>
        <v>2.2999999999999998</v>
      </c>
      <c r="CZ174" s="31">
        <f t="shared" si="201"/>
        <v>1</v>
      </c>
      <c r="DA174" s="31">
        <f t="shared" si="267"/>
        <v>-211.6</v>
      </c>
      <c r="DB174" s="31">
        <f t="shared" si="268"/>
        <v>2.7233219254546854E-3</v>
      </c>
      <c r="DC174" s="31">
        <f t="shared" si="269"/>
        <v>7320</v>
      </c>
      <c r="DD174" s="31">
        <f t="shared" si="270"/>
        <v>2533.4551886839827</v>
      </c>
      <c r="DG174" s="32">
        <f t="shared" si="271"/>
        <v>-157</v>
      </c>
      <c r="DH174" s="32">
        <f t="shared" si="272"/>
        <v>29.65</v>
      </c>
      <c r="DI174" s="32">
        <v>1</v>
      </c>
      <c r="DJ174" s="23">
        <f t="shared" si="279"/>
        <v>2.625</v>
      </c>
      <c r="DK174" s="31">
        <f t="shared" si="202"/>
        <v>1</v>
      </c>
      <c r="DL174" s="31">
        <f t="shared" si="273"/>
        <v>-412.125</v>
      </c>
      <c r="DM174" s="31">
        <f t="shared" si="274"/>
        <v>3.3243675847835367E-7</v>
      </c>
      <c r="DN174" s="31">
        <f t="shared" si="275"/>
        <v>8895</v>
      </c>
      <c r="DO174" s="31">
        <f t="shared" si="276"/>
        <v>2533.4551886839827</v>
      </c>
    </row>
    <row r="175" spans="1:119">
      <c r="A175" s="23">
        <f t="shared" si="203"/>
        <v>87.426576432282218</v>
      </c>
      <c r="B175" s="23">
        <v>0</v>
      </c>
      <c r="C175" s="44">
        <f t="shared" si="281"/>
        <v>7.85</v>
      </c>
      <c r="D175" s="48"/>
      <c r="E175" s="47">
        <f t="shared" si="204"/>
        <v>7.85</v>
      </c>
      <c r="F175" s="84">
        <f t="shared" si="191"/>
        <v>15.7</v>
      </c>
      <c r="G175" s="185">
        <f t="shared" si="192"/>
        <v>10.410734843535467</v>
      </c>
      <c r="H175" s="26">
        <f t="shared" si="205"/>
        <v>14955944795.485094</v>
      </c>
      <c r="I175" s="23">
        <f t="shared" si="277"/>
        <v>33.800000000000018</v>
      </c>
      <c r="J175" s="27">
        <v>169</v>
      </c>
      <c r="K175" s="32">
        <f t="shared" si="206"/>
        <v>169</v>
      </c>
      <c r="L175" s="32">
        <f t="shared" si="207"/>
        <v>1</v>
      </c>
      <c r="M175" s="22">
        <v>1</v>
      </c>
      <c r="N175" s="109">
        <f t="shared" si="208"/>
        <v>7.85</v>
      </c>
      <c r="O175" s="31">
        <f t="shared" si="193"/>
        <v>12196800</v>
      </c>
      <c r="P175" s="31">
        <f t="shared" si="209"/>
        <v>16180884720</v>
      </c>
      <c r="Q175" s="31">
        <f t="shared" si="210"/>
        <v>14088499997346.957</v>
      </c>
      <c r="R175" s="31">
        <f t="shared" si="211"/>
        <v>300</v>
      </c>
      <c r="S175" s="31">
        <f t="shared" si="212"/>
        <v>2622.7972929684665</v>
      </c>
      <c r="T175" s="56">
        <f t="shared" si="213"/>
        <v>870.68786664879951</v>
      </c>
      <c r="U175" s="163">
        <f t="shared" si="214"/>
        <v>312.32204530606401</v>
      </c>
      <c r="W175" s="32">
        <f t="shared" si="215"/>
        <v>164</v>
      </c>
      <c r="X175" s="32">
        <f t="shared" si="216"/>
        <v>2.0499999999999998</v>
      </c>
      <c r="Y175" s="22">
        <v>1</v>
      </c>
      <c r="Z175" s="23">
        <f t="shared" si="217"/>
        <v>1.0249999999999999</v>
      </c>
      <c r="AA175" s="31">
        <f t="shared" si="194"/>
        <v>80308800</v>
      </c>
      <c r="AB175" s="31">
        <f t="shared" si="218"/>
        <v>13499909279.999998</v>
      </c>
      <c r="AC175" s="31">
        <f t="shared" si="219"/>
        <v>7044249998673.4766</v>
      </c>
      <c r="AD175" s="31">
        <f t="shared" si="220"/>
        <v>615</v>
      </c>
      <c r="AE175" s="31">
        <f t="shared" si="221"/>
        <v>2622.7972929684665</v>
      </c>
      <c r="AF175" s="56">
        <f t="shared" si="280"/>
        <v>521.79980269270948</v>
      </c>
      <c r="AH175" s="32">
        <f t="shared" si="222"/>
        <v>154</v>
      </c>
      <c r="AI175" s="32">
        <f t="shared" si="223"/>
        <v>4.1999999999999993</v>
      </c>
      <c r="AJ175" s="22">
        <v>1</v>
      </c>
      <c r="AK175" s="23">
        <f t="shared" si="224"/>
        <v>1.075</v>
      </c>
      <c r="AL175" s="31">
        <f t="shared" si="195"/>
        <v>6552000</v>
      </c>
      <c r="AM175" s="31">
        <f t="shared" si="225"/>
        <v>1084683600</v>
      </c>
      <c r="AN175" s="31">
        <f t="shared" si="226"/>
        <v>1761062499668.3677</v>
      </c>
      <c r="AO175" s="31">
        <f t="shared" si="227"/>
        <v>1259.9999999999998</v>
      </c>
      <c r="AP175" s="31">
        <f t="shared" si="228"/>
        <v>2622.7972929684665</v>
      </c>
      <c r="AQ175" s="56">
        <f t="shared" si="284"/>
        <v>1623.5725327352304</v>
      </c>
      <c r="AS175" s="32">
        <f t="shared" si="229"/>
        <v>139</v>
      </c>
      <c r="AT175" s="32">
        <f t="shared" si="230"/>
        <v>6.4999999999999991</v>
      </c>
      <c r="AU175" s="22">
        <v>1</v>
      </c>
      <c r="AV175" s="23">
        <f t="shared" si="231"/>
        <v>1.1499999999999999</v>
      </c>
      <c r="AW175" s="31">
        <f t="shared" si="196"/>
        <v>387200</v>
      </c>
      <c r="AX175" s="31">
        <f t="shared" si="232"/>
        <v>61893919.999999993</v>
      </c>
      <c r="AY175" s="31">
        <f t="shared" si="233"/>
        <v>220132812458.54575</v>
      </c>
      <c r="AZ175" s="31">
        <f t="shared" si="234"/>
        <v>1949.9999999999998</v>
      </c>
      <c r="BA175" s="31">
        <f t="shared" si="235"/>
        <v>2622.7972929684665</v>
      </c>
      <c r="BB175" s="56">
        <f t="shared" si="278"/>
        <v>3556.6144858581551</v>
      </c>
      <c r="BD175" s="32">
        <f t="shared" si="236"/>
        <v>109</v>
      </c>
      <c r="BE175" s="32">
        <f t="shared" si="237"/>
        <v>9.1</v>
      </c>
      <c r="BF175" s="22">
        <v>1</v>
      </c>
      <c r="BG175" s="23">
        <f t="shared" si="238"/>
        <v>1.3</v>
      </c>
      <c r="BH175" s="31">
        <f t="shared" si="197"/>
        <v>25920</v>
      </c>
      <c r="BI175" s="31">
        <f t="shared" si="239"/>
        <v>3672864</v>
      </c>
      <c r="BJ175" s="31">
        <f t="shared" si="240"/>
        <v>3439575194.6647706</v>
      </c>
      <c r="BK175" s="31">
        <f t="shared" si="241"/>
        <v>2730</v>
      </c>
      <c r="BL175" s="31">
        <f t="shared" si="242"/>
        <v>2622.7972929684665</v>
      </c>
      <c r="BM175" s="56">
        <f t="shared" si="285"/>
        <v>936.48313541279242</v>
      </c>
      <c r="BO175" s="32">
        <f t="shared" si="243"/>
        <v>64</v>
      </c>
      <c r="BP175" s="32">
        <f t="shared" si="244"/>
        <v>12.149999999999999</v>
      </c>
      <c r="BQ175" s="22">
        <v>1</v>
      </c>
      <c r="BR175" s="23">
        <f t="shared" si="245"/>
        <v>1.5249999999999999</v>
      </c>
      <c r="BS175" s="31">
        <f t="shared" si="198"/>
        <v>135</v>
      </c>
      <c r="BT175" s="31">
        <f t="shared" si="246"/>
        <v>13176</v>
      </c>
      <c r="BU175" s="31">
        <f t="shared" si="247"/>
        <v>6717920.3020796105</v>
      </c>
      <c r="BV175" s="31">
        <f t="shared" si="248"/>
        <v>3644.9999999999995</v>
      </c>
      <c r="BW175" s="31">
        <f t="shared" si="249"/>
        <v>2622.7972929684665</v>
      </c>
      <c r="BX175" s="56">
        <f t="shared" si="282"/>
        <v>509.86037508193766</v>
      </c>
      <c r="BZ175" s="32">
        <f t="shared" si="250"/>
        <v>14</v>
      </c>
      <c r="CA175" s="32">
        <f t="shared" si="251"/>
        <v>15.7</v>
      </c>
      <c r="CB175" s="32">
        <v>1</v>
      </c>
      <c r="CC175" s="23">
        <f t="shared" si="252"/>
        <v>1.7749999999999999</v>
      </c>
      <c r="CD175" s="31">
        <f t="shared" si="199"/>
        <v>1</v>
      </c>
      <c r="CE175" s="31">
        <f t="shared" si="253"/>
        <v>24.849999999999998</v>
      </c>
      <c r="CF175" s="31">
        <f t="shared" si="254"/>
        <v>6560.469044999596</v>
      </c>
      <c r="CG175" s="31">
        <f t="shared" si="255"/>
        <v>4710</v>
      </c>
      <c r="CH175" s="31">
        <f t="shared" si="256"/>
        <v>2622.7972929684665</v>
      </c>
      <c r="CI175" s="56">
        <f t="shared" si="283"/>
        <v>264.00277847080872</v>
      </c>
      <c r="CK175" s="32">
        <f t="shared" si="257"/>
        <v>-41</v>
      </c>
      <c r="CL175" s="32">
        <f t="shared" si="258"/>
        <v>19.799999999999997</v>
      </c>
      <c r="CM175" s="32">
        <v>1</v>
      </c>
      <c r="CN175" s="23">
        <f t="shared" si="259"/>
        <v>2.0499999999999998</v>
      </c>
      <c r="CO175" s="31">
        <f t="shared" si="200"/>
        <v>1</v>
      </c>
      <c r="CP175" s="31">
        <f t="shared" si="260"/>
        <v>-84.05</v>
      </c>
      <c r="CQ175" s="31">
        <f t="shared" si="261"/>
        <v>3.2033540258786974</v>
      </c>
      <c r="CR175" s="31">
        <f t="shared" si="262"/>
        <v>5939.9999999999991</v>
      </c>
      <c r="CS175" s="31">
        <f t="shared" si="263"/>
        <v>2622.7972929684665</v>
      </c>
      <c r="CV175" s="32">
        <f t="shared" si="264"/>
        <v>-91</v>
      </c>
      <c r="CW175" s="32">
        <f t="shared" si="265"/>
        <v>24.4</v>
      </c>
      <c r="CX175" s="32">
        <v>1</v>
      </c>
      <c r="CY175" s="23">
        <f t="shared" si="266"/>
        <v>2.2999999999999998</v>
      </c>
      <c r="CZ175" s="31">
        <f t="shared" si="201"/>
        <v>1</v>
      </c>
      <c r="DA175" s="31">
        <f t="shared" si="267"/>
        <v>-209.29999999999998</v>
      </c>
      <c r="DB175" s="31">
        <f t="shared" si="268"/>
        <v>3.1282754158971559E-3</v>
      </c>
      <c r="DC175" s="31">
        <f t="shared" si="269"/>
        <v>7320</v>
      </c>
      <c r="DD175" s="31">
        <f t="shared" si="270"/>
        <v>2622.7972929684665</v>
      </c>
      <c r="DG175" s="32">
        <f t="shared" si="271"/>
        <v>-156</v>
      </c>
      <c r="DH175" s="32">
        <f t="shared" si="272"/>
        <v>29.65</v>
      </c>
      <c r="DI175" s="32">
        <v>1</v>
      </c>
      <c r="DJ175" s="23">
        <f t="shared" si="279"/>
        <v>2.625</v>
      </c>
      <c r="DK175" s="31">
        <f t="shared" si="202"/>
        <v>1</v>
      </c>
      <c r="DL175" s="31">
        <f t="shared" si="273"/>
        <v>-409.5</v>
      </c>
      <c r="DM175" s="31">
        <f t="shared" si="274"/>
        <v>3.8186955760463155E-7</v>
      </c>
      <c r="DN175" s="31">
        <f t="shared" si="275"/>
        <v>8895</v>
      </c>
      <c r="DO175" s="31">
        <f t="shared" si="276"/>
        <v>2622.7972929684665</v>
      </c>
    </row>
    <row r="176" spans="1:119">
      <c r="A176" s="23">
        <f t="shared" si="203"/>
        <v>90.509667991879027</v>
      </c>
      <c r="B176" s="23">
        <v>0</v>
      </c>
      <c r="C176" s="44">
        <f t="shared" si="281"/>
        <v>7.85</v>
      </c>
      <c r="D176" s="48"/>
      <c r="E176" s="47">
        <f t="shared" si="204"/>
        <v>7.85</v>
      </c>
      <c r="F176" s="84">
        <f t="shared" si="191"/>
        <v>15.7</v>
      </c>
      <c r="G176" s="185">
        <f t="shared" si="192"/>
        <v>10.556063286183152</v>
      </c>
      <c r="H176" s="26">
        <f t="shared" si="205"/>
        <v>17179869184.000195</v>
      </c>
      <c r="I176" s="23">
        <f t="shared" si="277"/>
        <v>34.000000000000014</v>
      </c>
      <c r="J176" s="27">
        <v>170</v>
      </c>
      <c r="K176" s="32">
        <f t="shared" si="206"/>
        <v>170</v>
      </c>
      <c r="L176" s="32">
        <f t="shared" si="207"/>
        <v>1</v>
      </c>
      <c r="M176" s="22">
        <v>1</v>
      </c>
      <c r="N176" s="109">
        <f t="shared" si="208"/>
        <v>7.85</v>
      </c>
      <c r="O176" s="31">
        <f t="shared" si="193"/>
        <v>12196800</v>
      </c>
      <c r="P176" s="31">
        <f t="shared" si="209"/>
        <v>16276629600</v>
      </c>
      <c r="Q176" s="31">
        <f t="shared" si="210"/>
        <v>16183436771328.184</v>
      </c>
      <c r="R176" s="31">
        <f t="shared" si="211"/>
        <v>300</v>
      </c>
      <c r="S176" s="31">
        <f t="shared" si="212"/>
        <v>2715.2900397563708</v>
      </c>
      <c r="T176" s="56">
        <f t="shared" si="213"/>
        <v>994.27443942867535</v>
      </c>
      <c r="U176" s="163">
        <f t="shared" si="214"/>
        <v>316.68189858549454</v>
      </c>
      <c r="W176" s="32">
        <f t="shared" si="215"/>
        <v>165</v>
      </c>
      <c r="X176" s="32">
        <f t="shared" si="216"/>
        <v>2.0499999999999998</v>
      </c>
      <c r="Y176" s="22">
        <v>1</v>
      </c>
      <c r="Z176" s="23">
        <f t="shared" si="217"/>
        <v>1.0249999999999999</v>
      </c>
      <c r="AA176" s="31">
        <f t="shared" si="194"/>
        <v>80308800</v>
      </c>
      <c r="AB176" s="31">
        <f t="shared" si="218"/>
        <v>13582225799.999998</v>
      </c>
      <c r="AC176" s="31">
        <f t="shared" si="219"/>
        <v>8091718385664.0879</v>
      </c>
      <c r="AD176" s="31">
        <f t="shared" si="220"/>
        <v>615</v>
      </c>
      <c r="AE176" s="31">
        <f t="shared" si="221"/>
        <v>2715.2900397563708</v>
      </c>
      <c r="AF176" s="56">
        <f t="shared" si="280"/>
        <v>595.75790483943285</v>
      </c>
      <c r="AH176" s="32">
        <f t="shared" si="222"/>
        <v>155</v>
      </c>
      <c r="AI176" s="32">
        <f t="shared" si="223"/>
        <v>4.1999999999999993</v>
      </c>
      <c r="AJ176" s="22">
        <v>1</v>
      </c>
      <c r="AK176" s="23">
        <f t="shared" si="224"/>
        <v>1.075</v>
      </c>
      <c r="AL176" s="31">
        <f t="shared" si="195"/>
        <v>6552000</v>
      </c>
      <c r="AM176" s="31">
        <f t="shared" si="225"/>
        <v>1091727000</v>
      </c>
      <c r="AN176" s="31">
        <f t="shared" si="226"/>
        <v>2022929596416.0205</v>
      </c>
      <c r="AO176" s="31">
        <f t="shared" si="227"/>
        <v>1259.9999999999998</v>
      </c>
      <c r="AP176" s="31">
        <f t="shared" si="228"/>
        <v>2715.2900397563708</v>
      </c>
      <c r="AQ176" s="56">
        <f t="shared" si="284"/>
        <v>1852.9628711353851</v>
      </c>
      <c r="AS176" s="32">
        <f t="shared" si="229"/>
        <v>140</v>
      </c>
      <c r="AT176" s="32">
        <f t="shared" si="230"/>
        <v>6.4999999999999991</v>
      </c>
      <c r="AU176" s="22">
        <v>1</v>
      </c>
      <c r="AV176" s="23">
        <f t="shared" si="231"/>
        <v>1.1499999999999999</v>
      </c>
      <c r="AW176" s="31">
        <f t="shared" si="196"/>
        <v>387200</v>
      </c>
      <c r="AX176" s="31">
        <f t="shared" si="232"/>
        <v>62339199.999999993</v>
      </c>
      <c r="AY176" s="31">
        <f t="shared" si="233"/>
        <v>252866199552.00235</v>
      </c>
      <c r="AZ176" s="31">
        <f t="shared" si="234"/>
        <v>1949.9999999999998</v>
      </c>
      <c r="BA176" s="31">
        <f t="shared" si="235"/>
        <v>2715.2900397563708</v>
      </c>
      <c r="BB176" s="56">
        <f t="shared" si="278"/>
        <v>4056.2952291977181</v>
      </c>
      <c r="BD176" s="32">
        <f t="shared" si="236"/>
        <v>110</v>
      </c>
      <c r="BE176" s="32">
        <f t="shared" si="237"/>
        <v>9.1</v>
      </c>
      <c r="BF176" s="22">
        <v>1</v>
      </c>
      <c r="BG176" s="23">
        <f t="shared" si="238"/>
        <v>1.3</v>
      </c>
      <c r="BH176" s="31">
        <f t="shared" si="197"/>
        <v>25920</v>
      </c>
      <c r="BI176" s="31">
        <f t="shared" si="239"/>
        <v>3706560</v>
      </c>
      <c r="BJ176" s="31">
        <f t="shared" si="240"/>
        <v>3951034368.0000286</v>
      </c>
      <c r="BK176" s="31">
        <f t="shared" si="241"/>
        <v>2730</v>
      </c>
      <c r="BL176" s="31">
        <f t="shared" si="242"/>
        <v>2715.2900397563708</v>
      </c>
      <c r="BM176" s="56">
        <f t="shared" si="285"/>
        <v>1065.9572131572208</v>
      </c>
      <c r="BO176" s="32">
        <f t="shared" si="243"/>
        <v>65</v>
      </c>
      <c r="BP176" s="32">
        <f t="shared" si="244"/>
        <v>12.149999999999999</v>
      </c>
      <c r="BQ176" s="22">
        <v>1</v>
      </c>
      <c r="BR176" s="23">
        <f t="shared" si="245"/>
        <v>1.5249999999999999</v>
      </c>
      <c r="BS176" s="31">
        <f t="shared" si="198"/>
        <v>135</v>
      </c>
      <c r="BT176" s="31">
        <f t="shared" si="246"/>
        <v>13381.875</v>
      </c>
      <c r="BU176" s="31">
        <f t="shared" si="247"/>
        <v>7716864.0000000345</v>
      </c>
      <c r="BV176" s="31">
        <f t="shared" si="248"/>
        <v>3644.9999999999995</v>
      </c>
      <c r="BW176" s="31">
        <f t="shared" si="249"/>
        <v>2715.2900397563708</v>
      </c>
      <c r="BX176" s="56">
        <f t="shared" si="282"/>
        <v>576.66537760964252</v>
      </c>
      <c r="BZ176" s="32">
        <f t="shared" si="250"/>
        <v>15</v>
      </c>
      <c r="CA176" s="32">
        <f t="shared" si="251"/>
        <v>15.7</v>
      </c>
      <c r="CB176" s="22">
        <v>1</v>
      </c>
      <c r="CC176" s="23">
        <f t="shared" si="252"/>
        <v>1.7749999999999999</v>
      </c>
      <c r="CD176" s="31">
        <f t="shared" si="199"/>
        <v>1</v>
      </c>
      <c r="CE176" s="31">
        <f t="shared" si="253"/>
        <v>26.625</v>
      </c>
      <c r="CF176" s="31">
        <f t="shared" si="254"/>
        <v>7536.0000000000064</v>
      </c>
      <c r="CG176" s="31">
        <f t="shared" si="255"/>
        <v>4710</v>
      </c>
      <c r="CH176" s="31">
        <f t="shared" si="256"/>
        <v>2715.2900397563708</v>
      </c>
      <c r="CI176" s="56">
        <f t="shared" si="283"/>
        <v>283.04225352112701</v>
      </c>
      <c r="CK176" s="32">
        <f t="shared" si="257"/>
        <v>-40</v>
      </c>
      <c r="CL176" s="32">
        <f t="shared" si="258"/>
        <v>19.799999999999997</v>
      </c>
      <c r="CM176" s="32">
        <v>1</v>
      </c>
      <c r="CN176" s="23">
        <f t="shared" si="259"/>
        <v>2.0499999999999998</v>
      </c>
      <c r="CO176" s="31">
        <f t="shared" si="200"/>
        <v>1</v>
      </c>
      <c r="CP176" s="31">
        <f t="shared" si="260"/>
        <v>-82</v>
      </c>
      <c r="CQ176" s="31">
        <f t="shared" si="261"/>
        <v>3.6796874999999902</v>
      </c>
      <c r="CR176" s="31">
        <f t="shared" si="262"/>
        <v>5939.9999999999991</v>
      </c>
      <c r="CS176" s="31">
        <f t="shared" si="263"/>
        <v>2715.2900397563708</v>
      </c>
      <c r="CV176" s="32">
        <f t="shared" si="264"/>
        <v>-90</v>
      </c>
      <c r="CW176" s="32">
        <f t="shared" si="265"/>
        <v>24.4</v>
      </c>
      <c r="CX176" s="32">
        <v>1</v>
      </c>
      <c r="CY176" s="23">
        <f t="shared" si="266"/>
        <v>2.2999999999999998</v>
      </c>
      <c r="CZ176" s="31">
        <f t="shared" si="201"/>
        <v>1</v>
      </c>
      <c r="DA176" s="31">
        <f t="shared" si="267"/>
        <v>-206.99999999999997</v>
      </c>
      <c r="DB176" s="31">
        <f t="shared" si="268"/>
        <v>3.5934448242187283E-3</v>
      </c>
      <c r="DC176" s="31">
        <f t="shared" si="269"/>
        <v>7320</v>
      </c>
      <c r="DD176" s="31">
        <f t="shared" si="270"/>
        <v>2715.2900397563708</v>
      </c>
      <c r="DG176" s="32">
        <f t="shared" si="271"/>
        <v>-155</v>
      </c>
      <c r="DH176" s="32">
        <f t="shared" si="272"/>
        <v>29.65</v>
      </c>
      <c r="DI176" s="32">
        <v>1</v>
      </c>
      <c r="DJ176" s="23">
        <f t="shared" si="279"/>
        <v>2.625</v>
      </c>
      <c r="DK176" s="31">
        <f t="shared" si="202"/>
        <v>1</v>
      </c>
      <c r="DL176" s="31">
        <f t="shared" si="273"/>
        <v>-406.875</v>
      </c>
      <c r="DM176" s="31">
        <f t="shared" si="274"/>
        <v>4.3865293264388588E-7</v>
      </c>
      <c r="DN176" s="31">
        <f t="shared" si="275"/>
        <v>8895</v>
      </c>
      <c r="DO176" s="31">
        <f t="shared" si="276"/>
        <v>2715.2900397563708</v>
      </c>
    </row>
    <row r="177" spans="1:119">
      <c r="A177" s="23">
        <f t="shared" si="203"/>
        <v>93.701484540521008</v>
      </c>
      <c r="B177" s="23">
        <v>0</v>
      </c>
      <c r="C177" s="44">
        <f t="shared" si="281"/>
        <v>7.85</v>
      </c>
      <c r="D177" s="48"/>
      <c r="E177" s="47">
        <f t="shared" si="204"/>
        <v>7.85</v>
      </c>
      <c r="F177" s="84">
        <f t="shared" si="191"/>
        <v>15.7</v>
      </c>
      <c r="G177" s="185">
        <f t="shared" si="192"/>
        <v>10.703420438288896</v>
      </c>
      <c r="H177" s="26">
        <f t="shared" si="205"/>
        <v>19734487470.725281</v>
      </c>
      <c r="I177" s="23">
        <f t="shared" si="277"/>
        <v>34.200000000000017</v>
      </c>
      <c r="J177" s="27">
        <v>171</v>
      </c>
      <c r="K177" s="32">
        <f t="shared" si="206"/>
        <v>171</v>
      </c>
      <c r="L177" s="32">
        <f t="shared" si="207"/>
        <v>1</v>
      </c>
      <c r="M177" s="22">
        <v>999</v>
      </c>
      <c r="N177" s="109">
        <f t="shared" si="208"/>
        <v>7.85</v>
      </c>
      <c r="O177" s="31">
        <f t="shared" si="193"/>
        <v>12184603200</v>
      </c>
      <c r="P177" s="31">
        <f t="shared" si="209"/>
        <v>16356002105520</v>
      </c>
      <c r="Q177" s="31">
        <f t="shared" si="210"/>
        <v>18589887197423.215</v>
      </c>
      <c r="R177" s="31">
        <f t="shared" si="211"/>
        <v>300</v>
      </c>
      <c r="S177" s="31">
        <f t="shared" si="212"/>
        <v>2811.0445362156302</v>
      </c>
      <c r="T177" s="56">
        <f t="shared" si="213"/>
        <v>1.1365789193160656</v>
      </c>
      <c r="U177" s="163">
        <f t="shared" si="214"/>
        <v>321.10261314866688</v>
      </c>
      <c r="W177" s="32">
        <f t="shared" si="215"/>
        <v>166</v>
      </c>
      <c r="X177" s="32">
        <f t="shared" si="216"/>
        <v>2.0499999999999998</v>
      </c>
      <c r="Y177" s="22">
        <v>999</v>
      </c>
      <c r="Z177" s="23">
        <f t="shared" si="217"/>
        <v>1.0249999999999999</v>
      </c>
      <c r="AA177" s="31">
        <f t="shared" si="194"/>
        <v>80228491200</v>
      </c>
      <c r="AB177" s="31">
        <f t="shared" si="218"/>
        <v>13650877777679.998</v>
      </c>
      <c r="AC177" s="31">
        <f t="shared" si="219"/>
        <v>9294943598711.6035</v>
      </c>
      <c r="AD177" s="31">
        <f t="shared" si="220"/>
        <v>615</v>
      </c>
      <c r="AE177" s="31">
        <f t="shared" si="221"/>
        <v>2811.0445362156302</v>
      </c>
      <c r="AF177" s="56">
        <f t="shared" si="280"/>
        <v>0.68090446270857341</v>
      </c>
      <c r="AH177" s="32">
        <f t="shared" si="222"/>
        <v>156</v>
      </c>
      <c r="AI177" s="32">
        <f t="shared" si="223"/>
        <v>4.1999999999999993</v>
      </c>
      <c r="AJ177" s="22">
        <v>999</v>
      </c>
      <c r="AK177" s="23">
        <f t="shared" si="224"/>
        <v>1.075</v>
      </c>
      <c r="AL177" s="31">
        <f t="shared" si="195"/>
        <v>6545448000</v>
      </c>
      <c r="AM177" s="31">
        <f t="shared" si="225"/>
        <v>1097671629600</v>
      </c>
      <c r="AN177" s="31">
        <f t="shared" si="226"/>
        <v>2323735899677.8994</v>
      </c>
      <c r="AO177" s="31">
        <f t="shared" si="227"/>
        <v>1259.9999999999998</v>
      </c>
      <c r="AP177" s="31">
        <f t="shared" si="228"/>
        <v>2811.0445362156302</v>
      </c>
      <c r="AQ177" s="56">
        <f t="shared" si="284"/>
        <v>2.116968168818107</v>
      </c>
      <c r="AS177" s="32">
        <f t="shared" si="229"/>
        <v>141</v>
      </c>
      <c r="AT177" s="32">
        <f t="shared" si="230"/>
        <v>6.4999999999999991</v>
      </c>
      <c r="AU177" s="22">
        <v>999</v>
      </c>
      <c r="AV177" s="23">
        <f t="shared" si="231"/>
        <v>1.1499999999999999</v>
      </c>
      <c r="AW177" s="31">
        <f t="shared" si="196"/>
        <v>386812800</v>
      </c>
      <c r="AX177" s="31">
        <f t="shared" si="232"/>
        <v>62721695519.999992</v>
      </c>
      <c r="AY177" s="31">
        <f t="shared" si="233"/>
        <v>290466987459.73712</v>
      </c>
      <c r="AZ177" s="31">
        <f t="shared" si="234"/>
        <v>1949.9999999999998</v>
      </c>
      <c r="BA177" s="31">
        <f t="shared" si="235"/>
        <v>2811.0445362156302</v>
      </c>
      <c r="BB177" s="56">
        <f t="shared" si="278"/>
        <v>4.6310448888792592</v>
      </c>
      <c r="BD177" s="32">
        <f t="shared" si="236"/>
        <v>111</v>
      </c>
      <c r="BE177" s="32">
        <f t="shared" si="237"/>
        <v>9.1</v>
      </c>
      <c r="BF177" s="22">
        <v>999</v>
      </c>
      <c r="BG177" s="23">
        <f t="shared" si="238"/>
        <v>1.3</v>
      </c>
      <c r="BH177" s="31">
        <f t="shared" si="197"/>
        <v>25894080</v>
      </c>
      <c r="BI177" s="31">
        <f t="shared" si="239"/>
        <v>3736515744</v>
      </c>
      <c r="BJ177" s="31">
        <f t="shared" si="240"/>
        <v>4538546679.058382</v>
      </c>
      <c r="BK177" s="31">
        <f t="shared" si="241"/>
        <v>2730</v>
      </c>
      <c r="BL177" s="31">
        <f t="shared" si="242"/>
        <v>2811.0445362156302</v>
      </c>
      <c r="BM177" s="56">
        <f t="shared" si="285"/>
        <v>1.2146467431179067</v>
      </c>
      <c r="BO177" s="32">
        <f t="shared" si="243"/>
        <v>66</v>
      </c>
      <c r="BP177" s="32">
        <f t="shared" si="244"/>
        <v>12.149999999999999</v>
      </c>
      <c r="BQ177" s="22">
        <v>999</v>
      </c>
      <c r="BR177" s="23">
        <f t="shared" si="245"/>
        <v>1.5249999999999999</v>
      </c>
      <c r="BS177" s="31">
        <f t="shared" si="198"/>
        <v>134865</v>
      </c>
      <c r="BT177" s="31">
        <f t="shared" si="246"/>
        <v>13574162.25</v>
      </c>
      <c r="BU177" s="31">
        <f t="shared" si="247"/>
        <v>8864348.9825358782</v>
      </c>
      <c r="BV177" s="31">
        <f t="shared" si="248"/>
        <v>3644.9999999999995</v>
      </c>
      <c r="BW177" s="31">
        <f t="shared" si="249"/>
        <v>2811.0445362156302</v>
      </c>
      <c r="BX177" s="56">
        <f t="shared" si="282"/>
        <v>0.65303101725750168</v>
      </c>
      <c r="BZ177" s="32">
        <f t="shared" si="250"/>
        <v>16</v>
      </c>
      <c r="CA177" s="32">
        <f t="shared" si="251"/>
        <v>15.7</v>
      </c>
      <c r="CB177" s="22">
        <v>999</v>
      </c>
      <c r="CC177" s="23">
        <f t="shared" si="252"/>
        <v>1.7749999999999999</v>
      </c>
      <c r="CD177" s="31">
        <f t="shared" si="199"/>
        <v>999</v>
      </c>
      <c r="CE177" s="31">
        <f t="shared" si="253"/>
        <v>28371.599999999999</v>
      </c>
      <c r="CF177" s="31">
        <f t="shared" si="254"/>
        <v>8656.5908032576644</v>
      </c>
      <c r="CG177" s="31">
        <f t="shared" si="255"/>
        <v>4710</v>
      </c>
      <c r="CH177" s="31">
        <f t="shared" si="256"/>
        <v>2811.0445362156302</v>
      </c>
      <c r="CI177" s="56">
        <f t="shared" si="283"/>
        <v>0.30511464997595006</v>
      </c>
      <c r="CK177" s="32">
        <f t="shared" si="257"/>
        <v>-39</v>
      </c>
      <c r="CL177" s="32">
        <f t="shared" si="258"/>
        <v>19.799999999999997</v>
      </c>
      <c r="CM177" s="32">
        <v>1</v>
      </c>
      <c r="CN177" s="23">
        <f t="shared" si="259"/>
        <v>2.0499999999999998</v>
      </c>
      <c r="CO177" s="31">
        <f t="shared" si="200"/>
        <v>1</v>
      </c>
      <c r="CP177" s="31">
        <f t="shared" si="260"/>
        <v>-79.949999999999989</v>
      </c>
      <c r="CQ177" s="31">
        <f t="shared" si="261"/>
        <v>4.2268509781531414</v>
      </c>
      <c r="CR177" s="31">
        <f t="shared" si="262"/>
        <v>5939.9999999999991</v>
      </c>
      <c r="CS177" s="31">
        <f t="shared" si="263"/>
        <v>2811.0445362156302</v>
      </c>
      <c r="CV177" s="32">
        <f t="shared" si="264"/>
        <v>-89</v>
      </c>
      <c r="CW177" s="32">
        <f t="shared" si="265"/>
        <v>24.4</v>
      </c>
      <c r="CX177" s="32">
        <v>1</v>
      </c>
      <c r="CY177" s="23">
        <f t="shared" si="266"/>
        <v>2.2999999999999998</v>
      </c>
      <c r="CZ177" s="31">
        <f t="shared" si="201"/>
        <v>1</v>
      </c>
      <c r="DA177" s="31">
        <f t="shared" si="267"/>
        <v>-204.7</v>
      </c>
      <c r="DB177" s="31">
        <f t="shared" si="268"/>
        <v>4.1277841583526624E-3</v>
      </c>
      <c r="DC177" s="31">
        <f t="shared" si="269"/>
        <v>7320</v>
      </c>
      <c r="DD177" s="31">
        <f t="shared" si="270"/>
        <v>2811.0445362156302</v>
      </c>
      <c r="DG177" s="32">
        <f t="shared" si="271"/>
        <v>-154</v>
      </c>
      <c r="DH177" s="32">
        <f t="shared" si="272"/>
        <v>29.65</v>
      </c>
      <c r="DI177" s="32">
        <v>1</v>
      </c>
      <c r="DJ177" s="23">
        <f t="shared" si="279"/>
        <v>2.625</v>
      </c>
      <c r="DK177" s="31">
        <f t="shared" si="202"/>
        <v>1</v>
      </c>
      <c r="DL177" s="31">
        <f t="shared" si="273"/>
        <v>-404.25</v>
      </c>
      <c r="DM177" s="31">
        <f t="shared" si="274"/>
        <v>5.0387990214265697E-7</v>
      </c>
      <c r="DN177" s="31">
        <f t="shared" si="275"/>
        <v>8895</v>
      </c>
      <c r="DO177" s="31">
        <f t="shared" si="276"/>
        <v>2811.0445362156302</v>
      </c>
    </row>
    <row r="178" spans="1:119">
      <c r="A178" s="23">
        <f t="shared" si="203"/>
        <v>97.005860256666494</v>
      </c>
      <c r="B178" s="23">
        <v>0</v>
      </c>
      <c r="C178" s="44">
        <f t="shared" si="281"/>
        <v>7.85</v>
      </c>
      <c r="D178" s="48"/>
      <c r="E178" s="47">
        <f t="shared" si="204"/>
        <v>7.85</v>
      </c>
      <c r="F178" s="84">
        <f t="shared" si="191"/>
        <v>15.7</v>
      </c>
      <c r="G178" s="185">
        <f t="shared" si="192"/>
        <v>10.852834619581376</v>
      </c>
      <c r="H178" s="26">
        <f t="shared" si="205"/>
        <v>22668973294.33173</v>
      </c>
      <c r="I178" s="23">
        <f t="shared" si="277"/>
        <v>34.400000000000013</v>
      </c>
      <c r="J178" s="27">
        <v>172</v>
      </c>
      <c r="K178" s="32">
        <f t="shared" si="206"/>
        <v>172</v>
      </c>
      <c r="L178" s="32">
        <f t="shared" si="207"/>
        <v>1</v>
      </c>
      <c r="M178" s="22">
        <v>999</v>
      </c>
      <c r="N178" s="109">
        <f t="shared" si="208"/>
        <v>7.85</v>
      </c>
      <c r="O178" s="31">
        <f t="shared" si="193"/>
        <v>12172418596800</v>
      </c>
      <c r="P178" s="31">
        <f t="shared" si="209"/>
        <v>1.643519958939936E+16</v>
      </c>
      <c r="Q178" s="31">
        <f t="shared" si="210"/>
        <v>21354172843260.488</v>
      </c>
      <c r="R178" s="31">
        <f t="shared" si="211"/>
        <v>300</v>
      </c>
      <c r="S178" s="31">
        <f t="shared" si="212"/>
        <v>2910.1758076999949</v>
      </c>
      <c r="T178" s="56">
        <f t="shared" si="213"/>
        <v>1.2992950117279895E-3</v>
      </c>
      <c r="U178" s="163">
        <f t="shared" si="214"/>
        <v>325.58503858744126</v>
      </c>
      <c r="W178" s="32">
        <f t="shared" si="215"/>
        <v>167</v>
      </c>
      <c r="X178" s="32">
        <f t="shared" si="216"/>
        <v>2.0499999999999998</v>
      </c>
      <c r="Y178" s="22">
        <v>999</v>
      </c>
      <c r="Z178" s="23">
        <f t="shared" si="217"/>
        <v>1.0249999999999999</v>
      </c>
      <c r="AA178" s="31">
        <f t="shared" si="194"/>
        <v>80148262708800</v>
      </c>
      <c r="AB178" s="31">
        <f t="shared" si="218"/>
        <v>1.3719378869178838E+16</v>
      </c>
      <c r="AC178" s="31">
        <f t="shared" si="219"/>
        <v>10677086421630.24</v>
      </c>
      <c r="AD178" s="31">
        <f t="shared" si="220"/>
        <v>615</v>
      </c>
      <c r="AE178" s="31">
        <f t="shared" si="221"/>
        <v>2910.1758076999949</v>
      </c>
      <c r="AF178" s="56">
        <f t="shared" si="280"/>
        <v>7.7824852884679529E-4</v>
      </c>
      <c r="AH178" s="32">
        <f t="shared" si="222"/>
        <v>157</v>
      </c>
      <c r="AI178" s="32">
        <f t="shared" si="223"/>
        <v>4.1999999999999993</v>
      </c>
      <c r="AJ178" s="22">
        <v>999</v>
      </c>
      <c r="AK178" s="23">
        <f t="shared" si="224"/>
        <v>1.075</v>
      </c>
      <c r="AL178" s="31">
        <f t="shared" si="195"/>
        <v>6538902552000</v>
      </c>
      <c r="AM178" s="31">
        <f t="shared" si="225"/>
        <v>1103603278213800</v>
      </c>
      <c r="AN178" s="31">
        <f t="shared" si="226"/>
        <v>2669271605407.5581</v>
      </c>
      <c r="AO178" s="31">
        <f t="shared" si="227"/>
        <v>1259.9999999999998</v>
      </c>
      <c r="AP178" s="31">
        <f t="shared" si="228"/>
        <v>2910.1758076999949</v>
      </c>
      <c r="AQ178" s="56">
        <f t="shared" si="284"/>
        <v>2.4186876372167161E-3</v>
      </c>
      <c r="AS178" s="32">
        <f t="shared" si="229"/>
        <v>142</v>
      </c>
      <c r="AT178" s="32">
        <f t="shared" si="230"/>
        <v>6.4999999999999991</v>
      </c>
      <c r="AU178" s="22">
        <v>999</v>
      </c>
      <c r="AV178" s="23">
        <f t="shared" si="231"/>
        <v>1.1499999999999999</v>
      </c>
      <c r="AW178" s="31">
        <f t="shared" si="196"/>
        <v>386425987200</v>
      </c>
      <c r="AX178" s="31">
        <f t="shared" si="232"/>
        <v>63103363709759.992</v>
      </c>
      <c r="AY178" s="31">
        <f t="shared" si="233"/>
        <v>333658950675.9444</v>
      </c>
      <c r="AZ178" s="31">
        <f t="shared" si="234"/>
        <v>1949.9999999999998</v>
      </c>
      <c r="BA178" s="31">
        <f t="shared" si="235"/>
        <v>2910.1758076999949</v>
      </c>
      <c r="BB178" s="56">
        <f t="shared" si="278"/>
        <v>5.2874986539638057E-3</v>
      </c>
      <c r="BD178" s="32">
        <f t="shared" si="236"/>
        <v>112</v>
      </c>
      <c r="BE178" s="32">
        <f t="shared" si="237"/>
        <v>9.1</v>
      </c>
      <c r="BF178" s="22">
        <v>999</v>
      </c>
      <c r="BG178" s="23">
        <f t="shared" si="238"/>
        <v>1.3</v>
      </c>
      <c r="BH178" s="31">
        <f t="shared" si="197"/>
        <v>25868185920</v>
      </c>
      <c r="BI178" s="31">
        <f t="shared" si="239"/>
        <v>3766407869952</v>
      </c>
      <c r="BJ178" s="31">
        <f t="shared" si="240"/>
        <v>5213421104.3116217</v>
      </c>
      <c r="BK178" s="31">
        <f t="shared" si="241"/>
        <v>2730</v>
      </c>
      <c r="BL178" s="31">
        <f t="shared" si="242"/>
        <v>2910.1758076999949</v>
      </c>
      <c r="BM178" s="56">
        <f t="shared" si="285"/>
        <v>1.3841892021052044E-3</v>
      </c>
      <c r="BO178" s="32">
        <f t="shared" si="243"/>
        <v>67</v>
      </c>
      <c r="BP178" s="32">
        <f t="shared" si="244"/>
        <v>12.149999999999999</v>
      </c>
      <c r="BQ178" s="22">
        <v>999</v>
      </c>
      <c r="BR178" s="23">
        <f t="shared" si="245"/>
        <v>1.5249999999999999</v>
      </c>
      <c r="BS178" s="31">
        <f t="shared" si="198"/>
        <v>134730135</v>
      </c>
      <c r="BT178" s="31">
        <f t="shared" si="246"/>
        <v>13766051543.625</v>
      </c>
      <c r="BU178" s="31">
        <f t="shared" si="247"/>
        <v>10182463.094358606</v>
      </c>
      <c r="BV178" s="31">
        <f t="shared" si="248"/>
        <v>3644.9999999999995</v>
      </c>
      <c r="BW178" s="31">
        <f t="shared" si="249"/>
        <v>2910.1758076999949</v>
      </c>
      <c r="BX178" s="56">
        <f t="shared" si="282"/>
        <v>7.3967928000923848E-4</v>
      </c>
      <c r="BZ178" s="32">
        <f t="shared" si="250"/>
        <v>17</v>
      </c>
      <c r="CA178" s="32">
        <f t="shared" si="251"/>
        <v>15.7</v>
      </c>
      <c r="CB178" s="22">
        <v>999</v>
      </c>
      <c r="CC178" s="23">
        <f t="shared" si="252"/>
        <v>1.7749999999999999</v>
      </c>
      <c r="CD178" s="31">
        <f t="shared" si="199"/>
        <v>998001</v>
      </c>
      <c r="CE178" s="31">
        <f t="shared" si="253"/>
        <v>30114680.174999997</v>
      </c>
      <c r="CF178" s="31">
        <f t="shared" si="254"/>
        <v>9943.8116155845419</v>
      </c>
      <c r="CG178" s="31">
        <f t="shared" si="255"/>
        <v>4710</v>
      </c>
      <c r="CH178" s="31">
        <f t="shared" si="256"/>
        <v>2910.1758076999949</v>
      </c>
      <c r="CI178" s="56">
        <f t="shared" si="283"/>
        <v>3.3019814780697876E-4</v>
      </c>
      <c r="CK178" s="32">
        <f t="shared" si="257"/>
        <v>-38</v>
      </c>
      <c r="CL178" s="32">
        <f t="shared" si="258"/>
        <v>19.799999999999997</v>
      </c>
      <c r="CM178" s="32">
        <v>1</v>
      </c>
      <c r="CN178" s="23">
        <f t="shared" si="259"/>
        <v>2.0499999999999998</v>
      </c>
      <c r="CO178" s="31">
        <f t="shared" si="200"/>
        <v>1</v>
      </c>
      <c r="CP178" s="31">
        <f t="shared" si="260"/>
        <v>-77.899999999999991</v>
      </c>
      <c r="CQ178" s="31">
        <f t="shared" si="261"/>
        <v>4.8553767654221227</v>
      </c>
      <c r="CR178" s="31">
        <f t="shared" si="262"/>
        <v>5939.9999999999991</v>
      </c>
      <c r="CS178" s="31">
        <f t="shared" si="263"/>
        <v>2910.1758076999949</v>
      </c>
      <c r="CV178" s="32">
        <f t="shared" si="264"/>
        <v>-88</v>
      </c>
      <c r="CW178" s="32">
        <f t="shared" si="265"/>
        <v>24.4</v>
      </c>
      <c r="CX178" s="32">
        <v>1</v>
      </c>
      <c r="CY178" s="23">
        <f t="shared" si="266"/>
        <v>2.2999999999999998</v>
      </c>
      <c r="CZ178" s="31">
        <f t="shared" si="201"/>
        <v>1</v>
      </c>
      <c r="DA178" s="31">
        <f t="shared" si="267"/>
        <v>-202.39999999999998</v>
      </c>
      <c r="DB178" s="31">
        <f t="shared" si="268"/>
        <v>4.7415788724825252E-3</v>
      </c>
      <c r="DC178" s="31">
        <f t="shared" si="269"/>
        <v>7320</v>
      </c>
      <c r="DD178" s="31">
        <f t="shared" si="270"/>
        <v>2910.1758076999949</v>
      </c>
      <c r="DG178" s="32">
        <f t="shared" si="271"/>
        <v>-153</v>
      </c>
      <c r="DH178" s="32">
        <f t="shared" si="272"/>
        <v>29.65</v>
      </c>
      <c r="DI178" s="32">
        <v>1</v>
      </c>
      <c r="DJ178" s="23">
        <f t="shared" si="279"/>
        <v>2.625</v>
      </c>
      <c r="DK178" s="31">
        <f t="shared" si="202"/>
        <v>1</v>
      </c>
      <c r="DL178" s="31">
        <f t="shared" si="273"/>
        <v>-401.625</v>
      </c>
      <c r="DM178" s="31">
        <f t="shared" si="274"/>
        <v>5.7880601470733686E-7</v>
      </c>
      <c r="DN178" s="31">
        <f t="shared" si="275"/>
        <v>8895</v>
      </c>
      <c r="DO178" s="31">
        <f t="shared" si="276"/>
        <v>2910.1758076999949</v>
      </c>
    </row>
    <row r="179" spans="1:119">
      <c r="A179" s="23">
        <f t="shared" si="203"/>
        <v>100.42676453078515</v>
      </c>
      <c r="B179" s="23">
        <v>0</v>
      </c>
      <c r="C179" s="44">
        <f t="shared" si="281"/>
        <v>7.85</v>
      </c>
      <c r="D179" s="48"/>
      <c r="E179" s="47">
        <f t="shared" si="204"/>
        <v>7.85</v>
      </c>
      <c r="F179" s="84">
        <f t="shared" si="191"/>
        <v>15.7</v>
      </c>
      <c r="G179" s="185">
        <f t="shared" si="192"/>
        <v>11.004334545117946</v>
      </c>
      <c r="H179" s="26">
        <f t="shared" si="205"/>
        <v>26039812332.670574</v>
      </c>
      <c r="I179" s="23">
        <f t="shared" si="277"/>
        <v>34.600000000000016</v>
      </c>
      <c r="J179" s="27">
        <v>173</v>
      </c>
      <c r="K179" s="32">
        <f t="shared" si="206"/>
        <v>173</v>
      </c>
      <c r="L179" s="32">
        <f t="shared" si="207"/>
        <v>1</v>
      </c>
      <c r="M179" s="22">
        <v>999</v>
      </c>
      <c r="N179" s="109">
        <f t="shared" si="208"/>
        <v>7.85</v>
      </c>
      <c r="O179" s="31">
        <f t="shared" si="193"/>
        <v>1.21602461782032E+16</v>
      </c>
      <c r="P179" s="31">
        <f t="shared" si="209"/>
        <v>1.6514222322308854E+19</v>
      </c>
      <c r="Q179" s="31">
        <f t="shared" si="210"/>
        <v>24529503217375.68</v>
      </c>
      <c r="R179" s="31">
        <f t="shared" si="211"/>
        <v>300</v>
      </c>
      <c r="S179" s="31">
        <f t="shared" si="212"/>
        <v>3012.8029359235543</v>
      </c>
      <c r="T179" s="56">
        <f t="shared" si="213"/>
        <v>1.4853562425545818E-6</v>
      </c>
      <c r="U179" s="163">
        <f t="shared" si="214"/>
        <v>330.13003635353834</v>
      </c>
      <c r="W179" s="32">
        <f t="shared" si="215"/>
        <v>168</v>
      </c>
      <c r="X179" s="32">
        <f t="shared" si="216"/>
        <v>2.0499999999999998</v>
      </c>
      <c r="Y179" s="22">
        <v>999</v>
      </c>
      <c r="Z179" s="23">
        <f t="shared" si="217"/>
        <v>1.0249999999999999</v>
      </c>
      <c r="AA179" s="31">
        <f t="shared" si="194"/>
        <v>8.00681144460912E+16</v>
      </c>
      <c r="AB179" s="31">
        <f t="shared" si="218"/>
        <v>1.3787729307616903E+19</v>
      </c>
      <c r="AC179" s="31">
        <f t="shared" si="219"/>
        <v>12264751608687.836</v>
      </c>
      <c r="AD179" s="31">
        <f t="shared" si="220"/>
        <v>615</v>
      </c>
      <c r="AE179" s="31">
        <f t="shared" si="221"/>
        <v>3012.8029359235543</v>
      </c>
      <c r="AF179" s="56">
        <f t="shared" si="280"/>
        <v>8.8954107924879894E-7</v>
      </c>
      <c r="AH179" s="32">
        <f t="shared" si="222"/>
        <v>158</v>
      </c>
      <c r="AI179" s="32">
        <f t="shared" si="223"/>
        <v>4.1999999999999993</v>
      </c>
      <c r="AJ179" s="22">
        <v>999</v>
      </c>
      <c r="AK179" s="23">
        <f t="shared" si="224"/>
        <v>1.075</v>
      </c>
      <c r="AL179" s="31">
        <f t="shared" si="195"/>
        <v>6532363649448000</v>
      </c>
      <c r="AM179" s="31">
        <f t="shared" si="225"/>
        <v>1.1095219658587428E+18</v>
      </c>
      <c r="AN179" s="31">
        <f t="shared" si="226"/>
        <v>3066187902171.9565</v>
      </c>
      <c r="AO179" s="31">
        <f t="shared" si="227"/>
        <v>1259.9999999999998</v>
      </c>
      <c r="AP179" s="31">
        <f t="shared" si="228"/>
        <v>3012.8029359235543</v>
      </c>
      <c r="AQ179" s="56">
        <f t="shared" si="284"/>
        <v>2.7635215854413501E-6</v>
      </c>
      <c r="AS179" s="32">
        <f t="shared" si="229"/>
        <v>143</v>
      </c>
      <c r="AT179" s="32">
        <f t="shared" si="230"/>
        <v>6.4999999999999991</v>
      </c>
      <c r="AU179" s="22">
        <v>999</v>
      </c>
      <c r="AV179" s="23">
        <f t="shared" si="231"/>
        <v>1.1499999999999999</v>
      </c>
      <c r="AW179" s="31">
        <f t="shared" si="196"/>
        <v>386039561212800</v>
      </c>
      <c r="AX179" s="31">
        <f t="shared" si="232"/>
        <v>6.3484205841444952E+16</v>
      </c>
      <c r="AY179" s="31">
        <f t="shared" si="233"/>
        <v>383273487771.4942</v>
      </c>
      <c r="AZ179" s="31">
        <f t="shared" si="234"/>
        <v>1949.9999999999998</v>
      </c>
      <c r="BA179" s="31">
        <f t="shared" si="235"/>
        <v>3012.8029359235543</v>
      </c>
      <c r="BB179" s="56">
        <f t="shared" si="278"/>
        <v>6.0373045971267138E-6</v>
      </c>
      <c r="BD179" s="32">
        <f t="shared" si="236"/>
        <v>113</v>
      </c>
      <c r="BE179" s="32">
        <f t="shared" si="237"/>
        <v>9.1</v>
      </c>
      <c r="BF179" s="22">
        <v>999</v>
      </c>
      <c r="BG179" s="23">
        <f t="shared" si="238"/>
        <v>1.3</v>
      </c>
      <c r="BH179" s="31">
        <f t="shared" si="197"/>
        <v>25842317734080</v>
      </c>
      <c r="BI179" s="31">
        <f t="shared" si="239"/>
        <v>3796236475136352</v>
      </c>
      <c r="BJ179" s="31">
        <f t="shared" si="240"/>
        <v>5988648246.4295855</v>
      </c>
      <c r="BK179" s="31">
        <f t="shared" si="241"/>
        <v>2730</v>
      </c>
      <c r="BL179" s="31">
        <f t="shared" si="242"/>
        <v>3012.8029359235543</v>
      </c>
      <c r="BM179" s="56">
        <f t="shared" si="285"/>
        <v>1.5775224450985992E-6</v>
      </c>
      <c r="BO179" s="32">
        <f t="shared" si="243"/>
        <v>68</v>
      </c>
      <c r="BP179" s="32">
        <f t="shared" si="244"/>
        <v>12.149999999999999</v>
      </c>
      <c r="BQ179" s="22">
        <v>999</v>
      </c>
      <c r="BR179" s="23">
        <f t="shared" si="245"/>
        <v>1.5249999999999999</v>
      </c>
      <c r="BS179" s="31">
        <f t="shared" si="198"/>
        <v>134595404865</v>
      </c>
      <c r="BT179" s="31">
        <f t="shared" si="246"/>
        <v>13957543484500.5</v>
      </c>
      <c r="BU179" s="31">
        <f t="shared" si="247"/>
        <v>11696578.606307751</v>
      </c>
      <c r="BV179" s="31">
        <f t="shared" si="248"/>
        <v>3644.9999999999995</v>
      </c>
      <c r="BW179" s="31">
        <f t="shared" si="249"/>
        <v>3012.8029359235543</v>
      </c>
      <c r="BX179" s="56">
        <f t="shared" si="282"/>
        <v>8.380112603121392E-7</v>
      </c>
      <c r="BZ179" s="32">
        <f t="shared" si="250"/>
        <v>18</v>
      </c>
      <c r="CA179" s="32">
        <f t="shared" si="251"/>
        <v>15.7</v>
      </c>
      <c r="CB179" s="22">
        <v>999</v>
      </c>
      <c r="CC179" s="23">
        <f t="shared" si="252"/>
        <v>1.7749999999999999</v>
      </c>
      <c r="CD179" s="31">
        <f t="shared" si="199"/>
        <v>997002999</v>
      </c>
      <c r="CE179" s="31">
        <f t="shared" si="253"/>
        <v>31854245818.049999</v>
      </c>
      <c r="CF179" s="31">
        <f t="shared" si="254"/>
        <v>11422.440045222373</v>
      </c>
      <c r="CG179" s="31">
        <f t="shared" si="255"/>
        <v>4710</v>
      </c>
      <c r="CH179" s="31">
        <f t="shared" si="256"/>
        <v>3012.8029359235543</v>
      </c>
      <c r="CI179" s="56">
        <f t="shared" si="283"/>
        <v>3.5858453879168355E-7</v>
      </c>
      <c r="CK179" s="32">
        <f t="shared" si="257"/>
        <v>-37</v>
      </c>
      <c r="CL179" s="32">
        <f t="shared" si="258"/>
        <v>19.799999999999997</v>
      </c>
      <c r="CM179" s="32">
        <v>1</v>
      </c>
      <c r="CN179" s="23">
        <f t="shared" si="259"/>
        <v>2.0499999999999998</v>
      </c>
      <c r="CO179" s="31">
        <f t="shared" si="200"/>
        <v>1</v>
      </c>
      <c r="CP179" s="31">
        <f t="shared" si="260"/>
        <v>-75.849999999999994</v>
      </c>
      <c r="CQ179" s="31">
        <f t="shared" si="261"/>
        <v>5.5773633033312171</v>
      </c>
      <c r="CR179" s="31">
        <f t="shared" si="262"/>
        <v>5939.9999999999991</v>
      </c>
      <c r="CS179" s="31">
        <f t="shared" si="263"/>
        <v>3012.8029359235543</v>
      </c>
      <c r="CV179" s="32">
        <f t="shared" si="264"/>
        <v>-87</v>
      </c>
      <c r="CW179" s="32">
        <f t="shared" si="265"/>
        <v>24.4</v>
      </c>
      <c r="CX179" s="32">
        <v>1</v>
      </c>
      <c r="CY179" s="23">
        <f t="shared" si="266"/>
        <v>2.2999999999999998</v>
      </c>
      <c r="CZ179" s="31">
        <f t="shared" si="201"/>
        <v>1</v>
      </c>
      <c r="DA179" s="31">
        <f t="shared" si="267"/>
        <v>-200.1</v>
      </c>
      <c r="DB179" s="31">
        <f t="shared" si="268"/>
        <v>5.4466438509093735E-3</v>
      </c>
      <c r="DC179" s="31">
        <f t="shared" si="269"/>
        <v>7320</v>
      </c>
      <c r="DD179" s="31">
        <f t="shared" si="270"/>
        <v>3012.8029359235543</v>
      </c>
      <c r="DG179" s="32">
        <f t="shared" si="271"/>
        <v>-152</v>
      </c>
      <c r="DH179" s="32">
        <f t="shared" si="272"/>
        <v>29.65</v>
      </c>
      <c r="DI179" s="32">
        <v>1</v>
      </c>
      <c r="DJ179" s="23">
        <f t="shared" si="279"/>
        <v>2.625</v>
      </c>
      <c r="DK179" s="31">
        <f t="shared" si="202"/>
        <v>1</v>
      </c>
      <c r="DL179" s="31">
        <f t="shared" si="273"/>
        <v>-399</v>
      </c>
      <c r="DM179" s="31">
        <f t="shared" si="274"/>
        <v>6.6487351695670767E-7</v>
      </c>
      <c r="DN179" s="31">
        <f t="shared" si="275"/>
        <v>8895</v>
      </c>
      <c r="DO179" s="31">
        <f t="shared" si="276"/>
        <v>3012.8029359235543</v>
      </c>
    </row>
    <row r="180" spans="1:119">
      <c r="A180" s="23">
        <f t="shared" si="203"/>
        <v>103.96830673359925</v>
      </c>
      <c r="B180" s="23">
        <v>0</v>
      </c>
      <c r="C180" s="44">
        <f t="shared" si="281"/>
        <v>7.85</v>
      </c>
      <c r="D180" s="48"/>
      <c r="E180" s="47">
        <f t="shared" si="204"/>
        <v>7.85</v>
      </c>
      <c r="F180" s="84">
        <f t="shared" si="191"/>
        <v>15.7</v>
      </c>
      <c r="G180" s="185">
        <f t="shared" si="192"/>
        <v>11.157949330803241</v>
      </c>
      <c r="H180" s="26">
        <f t="shared" si="205"/>
        <v>29911889590.970196</v>
      </c>
      <c r="I180" s="23">
        <f t="shared" si="277"/>
        <v>34.800000000000018</v>
      </c>
      <c r="J180" s="27">
        <v>174</v>
      </c>
      <c r="K180" s="32">
        <f t="shared" si="206"/>
        <v>174</v>
      </c>
      <c r="L180" s="32">
        <f t="shared" si="207"/>
        <v>1</v>
      </c>
      <c r="M180" s="22">
        <v>999</v>
      </c>
      <c r="N180" s="109">
        <f t="shared" si="208"/>
        <v>7.85</v>
      </c>
      <c r="O180" s="31">
        <f t="shared" si="193"/>
        <v>1.2148085932024996E+19</v>
      </c>
      <c r="P180" s="31">
        <f t="shared" si="209"/>
        <v>1.6593070574552941E+22</v>
      </c>
      <c r="Q180" s="31">
        <f t="shared" si="210"/>
        <v>28176999994693.922</v>
      </c>
      <c r="R180" s="31">
        <f t="shared" si="211"/>
        <v>300</v>
      </c>
      <c r="S180" s="31">
        <f t="shared" si="212"/>
        <v>3119.0492020079773</v>
      </c>
      <c r="T180" s="56">
        <f t="shared" si="213"/>
        <v>1.698118492782526E-9</v>
      </c>
      <c r="U180" s="163">
        <f t="shared" si="214"/>
        <v>334.73847992409725</v>
      </c>
      <c r="W180" s="32">
        <f t="shared" si="215"/>
        <v>169</v>
      </c>
      <c r="X180" s="32">
        <f t="shared" si="216"/>
        <v>2.0499999999999998</v>
      </c>
      <c r="Y180" s="22">
        <v>999</v>
      </c>
      <c r="Z180" s="23">
        <f t="shared" si="217"/>
        <v>1.0249999999999999</v>
      </c>
      <c r="AA180" s="31">
        <f t="shared" si="194"/>
        <v>7.9988046331645116E+19</v>
      </c>
      <c r="AB180" s="31">
        <f t="shared" si="218"/>
        <v>1.3855929325799225E+22</v>
      </c>
      <c r="AC180" s="31">
        <f t="shared" si="219"/>
        <v>14088499997346.957</v>
      </c>
      <c r="AD180" s="31">
        <f t="shared" si="220"/>
        <v>615</v>
      </c>
      <c r="AE180" s="31">
        <f t="shared" si="221"/>
        <v>3119.0492020079773</v>
      </c>
      <c r="AF180" s="56">
        <f t="shared" si="280"/>
        <v>1.0167849204538517E-9</v>
      </c>
      <c r="AH180" s="32">
        <f t="shared" si="222"/>
        <v>159</v>
      </c>
      <c r="AI180" s="32">
        <f t="shared" si="223"/>
        <v>4.1999999999999993</v>
      </c>
      <c r="AJ180" s="22">
        <v>999</v>
      </c>
      <c r="AK180" s="23">
        <f t="shared" si="224"/>
        <v>1.075</v>
      </c>
      <c r="AL180" s="31">
        <f t="shared" si="195"/>
        <v>6.5258312857985516E+18</v>
      </c>
      <c r="AM180" s="31">
        <f t="shared" si="225"/>
        <v>1.1154277125251173E+21</v>
      </c>
      <c r="AN180" s="31">
        <f t="shared" si="226"/>
        <v>3522124999336.7368</v>
      </c>
      <c r="AO180" s="31">
        <f t="shared" si="227"/>
        <v>1259.9999999999998</v>
      </c>
      <c r="AP180" s="31">
        <f t="shared" si="228"/>
        <v>3119.0492020079773</v>
      </c>
      <c r="AQ180" s="56">
        <f t="shared" si="284"/>
        <v>3.1576452331126974E-9</v>
      </c>
      <c r="AS180" s="32">
        <f t="shared" si="229"/>
        <v>144</v>
      </c>
      <c r="AT180" s="32">
        <f t="shared" si="230"/>
        <v>6.4999999999999991</v>
      </c>
      <c r="AU180" s="22">
        <v>999</v>
      </c>
      <c r="AV180" s="23">
        <f t="shared" si="231"/>
        <v>1.1499999999999999</v>
      </c>
      <c r="AW180" s="31">
        <f t="shared" si="196"/>
        <v>3.856535216515872E+17</v>
      </c>
      <c r="AX180" s="31">
        <f t="shared" si="232"/>
        <v>6.3864223185502831E+19</v>
      </c>
      <c r="AY180" s="31">
        <f t="shared" si="233"/>
        <v>440265624917.09167</v>
      </c>
      <c r="AZ180" s="31">
        <f t="shared" si="234"/>
        <v>1949.9999999999998</v>
      </c>
      <c r="BA180" s="31">
        <f t="shared" si="235"/>
        <v>3119.0492020079773</v>
      </c>
      <c r="BB180" s="56">
        <f t="shared" si="278"/>
        <v>6.8937756220454883E-9</v>
      </c>
      <c r="BD180" s="32">
        <f t="shared" si="236"/>
        <v>114</v>
      </c>
      <c r="BE180" s="32">
        <f t="shared" si="237"/>
        <v>9.1</v>
      </c>
      <c r="BF180" s="22">
        <v>999</v>
      </c>
      <c r="BG180" s="23">
        <f t="shared" si="238"/>
        <v>1.3</v>
      </c>
      <c r="BH180" s="31">
        <f t="shared" si="197"/>
        <v>2.581647541634592E+16</v>
      </c>
      <c r="BI180" s="31">
        <f t="shared" si="239"/>
        <v>3.8260016567024655E+18</v>
      </c>
      <c r="BJ180" s="31">
        <f t="shared" si="240"/>
        <v>6879150389.3295441</v>
      </c>
      <c r="BK180" s="31">
        <f t="shared" si="241"/>
        <v>2730</v>
      </c>
      <c r="BL180" s="31">
        <f t="shared" si="242"/>
        <v>3119.0492020079773</v>
      </c>
      <c r="BM180" s="56">
        <f t="shared" si="285"/>
        <v>1.7979998459432217E-9</v>
      </c>
      <c r="BO180" s="32">
        <f t="shared" si="243"/>
        <v>69</v>
      </c>
      <c r="BP180" s="32">
        <f t="shared" si="244"/>
        <v>12.149999999999999</v>
      </c>
      <c r="BQ180" s="22">
        <v>999</v>
      </c>
      <c r="BR180" s="23">
        <f t="shared" si="245"/>
        <v>1.5249999999999999</v>
      </c>
      <c r="BS180" s="31">
        <f t="shared" si="198"/>
        <v>134460809460135</v>
      </c>
      <c r="BT180" s="31">
        <f t="shared" si="246"/>
        <v>1.4148638675442706E+16</v>
      </c>
      <c r="BU180" s="31">
        <f t="shared" si="247"/>
        <v>13435840.604159225</v>
      </c>
      <c r="BV180" s="31">
        <f t="shared" si="248"/>
        <v>3644.9999999999995</v>
      </c>
      <c r="BW180" s="31">
        <f t="shared" si="249"/>
        <v>3119.0492020079773</v>
      </c>
      <c r="BX180" s="56">
        <f t="shared" si="282"/>
        <v>9.4962073117884758E-10</v>
      </c>
      <c r="BZ180" s="32">
        <f t="shared" si="250"/>
        <v>19</v>
      </c>
      <c r="CA180" s="32">
        <f t="shared" si="251"/>
        <v>15.7</v>
      </c>
      <c r="CB180" s="22">
        <v>999</v>
      </c>
      <c r="CC180" s="23">
        <f t="shared" si="252"/>
        <v>1.7749999999999999</v>
      </c>
      <c r="CD180" s="31">
        <f t="shared" si="199"/>
        <v>996005996001</v>
      </c>
      <c r="CE180" s="31">
        <f t="shared" si="253"/>
        <v>33590302215133.723</v>
      </c>
      <c r="CF180" s="31">
        <f t="shared" si="254"/>
        <v>13120.938089999197</v>
      </c>
      <c r="CG180" s="31">
        <f t="shared" si="255"/>
        <v>4710</v>
      </c>
      <c r="CH180" s="31">
        <f t="shared" si="256"/>
        <v>3119.0492020079773</v>
      </c>
      <c r="CI180" s="56">
        <f t="shared" si="283"/>
        <v>3.9061685143421276E-10</v>
      </c>
      <c r="CK180" s="32">
        <f t="shared" si="257"/>
        <v>-36</v>
      </c>
      <c r="CL180" s="32">
        <f t="shared" si="258"/>
        <v>19.799999999999997</v>
      </c>
      <c r="CM180" s="32">
        <v>1</v>
      </c>
      <c r="CN180" s="23">
        <f t="shared" si="259"/>
        <v>2.0499999999999998</v>
      </c>
      <c r="CO180" s="31">
        <f t="shared" si="200"/>
        <v>1</v>
      </c>
      <c r="CP180" s="31">
        <f t="shared" si="260"/>
        <v>-73.8</v>
      </c>
      <c r="CQ180" s="31">
        <f t="shared" si="261"/>
        <v>6.4067080517573975</v>
      </c>
      <c r="CR180" s="31">
        <f t="shared" si="262"/>
        <v>5939.9999999999991</v>
      </c>
      <c r="CS180" s="31">
        <f t="shared" si="263"/>
        <v>3119.0492020079773</v>
      </c>
      <c r="CV180" s="32">
        <f t="shared" si="264"/>
        <v>-86</v>
      </c>
      <c r="CW180" s="32">
        <f t="shared" si="265"/>
        <v>24.4</v>
      </c>
      <c r="CX180" s="32">
        <v>1</v>
      </c>
      <c r="CY180" s="23">
        <f t="shared" si="266"/>
        <v>2.2999999999999998</v>
      </c>
      <c r="CZ180" s="31">
        <f t="shared" si="201"/>
        <v>1</v>
      </c>
      <c r="DA180" s="31">
        <f t="shared" si="267"/>
        <v>-197.79999999999998</v>
      </c>
      <c r="DB180" s="31">
        <f t="shared" si="268"/>
        <v>6.2565508317943136E-3</v>
      </c>
      <c r="DC180" s="31">
        <f t="shared" si="269"/>
        <v>7320</v>
      </c>
      <c r="DD180" s="31">
        <f t="shared" si="270"/>
        <v>3119.0492020079773</v>
      </c>
      <c r="DG180" s="32">
        <f t="shared" si="271"/>
        <v>-151</v>
      </c>
      <c r="DH180" s="32">
        <f t="shared" si="272"/>
        <v>29.65</v>
      </c>
      <c r="DI180" s="32">
        <v>1</v>
      </c>
      <c r="DJ180" s="23">
        <f t="shared" si="279"/>
        <v>2.625</v>
      </c>
      <c r="DK180" s="31">
        <f t="shared" si="202"/>
        <v>1</v>
      </c>
      <c r="DL180" s="31">
        <f t="shared" si="273"/>
        <v>-396.375</v>
      </c>
      <c r="DM180" s="31">
        <f t="shared" si="274"/>
        <v>7.6373911520926341E-7</v>
      </c>
      <c r="DN180" s="31">
        <f t="shared" si="275"/>
        <v>8895</v>
      </c>
      <c r="DO180" s="31">
        <f t="shared" si="276"/>
        <v>3119.0492020079773</v>
      </c>
    </row>
    <row r="181" spans="1:119">
      <c r="A181" s="23">
        <f t="shared" si="203"/>
        <v>107.63474115247662</v>
      </c>
      <c r="B181" s="23">
        <v>0</v>
      </c>
      <c r="C181" s="44">
        <f t="shared" si="281"/>
        <v>7.85</v>
      </c>
      <c r="D181" s="48"/>
      <c r="E181" s="47">
        <f t="shared" si="204"/>
        <v>7.85</v>
      </c>
      <c r="F181" s="84">
        <f t="shared" si="191"/>
        <v>15.7</v>
      </c>
      <c r="G181" s="185">
        <f t="shared" si="192"/>
        <v>11.313708498984759</v>
      </c>
      <c r="H181" s="26">
        <f t="shared" si="205"/>
        <v>34359738368.000397</v>
      </c>
      <c r="I181" s="23">
        <f t="shared" si="277"/>
        <v>35.000000000000021</v>
      </c>
      <c r="J181" s="27">
        <v>175</v>
      </c>
      <c r="K181" s="32">
        <f t="shared" si="206"/>
        <v>175</v>
      </c>
      <c r="L181" s="32">
        <f t="shared" si="207"/>
        <v>1</v>
      </c>
      <c r="M181" s="22">
        <v>999</v>
      </c>
      <c r="N181" s="109">
        <f t="shared" si="208"/>
        <v>7.85</v>
      </c>
      <c r="O181" s="31">
        <f t="shared" si="193"/>
        <v>1.2135937846092971E+22</v>
      </c>
      <c r="P181" s="31">
        <f t="shared" si="209"/>
        <v>1.6671744616070218E+25</v>
      </c>
      <c r="Q181" s="31">
        <f t="shared" si="210"/>
        <v>32366873542656.375</v>
      </c>
      <c r="R181" s="31">
        <f t="shared" si="211"/>
        <v>300</v>
      </c>
      <c r="S181" s="31">
        <f t="shared" si="212"/>
        <v>3229.0422345742986</v>
      </c>
      <c r="T181" s="56">
        <f t="shared" si="213"/>
        <v>1.9414209063313815E-12</v>
      </c>
      <c r="U181" s="163">
        <f t="shared" si="214"/>
        <v>339.41125496954277</v>
      </c>
      <c r="W181" s="32">
        <f t="shared" si="215"/>
        <v>170</v>
      </c>
      <c r="X181" s="32">
        <f t="shared" si="216"/>
        <v>2.0499999999999998</v>
      </c>
      <c r="Y181" s="22">
        <v>999</v>
      </c>
      <c r="Z181" s="23">
        <f t="shared" si="217"/>
        <v>1.0249999999999999</v>
      </c>
      <c r="AA181" s="31">
        <f t="shared" si="194"/>
        <v>7.9908058285313469E+22</v>
      </c>
      <c r="AB181" s="31">
        <f t="shared" si="218"/>
        <v>1.392397915621587E+25</v>
      </c>
      <c r="AC181" s="31">
        <f t="shared" si="219"/>
        <v>16183436771328.184</v>
      </c>
      <c r="AD181" s="31">
        <f t="shared" si="220"/>
        <v>615</v>
      </c>
      <c r="AE181" s="31">
        <f t="shared" si="221"/>
        <v>3229.0422345742986</v>
      </c>
      <c r="AF181" s="56">
        <f t="shared" si="280"/>
        <v>1.1622709708024562E-12</v>
      </c>
      <c r="AH181" s="32">
        <f t="shared" si="222"/>
        <v>160</v>
      </c>
      <c r="AI181" s="32">
        <f t="shared" si="223"/>
        <v>4.1999999999999993</v>
      </c>
      <c r="AJ181" s="22">
        <v>999</v>
      </c>
      <c r="AK181" s="23">
        <f t="shared" si="224"/>
        <v>1.075</v>
      </c>
      <c r="AL181" s="31">
        <f t="shared" si="195"/>
        <v>6.5193054545127533E+21</v>
      </c>
      <c r="AM181" s="31">
        <f t="shared" si="225"/>
        <v>1.1213205381761935E+24</v>
      </c>
      <c r="AN181" s="31">
        <f t="shared" si="226"/>
        <v>4045859192832.043</v>
      </c>
      <c r="AO181" s="31">
        <f t="shared" si="227"/>
        <v>1259.9999999999998</v>
      </c>
      <c r="AP181" s="31">
        <f t="shared" si="228"/>
        <v>3229.0422345742986</v>
      </c>
      <c r="AQ181" s="56">
        <f t="shared" si="284"/>
        <v>3.6081201182781828E-12</v>
      </c>
      <c r="AS181" s="32">
        <f t="shared" si="229"/>
        <v>145</v>
      </c>
      <c r="AT181" s="32">
        <f t="shared" si="230"/>
        <v>6.4999999999999991</v>
      </c>
      <c r="AU181" s="22">
        <v>999</v>
      </c>
      <c r="AV181" s="23">
        <f t="shared" si="231"/>
        <v>1.1499999999999999</v>
      </c>
      <c r="AW181" s="31">
        <f t="shared" si="196"/>
        <v>3.8526786812993562E+20</v>
      </c>
      <c r="AX181" s="31">
        <f t="shared" si="232"/>
        <v>6.4243417010666757E+22</v>
      </c>
      <c r="AY181" s="31">
        <f t="shared" si="233"/>
        <v>505732399104.00488</v>
      </c>
      <c r="AZ181" s="31">
        <f t="shared" si="234"/>
        <v>1949.9999999999998</v>
      </c>
      <c r="BA181" s="31">
        <f t="shared" si="235"/>
        <v>3229.0422345742986</v>
      </c>
      <c r="BB181" s="56">
        <f t="shared" si="278"/>
        <v>7.8721279570175224E-12</v>
      </c>
      <c r="BD181" s="32">
        <f t="shared" si="236"/>
        <v>115</v>
      </c>
      <c r="BE181" s="32">
        <f t="shared" si="237"/>
        <v>9.1</v>
      </c>
      <c r="BF181" s="22">
        <v>999</v>
      </c>
      <c r="BG181" s="23">
        <f t="shared" si="238"/>
        <v>1.3</v>
      </c>
      <c r="BH181" s="31">
        <f t="shared" si="197"/>
        <v>2.5790658940929573E+19</v>
      </c>
      <c r="BI181" s="31">
        <f t="shared" si="239"/>
        <v>3.855703511668971E+21</v>
      </c>
      <c r="BJ181" s="31">
        <f t="shared" si="240"/>
        <v>7902068736.000061</v>
      </c>
      <c r="BK181" s="31">
        <f t="shared" si="241"/>
        <v>2730</v>
      </c>
      <c r="BL181" s="31">
        <f t="shared" si="242"/>
        <v>3229.0422345742986</v>
      </c>
      <c r="BM181" s="56">
        <f t="shared" si="285"/>
        <v>2.049449267062443E-12</v>
      </c>
      <c r="BO181" s="32">
        <f t="shared" si="243"/>
        <v>70</v>
      </c>
      <c r="BP181" s="32">
        <f t="shared" si="244"/>
        <v>12.149999999999999</v>
      </c>
      <c r="BQ181" s="22">
        <v>999</v>
      </c>
      <c r="BR181" s="23">
        <f t="shared" si="245"/>
        <v>1.5249999999999999</v>
      </c>
      <c r="BS181" s="31">
        <f t="shared" si="198"/>
        <v>1.3432634865067486E+17</v>
      </c>
      <c r="BT181" s="31">
        <f t="shared" si="246"/>
        <v>1.4339337718459542E+19</v>
      </c>
      <c r="BU181" s="31">
        <f t="shared" si="247"/>
        <v>15433728.000000071</v>
      </c>
      <c r="BV181" s="31">
        <f t="shared" si="248"/>
        <v>3644.9999999999995</v>
      </c>
      <c r="BW181" s="31">
        <f t="shared" si="249"/>
        <v>3229.0422345742986</v>
      </c>
      <c r="BX181" s="56">
        <f t="shared" si="282"/>
        <v>1.076320838732439E-12</v>
      </c>
      <c r="BZ181" s="32">
        <f t="shared" si="250"/>
        <v>20</v>
      </c>
      <c r="CA181" s="32">
        <f t="shared" si="251"/>
        <v>15.7</v>
      </c>
      <c r="CB181" s="22">
        <v>999</v>
      </c>
      <c r="CC181" s="23">
        <f t="shared" si="252"/>
        <v>1.7749999999999999</v>
      </c>
      <c r="CD181" s="31">
        <f t="shared" si="199"/>
        <v>995009990004999</v>
      </c>
      <c r="CE181" s="31">
        <f t="shared" si="253"/>
        <v>3.5322854645177464E+16</v>
      </c>
      <c r="CF181" s="31">
        <f t="shared" si="254"/>
        <v>15072.000000000018</v>
      </c>
      <c r="CG181" s="31">
        <f t="shared" si="255"/>
        <v>4710</v>
      </c>
      <c r="CH181" s="31">
        <f t="shared" si="256"/>
        <v>3229.0422345742986</v>
      </c>
      <c r="CI181" s="56">
        <f t="shared" si="283"/>
        <v>4.2669258052329467E-13</v>
      </c>
      <c r="CK181" s="32">
        <f t="shared" si="257"/>
        <v>-35</v>
      </c>
      <c r="CL181" s="32">
        <f t="shared" si="258"/>
        <v>19.799999999999997</v>
      </c>
      <c r="CM181" s="32">
        <v>1</v>
      </c>
      <c r="CN181" s="23">
        <f t="shared" si="259"/>
        <v>2.0499999999999998</v>
      </c>
      <c r="CO181" s="31">
        <f t="shared" si="200"/>
        <v>1</v>
      </c>
      <c r="CP181" s="31">
        <f t="shared" si="260"/>
        <v>-71.75</v>
      </c>
      <c r="CQ181" s="31">
        <f t="shared" si="261"/>
        <v>7.3593749999999813</v>
      </c>
      <c r="CR181" s="31">
        <f t="shared" si="262"/>
        <v>5939.9999999999991</v>
      </c>
      <c r="CS181" s="31">
        <f t="shared" si="263"/>
        <v>3229.0422345742986</v>
      </c>
      <c r="CV181" s="32">
        <f t="shared" si="264"/>
        <v>-85</v>
      </c>
      <c r="CW181" s="32">
        <f t="shared" si="265"/>
        <v>24.4</v>
      </c>
      <c r="CX181" s="32">
        <v>1</v>
      </c>
      <c r="CY181" s="23">
        <f t="shared" si="266"/>
        <v>2.2999999999999998</v>
      </c>
      <c r="CZ181" s="31">
        <f t="shared" si="201"/>
        <v>1</v>
      </c>
      <c r="DA181" s="31">
        <f t="shared" si="267"/>
        <v>-195.49999999999997</v>
      </c>
      <c r="DB181" s="31">
        <f t="shared" si="268"/>
        <v>7.1868896484374601E-3</v>
      </c>
      <c r="DC181" s="31">
        <f t="shared" si="269"/>
        <v>7320</v>
      </c>
      <c r="DD181" s="31">
        <f t="shared" si="270"/>
        <v>3229.0422345742986</v>
      </c>
      <c r="DG181" s="32">
        <f t="shared" si="271"/>
        <v>-150</v>
      </c>
      <c r="DH181" s="32">
        <f t="shared" si="272"/>
        <v>29.65</v>
      </c>
      <c r="DI181" s="32">
        <v>1</v>
      </c>
      <c r="DJ181" s="23">
        <f t="shared" si="279"/>
        <v>2.625</v>
      </c>
      <c r="DK181" s="31">
        <f t="shared" si="202"/>
        <v>1</v>
      </c>
      <c r="DL181" s="31">
        <f t="shared" si="273"/>
        <v>-393.75</v>
      </c>
      <c r="DM181" s="31">
        <f t="shared" si="274"/>
        <v>8.7730586528777197E-7</v>
      </c>
      <c r="DN181" s="31">
        <f t="shared" si="275"/>
        <v>8895</v>
      </c>
      <c r="DO181" s="31">
        <f t="shared" si="276"/>
        <v>3229.0422345742986</v>
      </c>
    </row>
    <row r="182" spans="1:119">
      <c r="A182" s="23">
        <f t="shared" si="203"/>
        <v>111.4304721019051</v>
      </c>
      <c r="B182" s="23">
        <v>0</v>
      </c>
      <c r="C182" s="44">
        <f t="shared" si="281"/>
        <v>7.85</v>
      </c>
      <c r="D182" s="48"/>
      <c r="E182" s="47">
        <f t="shared" si="204"/>
        <v>7.85</v>
      </c>
      <c r="F182" s="84">
        <f t="shared" si="191"/>
        <v>15.7</v>
      </c>
      <c r="G182" s="185">
        <f t="shared" si="192"/>
        <v>11.471641984126618</v>
      </c>
      <c r="H182" s="26">
        <f t="shared" si="205"/>
        <v>39468974941.450569</v>
      </c>
      <c r="I182" s="23">
        <f t="shared" si="277"/>
        <v>35.200000000000017</v>
      </c>
      <c r="J182" s="27">
        <v>176</v>
      </c>
      <c r="K182" s="32">
        <f t="shared" si="206"/>
        <v>176</v>
      </c>
      <c r="L182" s="32">
        <f t="shared" si="207"/>
        <v>1</v>
      </c>
      <c r="M182" s="22">
        <v>1</v>
      </c>
      <c r="N182" s="109">
        <f t="shared" si="208"/>
        <v>7.85</v>
      </c>
      <c r="O182" s="31">
        <f t="shared" si="193"/>
        <v>1.2135937846092971E+22</v>
      </c>
      <c r="P182" s="31">
        <f t="shared" si="209"/>
        <v>1.6767011728162048E+25</v>
      </c>
      <c r="Q182" s="31">
        <f t="shared" si="210"/>
        <v>37179774394846.437</v>
      </c>
      <c r="R182" s="31">
        <f t="shared" si="211"/>
        <v>300</v>
      </c>
      <c r="S182" s="31">
        <f t="shared" si="212"/>
        <v>3342.914163057153</v>
      </c>
      <c r="T182" s="56">
        <f t="shared" si="213"/>
        <v>2.2174359389514172E-12</v>
      </c>
      <c r="U182" s="163">
        <f t="shared" si="214"/>
        <v>344.14925952379855</v>
      </c>
      <c r="W182" s="32">
        <f t="shared" si="215"/>
        <v>171</v>
      </c>
      <c r="X182" s="32">
        <f t="shared" si="216"/>
        <v>2.0499999999999998</v>
      </c>
      <c r="Y182" s="22">
        <v>1</v>
      </c>
      <c r="Z182" s="23">
        <f t="shared" si="217"/>
        <v>1.0249999999999999</v>
      </c>
      <c r="AA182" s="31">
        <f t="shared" si="194"/>
        <v>7.9908058285313469E+22</v>
      </c>
      <c r="AB182" s="31">
        <f t="shared" si="218"/>
        <v>1.4005884915958316E+25</v>
      </c>
      <c r="AC182" s="31">
        <f t="shared" si="219"/>
        <v>18589887197423.215</v>
      </c>
      <c r="AD182" s="31">
        <f t="shared" si="220"/>
        <v>615</v>
      </c>
      <c r="AE182" s="31">
        <f t="shared" si="221"/>
        <v>3342.914163057153</v>
      </c>
      <c r="AF182" s="56">
        <f t="shared" si="280"/>
        <v>1.327291157179357E-12</v>
      </c>
      <c r="AH182" s="32">
        <f t="shared" si="222"/>
        <v>161</v>
      </c>
      <c r="AI182" s="32">
        <f t="shared" si="223"/>
        <v>4.1999999999999993</v>
      </c>
      <c r="AJ182" s="22">
        <v>1</v>
      </c>
      <c r="AK182" s="23">
        <f t="shared" si="224"/>
        <v>1.075</v>
      </c>
      <c r="AL182" s="31">
        <f t="shared" si="195"/>
        <v>6.5193054545127533E+21</v>
      </c>
      <c r="AM182" s="31">
        <f t="shared" si="225"/>
        <v>1.1283287915397947E+24</v>
      </c>
      <c r="AN182" s="31">
        <f t="shared" si="226"/>
        <v>4647471799355.8008</v>
      </c>
      <c r="AO182" s="31">
        <f t="shared" si="227"/>
        <v>1259.9999999999998</v>
      </c>
      <c r="AP182" s="31">
        <f t="shared" si="228"/>
        <v>3342.914163057153</v>
      </c>
      <c r="AQ182" s="56">
        <f t="shared" si="284"/>
        <v>4.1188985286935231E-12</v>
      </c>
      <c r="AS182" s="32">
        <f t="shared" si="229"/>
        <v>146</v>
      </c>
      <c r="AT182" s="32">
        <f t="shared" si="230"/>
        <v>6.4999999999999991</v>
      </c>
      <c r="AU182" s="22">
        <v>1</v>
      </c>
      <c r="AV182" s="23">
        <f t="shared" si="231"/>
        <v>1.1499999999999999</v>
      </c>
      <c r="AW182" s="31">
        <f t="shared" si="196"/>
        <v>3.8526786812993562E+20</v>
      </c>
      <c r="AX182" s="31">
        <f t="shared" si="232"/>
        <v>6.4686475059016193E+22</v>
      </c>
      <c r="AY182" s="31">
        <f t="shared" si="233"/>
        <v>580933974919.47449</v>
      </c>
      <c r="AZ182" s="31">
        <f t="shared" si="234"/>
        <v>1949.9999999999998</v>
      </c>
      <c r="BA182" s="31">
        <f t="shared" si="235"/>
        <v>3342.914163057153</v>
      </c>
      <c r="BB182" s="56">
        <f t="shared" si="278"/>
        <v>8.9807641302059502E-12</v>
      </c>
      <c r="BD182" s="32">
        <f t="shared" si="236"/>
        <v>116</v>
      </c>
      <c r="BE182" s="32">
        <f t="shared" si="237"/>
        <v>9.1</v>
      </c>
      <c r="BF182" s="22">
        <v>1</v>
      </c>
      <c r="BG182" s="23">
        <f t="shared" si="238"/>
        <v>1.3</v>
      </c>
      <c r="BH182" s="31">
        <f t="shared" si="197"/>
        <v>2.5790658940929573E+19</v>
      </c>
      <c r="BI182" s="31">
        <f t="shared" si="239"/>
        <v>3.8892313682921799E+21</v>
      </c>
      <c r="BJ182" s="31">
        <f t="shared" si="240"/>
        <v>9077093358.1167698</v>
      </c>
      <c r="BK182" s="31">
        <f t="shared" si="241"/>
        <v>2730</v>
      </c>
      <c r="BL182" s="31">
        <f t="shared" si="242"/>
        <v>3342.914163057153</v>
      </c>
      <c r="BM182" s="56">
        <f t="shared" si="285"/>
        <v>2.3339041827441234E-12</v>
      </c>
      <c r="BO182" s="32">
        <f t="shared" si="243"/>
        <v>71</v>
      </c>
      <c r="BP182" s="32">
        <f t="shared" si="244"/>
        <v>12.149999999999999</v>
      </c>
      <c r="BQ182" s="22">
        <v>1</v>
      </c>
      <c r="BR182" s="23">
        <f t="shared" si="245"/>
        <v>1.5249999999999999</v>
      </c>
      <c r="BS182" s="31">
        <f t="shared" si="198"/>
        <v>1.3432634865067486E+17</v>
      </c>
      <c r="BT182" s="31">
        <f t="shared" si="246"/>
        <v>1.454418540015182E+19</v>
      </c>
      <c r="BU182" s="31">
        <f t="shared" si="247"/>
        <v>17728697.96507176</v>
      </c>
      <c r="BV182" s="31">
        <f t="shared" si="248"/>
        <v>3644.9999999999995</v>
      </c>
      <c r="BW182" s="31">
        <f t="shared" si="249"/>
        <v>3342.914163057153</v>
      </c>
      <c r="BX182" s="56">
        <f t="shared" si="282"/>
        <v>1.218954343423503E-12</v>
      </c>
      <c r="BZ182" s="32">
        <f t="shared" si="250"/>
        <v>21</v>
      </c>
      <c r="CA182" s="32">
        <f t="shared" si="251"/>
        <v>15.7</v>
      </c>
      <c r="CB182" s="32">
        <v>1</v>
      </c>
      <c r="CC182" s="23">
        <f t="shared" si="252"/>
        <v>1.7749999999999999</v>
      </c>
      <c r="CD182" s="31">
        <f t="shared" si="199"/>
        <v>995009990004999</v>
      </c>
      <c r="CE182" s="31">
        <f t="shared" si="253"/>
        <v>3.7088997377436336E+16</v>
      </c>
      <c r="CF182" s="31">
        <f t="shared" si="254"/>
        <v>17313.181606515333</v>
      </c>
      <c r="CG182" s="31">
        <f t="shared" si="255"/>
        <v>4710</v>
      </c>
      <c r="CH182" s="31">
        <f t="shared" si="256"/>
        <v>3342.914163057153</v>
      </c>
      <c r="CI182" s="56">
        <f t="shared" si="283"/>
        <v>4.6680101460623667E-13</v>
      </c>
      <c r="CK182" s="32">
        <f t="shared" si="257"/>
        <v>-34</v>
      </c>
      <c r="CL182" s="32">
        <f t="shared" si="258"/>
        <v>19.799999999999997</v>
      </c>
      <c r="CM182" s="32">
        <v>1</v>
      </c>
      <c r="CN182" s="23">
        <f t="shared" si="259"/>
        <v>2.0499999999999998</v>
      </c>
      <c r="CO182" s="31">
        <f t="shared" si="200"/>
        <v>1</v>
      </c>
      <c r="CP182" s="31">
        <f t="shared" si="260"/>
        <v>-69.699999999999989</v>
      </c>
      <c r="CQ182" s="31">
        <f t="shared" si="261"/>
        <v>8.4537019563062845</v>
      </c>
      <c r="CR182" s="31">
        <f t="shared" si="262"/>
        <v>5939.9999999999991</v>
      </c>
      <c r="CS182" s="31">
        <f t="shared" si="263"/>
        <v>3342.914163057153</v>
      </c>
      <c r="CV182" s="32">
        <f t="shared" si="264"/>
        <v>-84</v>
      </c>
      <c r="CW182" s="32">
        <f t="shared" si="265"/>
        <v>24.4</v>
      </c>
      <c r="CX182" s="32">
        <v>1</v>
      </c>
      <c r="CY182" s="23">
        <f t="shared" si="266"/>
        <v>2.2999999999999998</v>
      </c>
      <c r="CZ182" s="31">
        <f t="shared" si="201"/>
        <v>1</v>
      </c>
      <c r="DA182" s="31">
        <f t="shared" si="267"/>
        <v>-193.2</v>
      </c>
      <c r="DB182" s="31">
        <f t="shared" si="268"/>
        <v>8.2555683167053282E-3</v>
      </c>
      <c r="DC182" s="31">
        <f t="shared" si="269"/>
        <v>7320</v>
      </c>
      <c r="DD182" s="31">
        <f t="shared" si="270"/>
        <v>3342.914163057153</v>
      </c>
      <c r="DG182" s="32">
        <f t="shared" si="271"/>
        <v>-149</v>
      </c>
      <c r="DH182" s="32">
        <f t="shared" si="272"/>
        <v>29.65</v>
      </c>
      <c r="DI182" s="32">
        <v>1</v>
      </c>
      <c r="DJ182" s="23">
        <f t="shared" si="279"/>
        <v>2.625</v>
      </c>
      <c r="DK182" s="31">
        <f t="shared" si="202"/>
        <v>1</v>
      </c>
      <c r="DL182" s="31">
        <f t="shared" si="273"/>
        <v>-391.125</v>
      </c>
      <c r="DM182" s="31">
        <f t="shared" si="274"/>
        <v>1.0077598042853144E-6</v>
      </c>
      <c r="DN182" s="31">
        <f t="shared" si="275"/>
        <v>8895</v>
      </c>
      <c r="DO182" s="31">
        <f t="shared" si="276"/>
        <v>3342.914163057153</v>
      </c>
    </row>
    <row r="183" spans="1:119">
      <c r="A183" s="23">
        <f t="shared" si="203"/>
        <v>115.36005921418754</v>
      </c>
      <c r="B183" s="23">
        <v>0</v>
      </c>
      <c r="C183" s="44">
        <f t="shared" si="281"/>
        <v>7.85</v>
      </c>
      <c r="D183" s="48"/>
      <c r="E183" s="47">
        <f t="shared" si="204"/>
        <v>7.85</v>
      </c>
      <c r="F183" s="84">
        <f t="shared" si="191"/>
        <v>15.7</v>
      </c>
      <c r="G183" s="185">
        <f t="shared" si="192"/>
        <v>11.631780138562485</v>
      </c>
      <c r="H183" s="26">
        <f t="shared" si="205"/>
        <v>45337946588.663475</v>
      </c>
      <c r="I183" s="23">
        <f t="shared" si="277"/>
        <v>35.40000000000002</v>
      </c>
      <c r="J183" s="27">
        <v>177</v>
      </c>
      <c r="K183" s="32">
        <f t="shared" si="206"/>
        <v>177</v>
      </c>
      <c r="L183" s="32">
        <f t="shared" si="207"/>
        <v>1</v>
      </c>
      <c r="M183" s="22">
        <v>1</v>
      </c>
      <c r="N183" s="109">
        <f t="shared" si="208"/>
        <v>7.85</v>
      </c>
      <c r="O183" s="31">
        <f t="shared" si="193"/>
        <v>1.2135937846092971E+22</v>
      </c>
      <c r="P183" s="31">
        <f t="shared" si="209"/>
        <v>1.6862278840253877E+25</v>
      </c>
      <c r="Q183" s="31">
        <f t="shared" si="210"/>
        <v>42708345686520.992</v>
      </c>
      <c r="R183" s="31">
        <f t="shared" si="211"/>
        <v>300</v>
      </c>
      <c r="S183" s="31">
        <f t="shared" si="212"/>
        <v>3460.8017764256265</v>
      </c>
      <c r="T183" s="56">
        <f t="shared" si="213"/>
        <v>2.5327742525860153E-12</v>
      </c>
      <c r="U183" s="163">
        <f t="shared" si="214"/>
        <v>348.95340415687457</v>
      </c>
      <c r="W183" s="32">
        <f t="shared" si="215"/>
        <v>172</v>
      </c>
      <c r="X183" s="32">
        <f t="shared" si="216"/>
        <v>2.0499999999999998</v>
      </c>
      <c r="Y183" s="22">
        <v>1</v>
      </c>
      <c r="Z183" s="23">
        <f t="shared" si="217"/>
        <v>1.0249999999999999</v>
      </c>
      <c r="AA183" s="31">
        <f t="shared" si="194"/>
        <v>7.9908058285313469E+22</v>
      </c>
      <c r="AB183" s="31">
        <f t="shared" si="218"/>
        <v>1.4087790675700763E+25</v>
      </c>
      <c r="AC183" s="31">
        <f t="shared" si="219"/>
        <v>21354172843260.488</v>
      </c>
      <c r="AD183" s="31">
        <f t="shared" si="220"/>
        <v>615</v>
      </c>
      <c r="AE183" s="31">
        <f t="shared" si="221"/>
        <v>3460.8017764256265</v>
      </c>
      <c r="AF183" s="56">
        <f t="shared" si="280"/>
        <v>1.515792882988608E-12</v>
      </c>
      <c r="AH183" s="32">
        <f t="shared" si="222"/>
        <v>162</v>
      </c>
      <c r="AI183" s="32">
        <f t="shared" si="223"/>
        <v>4.1999999999999993</v>
      </c>
      <c r="AJ183" s="22">
        <v>1</v>
      </c>
      <c r="AK183" s="23">
        <f t="shared" si="224"/>
        <v>1.075</v>
      </c>
      <c r="AL183" s="31">
        <f t="shared" si="195"/>
        <v>6.5193054545127533E+21</v>
      </c>
      <c r="AM183" s="31">
        <f t="shared" si="225"/>
        <v>1.135337044903396E+24</v>
      </c>
      <c r="AN183" s="31">
        <f t="shared" si="226"/>
        <v>5338543210815.1182</v>
      </c>
      <c r="AO183" s="31">
        <f t="shared" si="227"/>
        <v>1259.9999999999998</v>
      </c>
      <c r="AP183" s="31">
        <f t="shared" si="228"/>
        <v>3460.8017764256265</v>
      </c>
      <c r="AQ183" s="56">
        <f t="shared" si="284"/>
        <v>4.7021659645302656E-12</v>
      </c>
      <c r="AS183" s="32">
        <f t="shared" si="229"/>
        <v>147</v>
      </c>
      <c r="AT183" s="32">
        <f t="shared" si="230"/>
        <v>6.4999999999999991</v>
      </c>
      <c r="AU183" s="22">
        <v>1</v>
      </c>
      <c r="AV183" s="23">
        <f t="shared" si="231"/>
        <v>1.1499999999999999</v>
      </c>
      <c r="AW183" s="31">
        <f t="shared" si="196"/>
        <v>3.8526786812993562E+20</v>
      </c>
      <c r="AX183" s="31">
        <f t="shared" si="232"/>
        <v>6.5129533107365613E+22</v>
      </c>
      <c r="AY183" s="31">
        <f t="shared" si="233"/>
        <v>667317901351.88916</v>
      </c>
      <c r="AZ183" s="31">
        <f t="shared" si="234"/>
        <v>1949.9999999999998</v>
      </c>
      <c r="BA183" s="31">
        <f t="shared" si="235"/>
        <v>3460.8017764256265</v>
      </c>
      <c r="BB183" s="56">
        <f t="shared" si="278"/>
        <v>1.0246010826637125E-11</v>
      </c>
      <c r="BD183" s="32">
        <f t="shared" si="236"/>
        <v>117</v>
      </c>
      <c r="BE183" s="32">
        <f t="shared" si="237"/>
        <v>9.1</v>
      </c>
      <c r="BF183" s="22">
        <v>1</v>
      </c>
      <c r="BG183" s="23">
        <f t="shared" si="238"/>
        <v>1.3</v>
      </c>
      <c r="BH183" s="31">
        <f t="shared" si="197"/>
        <v>2.5790658940929573E+19</v>
      </c>
      <c r="BI183" s="31">
        <f t="shared" si="239"/>
        <v>3.9227592249153883E+21</v>
      </c>
      <c r="BJ183" s="31">
        <f t="shared" si="240"/>
        <v>10426842208.623245</v>
      </c>
      <c r="BK183" s="31">
        <f t="shared" si="241"/>
        <v>2730</v>
      </c>
      <c r="BL183" s="31">
        <f t="shared" si="242"/>
        <v>3460.8017764256265</v>
      </c>
      <c r="BM183" s="56">
        <f t="shared" si="285"/>
        <v>2.6580377766744391E-12</v>
      </c>
      <c r="BO183" s="32">
        <f t="shared" si="243"/>
        <v>72</v>
      </c>
      <c r="BP183" s="32">
        <f t="shared" si="244"/>
        <v>12.149999999999999</v>
      </c>
      <c r="BQ183" s="22">
        <v>1</v>
      </c>
      <c r="BR183" s="23">
        <f t="shared" si="245"/>
        <v>1.5249999999999999</v>
      </c>
      <c r="BS183" s="31">
        <f t="shared" si="198"/>
        <v>1.3432634865067486E+17</v>
      </c>
      <c r="BT183" s="31">
        <f t="shared" si="246"/>
        <v>1.4749033081844099E+19</v>
      </c>
      <c r="BU183" s="31">
        <f t="shared" si="247"/>
        <v>20364926.188717216</v>
      </c>
      <c r="BV183" s="31">
        <f t="shared" si="248"/>
        <v>3644.9999999999995</v>
      </c>
      <c r="BW183" s="31">
        <f t="shared" si="249"/>
        <v>3460.8017764256265</v>
      </c>
      <c r="BX183" s="56">
        <f t="shared" si="282"/>
        <v>1.3807634762028043E-12</v>
      </c>
      <c r="BZ183" s="32">
        <f t="shared" si="250"/>
        <v>22</v>
      </c>
      <c r="CA183" s="32">
        <f t="shared" si="251"/>
        <v>15.7</v>
      </c>
      <c r="CB183" s="32">
        <v>1</v>
      </c>
      <c r="CC183" s="23">
        <f t="shared" si="252"/>
        <v>1.7749999999999999</v>
      </c>
      <c r="CD183" s="31">
        <f t="shared" si="199"/>
        <v>995009990004999</v>
      </c>
      <c r="CE183" s="31">
        <f t="shared" si="253"/>
        <v>3.8855140109695208E+16</v>
      </c>
      <c r="CF183" s="31">
        <f t="shared" si="254"/>
        <v>19887.623231169087</v>
      </c>
      <c r="CG183" s="31">
        <f t="shared" si="255"/>
        <v>4710</v>
      </c>
      <c r="CH183" s="31">
        <f t="shared" si="256"/>
        <v>3460.8017764256265</v>
      </c>
      <c r="CI183" s="56">
        <f t="shared" si="283"/>
        <v>5.1184021406235232E-13</v>
      </c>
      <c r="CK183" s="32">
        <f t="shared" si="257"/>
        <v>-33</v>
      </c>
      <c r="CL183" s="32">
        <f t="shared" si="258"/>
        <v>19.799999999999997</v>
      </c>
      <c r="CM183" s="32">
        <v>1</v>
      </c>
      <c r="CN183" s="23">
        <f t="shared" si="259"/>
        <v>2.0499999999999998</v>
      </c>
      <c r="CO183" s="31">
        <f t="shared" si="200"/>
        <v>1</v>
      </c>
      <c r="CP183" s="31">
        <f t="shared" si="260"/>
        <v>-67.649999999999991</v>
      </c>
      <c r="CQ183" s="31">
        <f t="shared" si="261"/>
        <v>9.7107535308442472</v>
      </c>
      <c r="CR183" s="31">
        <f t="shared" si="262"/>
        <v>5939.9999999999991</v>
      </c>
      <c r="CS183" s="31">
        <f t="shared" si="263"/>
        <v>3460.8017764256265</v>
      </c>
      <c r="CV183" s="32">
        <f t="shared" si="264"/>
        <v>-83</v>
      </c>
      <c r="CW183" s="32">
        <f t="shared" si="265"/>
        <v>24.4</v>
      </c>
      <c r="CX183" s="32">
        <v>1</v>
      </c>
      <c r="CY183" s="23">
        <f t="shared" si="266"/>
        <v>2.2999999999999998</v>
      </c>
      <c r="CZ183" s="31">
        <f t="shared" si="201"/>
        <v>1</v>
      </c>
      <c r="DA183" s="31">
        <f t="shared" si="267"/>
        <v>-190.89999999999998</v>
      </c>
      <c r="DB183" s="31">
        <f t="shared" si="268"/>
        <v>9.4831577449650539E-3</v>
      </c>
      <c r="DC183" s="31">
        <f t="shared" si="269"/>
        <v>7320</v>
      </c>
      <c r="DD183" s="31">
        <f t="shared" si="270"/>
        <v>3460.8017764256265</v>
      </c>
      <c r="DG183" s="32">
        <f t="shared" si="271"/>
        <v>-148</v>
      </c>
      <c r="DH183" s="32">
        <f t="shared" si="272"/>
        <v>29.65</v>
      </c>
      <c r="DI183" s="32">
        <v>1</v>
      </c>
      <c r="DJ183" s="23">
        <f t="shared" si="279"/>
        <v>2.625</v>
      </c>
      <c r="DK183" s="31">
        <f t="shared" si="202"/>
        <v>1</v>
      </c>
      <c r="DL183" s="31">
        <f t="shared" si="273"/>
        <v>-388.5</v>
      </c>
      <c r="DM183" s="31">
        <f t="shared" si="274"/>
        <v>1.1576120294146741E-6</v>
      </c>
      <c r="DN183" s="31">
        <f t="shared" si="275"/>
        <v>8895</v>
      </c>
      <c r="DO183" s="31">
        <f t="shared" si="276"/>
        <v>3460.8017764256265</v>
      </c>
    </row>
    <row r="184" spans="1:119">
      <c r="A184" s="23">
        <f t="shared" si="203"/>
        <v>119.42822291671267</v>
      </c>
      <c r="B184" s="23">
        <v>0</v>
      </c>
      <c r="C184" s="44">
        <f t="shared" si="281"/>
        <v>7.85</v>
      </c>
      <c r="D184" s="48"/>
      <c r="E184" s="47">
        <f t="shared" si="204"/>
        <v>7.85</v>
      </c>
      <c r="F184" s="84">
        <f t="shared" si="191"/>
        <v>15.7</v>
      </c>
      <c r="G184" s="185">
        <f t="shared" si="192"/>
        <v>11.794153738328811</v>
      </c>
      <c r="H184" s="26">
        <f t="shared" si="205"/>
        <v>52079624665.341171</v>
      </c>
      <c r="I184" s="23">
        <f t="shared" si="277"/>
        <v>35.600000000000016</v>
      </c>
      <c r="J184" s="27">
        <v>178</v>
      </c>
      <c r="K184" s="32">
        <f t="shared" si="206"/>
        <v>178</v>
      </c>
      <c r="L184" s="32">
        <f t="shared" si="207"/>
        <v>1</v>
      </c>
      <c r="M184" s="22">
        <v>1</v>
      </c>
      <c r="N184" s="109">
        <f t="shared" si="208"/>
        <v>7.85</v>
      </c>
      <c r="O184" s="31">
        <f t="shared" si="193"/>
        <v>1.2135937846092971E+22</v>
      </c>
      <c r="P184" s="31">
        <f t="shared" si="209"/>
        <v>1.6957545952345707E+25</v>
      </c>
      <c r="Q184" s="31">
        <f t="shared" si="210"/>
        <v>49059006434751.383</v>
      </c>
      <c r="R184" s="31">
        <f t="shared" si="211"/>
        <v>300</v>
      </c>
      <c r="S184" s="31">
        <f t="shared" si="212"/>
        <v>3582.8466875013801</v>
      </c>
      <c r="T184" s="56">
        <f t="shared" si="213"/>
        <v>2.8930487095607806E-12</v>
      </c>
      <c r="U184" s="163">
        <f t="shared" si="214"/>
        <v>353.82461214986432</v>
      </c>
      <c r="W184" s="32">
        <f t="shared" si="215"/>
        <v>173</v>
      </c>
      <c r="X184" s="32">
        <f t="shared" si="216"/>
        <v>2.0499999999999998</v>
      </c>
      <c r="Y184" s="22">
        <v>1</v>
      </c>
      <c r="Z184" s="23">
        <f t="shared" si="217"/>
        <v>1.0249999999999999</v>
      </c>
      <c r="AA184" s="31">
        <f t="shared" si="194"/>
        <v>7.9908058285313469E+22</v>
      </c>
      <c r="AB184" s="31">
        <f t="shared" si="218"/>
        <v>1.4169696435443209E+25</v>
      </c>
      <c r="AC184" s="31">
        <f t="shared" si="219"/>
        <v>24529503217375.68</v>
      </c>
      <c r="AD184" s="31">
        <f t="shared" si="220"/>
        <v>615</v>
      </c>
      <c r="AE184" s="31">
        <f t="shared" si="221"/>
        <v>3582.8466875013801</v>
      </c>
      <c r="AF184" s="56">
        <f t="shared" si="280"/>
        <v>1.7311241161115551E-12</v>
      </c>
      <c r="AH184" s="32">
        <f t="shared" si="222"/>
        <v>163</v>
      </c>
      <c r="AI184" s="32">
        <f t="shared" si="223"/>
        <v>4.1999999999999993</v>
      </c>
      <c r="AJ184" s="22">
        <v>1</v>
      </c>
      <c r="AK184" s="23">
        <f t="shared" si="224"/>
        <v>1.075</v>
      </c>
      <c r="AL184" s="31">
        <f t="shared" si="195"/>
        <v>6.5193054545127533E+21</v>
      </c>
      <c r="AM184" s="31">
        <f t="shared" si="225"/>
        <v>1.1423452982669971E+24</v>
      </c>
      <c r="AN184" s="31">
        <f t="shared" si="226"/>
        <v>6132375804343.918</v>
      </c>
      <c r="AO184" s="31">
        <f t="shared" si="227"/>
        <v>1259.9999999999998</v>
      </c>
      <c r="AP184" s="31">
        <f t="shared" si="228"/>
        <v>3582.8466875013801</v>
      </c>
      <c r="AQ184" s="56">
        <f t="shared" si="284"/>
        <v>5.3682330672232657E-12</v>
      </c>
      <c r="AS184" s="32">
        <f t="shared" si="229"/>
        <v>148</v>
      </c>
      <c r="AT184" s="32">
        <f t="shared" si="230"/>
        <v>6.4999999999999991</v>
      </c>
      <c r="AU184" s="22">
        <v>1</v>
      </c>
      <c r="AV184" s="23">
        <f t="shared" si="231"/>
        <v>1.1499999999999999</v>
      </c>
      <c r="AW184" s="31">
        <f t="shared" si="196"/>
        <v>3.8526786812993562E+20</v>
      </c>
      <c r="AX184" s="31">
        <f t="shared" si="232"/>
        <v>6.5572591155715041E+22</v>
      </c>
      <c r="AY184" s="31">
        <f t="shared" si="233"/>
        <v>766546975542.98877</v>
      </c>
      <c r="AZ184" s="31">
        <f t="shared" si="234"/>
        <v>1949.9999999999998</v>
      </c>
      <c r="BA184" s="31">
        <f t="shared" si="235"/>
        <v>3582.8466875013801</v>
      </c>
      <c r="BB184" s="56">
        <f t="shared" si="278"/>
        <v>1.1690051621151769E-11</v>
      </c>
      <c r="BD184" s="32">
        <f t="shared" si="236"/>
        <v>118</v>
      </c>
      <c r="BE184" s="32">
        <f t="shared" si="237"/>
        <v>9.1</v>
      </c>
      <c r="BF184" s="22">
        <v>1</v>
      </c>
      <c r="BG184" s="23">
        <f t="shared" si="238"/>
        <v>1.3</v>
      </c>
      <c r="BH184" s="31">
        <f t="shared" si="197"/>
        <v>2.5790658940929573E+19</v>
      </c>
      <c r="BI184" s="31">
        <f t="shared" si="239"/>
        <v>3.9562870815385966E+21</v>
      </c>
      <c r="BJ184" s="31">
        <f t="shared" si="240"/>
        <v>11977296492.859173</v>
      </c>
      <c r="BK184" s="31">
        <f t="shared" si="241"/>
        <v>2730</v>
      </c>
      <c r="BL184" s="31">
        <f t="shared" si="242"/>
        <v>3582.8466875013801</v>
      </c>
      <c r="BM184" s="56">
        <f t="shared" si="285"/>
        <v>3.0274083366572106E-12</v>
      </c>
      <c r="BO184" s="32">
        <f t="shared" si="243"/>
        <v>73</v>
      </c>
      <c r="BP184" s="32">
        <f t="shared" si="244"/>
        <v>12.149999999999999</v>
      </c>
      <c r="BQ184" s="22">
        <v>1</v>
      </c>
      <c r="BR184" s="23">
        <f t="shared" si="245"/>
        <v>1.5249999999999999</v>
      </c>
      <c r="BS184" s="31">
        <f t="shared" si="198"/>
        <v>1.3432634865067486E+17</v>
      </c>
      <c r="BT184" s="31">
        <f t="shared" si="246"/>
        <v>1.495388076353638E+19</v>
      </c>
      <c r="BU184" s="31">
        <f t="shared" si="247"/>
        <v>23393157.212615509</v>
      </c>
      <c r="BV184" s="31">
        <f t="shared" si="248"/>
        <v>3644.9999999999995</v>
      </c>
      <c r="BW184" s="31">
        <f t="shared" si="249"/>
        <v>3582.8466875013801</v>
      </c>
      <c r="BX184" s="56">
        <f t="shared" si="282"/>
        <v>1.5643536004150512E-12</v>
      </c>
      <c r="BZ184" s="32">
        <f t="shared" si="250"/>
        <v>23</v>
      </c>
      <c r="CA184" s="32">
        <f t="shared" si="251"/>
        <v>15.7</v>
      </c>
      <c r="CB184" s="32">
        <v>1</v>
      </c>
      <c r="CC184" s="23">
        <f t="shared" si="252"/>
        <v>1.7749999999999999</v>
      </c>
      <c r="CD184" s="31">
        <f t="shared" si="199"/>
        <v>995009990004999</v>
      </c>
      <c r="CE184" s="31">
        <f t="shared" si="253"/>
        <v>4.062128284195408E+16</v>
      </c>
      <c r="CF184" s="31">
        <f t="shared" si="254"/>
        <v>22844.880090444756</v>
      </c>
      <c r="CG184" s="31">
        <f t="shared" si="255"/>
        <v>4710</v>
      </c>
      <c r="CH184" s="31">
        <f t="shared" si="256"/>
        <v>3582.8466875013801</v>
      </c>
      <c r="CI184" s="56">
        <f t="shared" si="283"/>
        <v>5.6238696791846089E-13</v>
      </c>
      <c r="CK184" s="32">
        <f t="shared" si="257"/>
        <v>-32</v>
      </c>
      <c r="CL184" s="32">
        <f t="shared" si="258"/>
        <v>19.799999999999997</v>
      </c>
      <c r="CM184" s="32">
        <v>1</v>
      </c>
      <c r="CN184" s="23">
        <f t="shared" si="259"/>
        <v>2.0499999999999998</v>
      </c>
      <c r="CO184" s="31">
        <f t="shared" si="200"/>
        <v>1</v>
      </c>
      <c r="CP184" s="31">
        <f t="shared" si="260"/>
        <v>-65.599999999999994</v>
      </c>
      <c r="CQ184" s="31">
        <f t="shared" si="261"/>
        <v>11.154726606662436</v>
      </c>
      <c r="CR184" s="31">
        <f t="shared" si="262"/>
        <v>5939.9999999999991</v>
      </c>
      <c r="CS184" s="31">
        <f t="shared" si="263"/>
        <v>3582.8466875013801</v>
      </c>
      <c r="CV184" s="32">
        <f t="shared" si="264"/>
        <v>-82</v>
      </c>
      <c r="CW184" s="32">
        <f t="shared" si="265"/>
        <v>24.4</v>
      </c>
      <c r="CX184" s="32">
        <v>1</v>
      </c>
      <c r="CY184" s="23">
        <f t="shared" si="266"/>
        <v>2.2999999999999998</v>
      </c>
      <c r="CZ184" s="31">
        <f t="shared" si="201"/>
        <v>1</v>
      </c>
      <c r="DA184" s="31">
        <f t="shared" si="267"/>
        <v>-188.6</v>
      </c>
      <c r="DB184" s="31">
        <f t="shared" si="268"/>
        <v>1.089328770181875E-2</v>
      </c>
      <c r="DC184" s="31">
        <f t="shared" si="269"/>
        <v>7320</v>
      </c>
      <c r="DD184" s="31">
        <f t="shared" si="270"/>
        <v>3582.8466875013801</v>
      </c>
      <c r="DG184" s="32">
        <f t="shared" si="271"/>
        <v>-147</v>
      </c>
      <c r="DH184" s="32">
        <f t="shared" si="272"/>
        <v>29.65</v>
      </c>
      <c r="DI184" s="32">
        <v>1</v>
      </c>
      <c r="DJ184" s="23">
        <f t="shared" si="279"/>
        <v>2.625</v>
      </c>
      <c r="DK184" s="31">
        <f t="shared" si="202"/>
        <v>1</v>
      </c>
      <c r="DL184" s="31">
        <f t="shared" si="273"/>
        <v>-385.875</v>
      </c>
      <c r="DM184" s="31">
        <f t="shared" si="274"/>
        <v>1.3297470339134155E-6</v>
      </c>
      <c r="DN184" s="31">
        <f t="shared" si="275"/>
        <v>8895</v>
      </c>
      <c r="DO184" s="31">
        <f t="shared" si="276"/>
        <v>3582.8466875013801</v>
      </c>
    </row>
    <row r="185" spans="1:119">
      <c r="A185" s="23">
        <f t="shared" si="203"/>
        <v>123.6398501023816</v>
      </c>
      <c r="B185" s="23">
        <v>0</v>
      </c>
      <c r="C185" s="44">
        <f t="shared" si="281"/>
        <v>7.85</v>
      </c>
      <c r="D185" s="48"/>
      <c r="E185" s="47">
        <f t="shared" si="204"/>
        <v>7.85</v>
      </c>
      <c r="F185" s="84">
        <f t="shared" si="191"/>
        <v>15.7</v>
      </c>
      <c r="G185" s="185">
        <f t="shared" si="192"/>
        <v>11.958793989079505</v>
      </c>
      <c r="H185" s="26">
        <f t="shared" si="205"/>
        <v>59823779181.940414</v>
      </c>
      <c r="I185" s="23">
        <f t="shared" si="277"/>
        <v>35.800000000000018</v>
      </c>
      <c r="J185" s="27">
        <v>179</v>
      </c>
      <c r="K185" s="32">
        <f t="shared" si="206"/>
        <v>179</v>
      </c>
      <c r="L185" s="32">
        <f t="shared" si="207"/>
        <v>1</v>
      </c>
      <c r="M185" s="22">
        <v>1</v>
      </c>
      <c r="N185" s="109">
        <f t="shared" si="208"/>
        <v>7.85</v>
      </c>
      <c r="O185" s="31">
        <f t="shared" si="193"/>
        <v>1.2135937846092971E+22</v>
      </c>
      <c r="P185" s="31">
        <f t="shared" si="209"/>
        <v>1.7052813064437538E+25</v>
      </c>
      <c r="Q185" s="31">
        <f t="shared" si="210"/>
        <v>56353999989387.867</v>
      </c>
      <c r="R185" s="31">
        <f t="shared" si="211"/>
        <v>300</v>
      </c>
      <c r="S185" s="31">
        <f t="shared" si="212"/>
        <v>3709.195503071448</v>
      </c>
      <c r="T185" s="56">
        <f t="shared" si="213"/>
        <v>3.3046747053663675E-12</v>
      </c>
      <c r="U185" s="163">
        <f t="shared" si="214"/>
        <v>358.76381967238513</v>
      </c>
      <c r="W185" s="32">
        <f t="shared" si="215"/>
        <v>174</v>
      </c>
      <c r="X185" s="32">
        <f t="shared" si="216"/>
        <v>2.0499999999999998</v>
      </c>
      <c r="Y185" s="22">
        <v>1</v>
      </c>
      <c r="Z185" s="23">
        <f t="shared" si="217"/>
        <v>1.0249999999999999</v>
      </c>
      <c r="AA185" s="31">
        <f t="shared" si="194"/>
        <v>7.9908058285313469E+22</v>
      </c>
      <c r="AB185" s="31">
        <f t="shared" si="218"/>
        <v>1.4251602195185655E+25</v>
      </c>
      <c r="AC185" s="31">
        <f t="shared" si="219"/>
        <v>28176999994693.922</v>
      </c>
      <c r="AD185" s="31">
        <f t="shared" si="220"/>
        <v>615</v>
      </c>
      <c r="AE185" s="31">
        <f t="shared" si="221"/>
        <v>3709.195503071448</v>
      </c>
      <c r="AF185" s="56">
        <f t="shared" si="280"/>
        <v>1.9771110369760684E-12</v>
      </c>
      <c r="AH185" s="32">
        <f t="shared" si="222"/>
        <v>164</v>
      </c>
      <c r="AI185" s="32">
        <f t="shared" si="223"/>
        <v>4.1999999999999993</v>
      </c>
      <c r="AJ185" s="22">
        <v>1</v>
      </c>
      <c r="AK185" s="23">
        <f t="shared" si="224"/>
        <v>1.075</v>
      </c>
      <c r="AL185" s="31">
        <f t="shared" si="195"/>
        <v>6.5193054545127533E+21</v>
      </c>
      <c r="AM185" s="31">
        <f t="shared" si="225"/>
        <v>1.1493535516305983E+24</v>
      </c>
      <c r="AN185" s="31">
        <f t="shared" si="226"/>
        <v>7044249998673.4766</v>
      </c>
      <c r="AO185" s="31">
        <f t="shared" si="227"/>
        <v>1259.9999999999998</v>
      </c>
      <c r="AP185" s="31">
        <f t="shared" si="228"/>
        <v>3709.195503071448</v>
      </c>
      <c r="AQ185" s="56">
        <f t="shared" si="284"/>
        <v>6.1288800027456609E-12</v>
      </c>
      <c r="AS185" s="32">
        <f t="shared" si="229"/>
        <v>149</v>
      </c>
      <c r="AT185" s="32">
        <f t="shared" si="230"/>
        <v>6.4999999999999991</v>
      </c>
      <c r="AU185" s="22">
        <v>1</v>
      </c>
      <c r="AV185" s="23">
        <f t="shared" si="231"/>
        <v>1.1499999999999999</v>
      </c>
      <c r="AW185" s="31">
        <f t="shared" si="196"/>
        <v>3.8526786812993562E+20</v>
      </c>
      <c r="AX185" s="31">
        <f t="shared" si="232"/>
        <v>6.6015649204064469E+22</v>
      </c>
      <c r="AY185" s="31">
        <f t="shared" si="233"/>
        <v>880531249834.18347</v>
      </c>
      <c r="AZ185" s="31">
        <f t="shared" si="234"/>
        <v>1949.9999999999998</v>
      </c>
      <c r="BA185" s="31">
        <f t="shared" si="235"/>
        <v>3709.195503071448</v>
      </c>
      <c r="BB185" s="56">
        <f t="shared" si="278"/>
        <v>1.3338219959214924E-11</v>
      </c>
      <c r="BD185" s="32">
        <f t="shared" si="236"/>
        <v>119</v>
      </c>
      <c r="BE185" s="32">
        <f t="shared" si="237"/>
        <v>9.1</v>
      </c>
      <c r="BF185" s="22">
        <v>1</v>
      </c>
      <c r="BG185" s="23">
        <f t="shared" si="238"/>
        <v>1.3</v>
      </c>
      <c r="BH185" s="31">
        <f t="shared" si="197"/>
        <v>2.5790658940929573E+19</v>
      </c>
      <c r="BI185" s="31">
        <f t="shared" si="239"/>
        <v>3.9898149381618045E+21</v>
      </c>
      <c r="BJ185" s="31">
        <f t="shared" si="240"/>
        <v>13758300778.659094</v>
      </c>
      <c r="BK185" s="31">
        <f t="shared" si="241"/>
        <v>2730</v>
      </c>
      <c r="BL185" s="31">
        <f t="shared" si="242"/>
        <v>3709.195503071448</v>
      </c>
      <c r="BM185" s="56">
        <f t="shared" si="285"/>
        <v>3.4483556234810843E-12</v>
      </c>
      <c r="BO185" s="32">
        <f t="shared" si="243"/>
        <v>74</v>
      </c>
      <c r="BP185" s="32">
        <f t="shared" si="244"/>
        <v>12.149999999999999</v>
      </c>
      <c r="BQ185" s="22">
        <v>1</v>
      </c>
      <c r="BR185" s="23">
        <f t="shared" si="245"/>
        <v>1.5249999999999999</v>
      </c>
      <c r="BS185" s="31">
        <f t="shared" si="198"/>
        <v>1.3432634865067486E+17</v>
      </c>
      <c r="BT185" s="31">
        <f t="shared" si="246"/>
        <v>1.5158728445228659E+19</v>
      </c>
      <c r="BU185" s="31">
        <f t="shared" si="247"/>
        <v>26871681.208318461</v>
      </c>
      <c r="BV185" s="31">
        <f t="shared" si="248"/>
        <v>3644.9999999999995</v>
      </c>
      <c r="BW185" s="31">
        <f t="shared" si="249"/>
        <v>3709.195503071448</v>
      </c>
      <c r="BX185" s="56">
        <f t="shared" si="282"/>
        <v>1.7726870235462629E-12</v>
      </c>
      <c r="BZ185" s="32">
        <f t="shared" si="250"/>
        <v>24</v>
      </c>
      <c r="CA185" s="32">
        <f t="shared" si="251"/>
        <v>15.7</v>
      </c>
      <c r="CB185" s="32">
        <v>1</v>
      </c>
      <c r="CC185" s="23">
        <f t="shared" si="252"/>
        <v>1.7749999999999999</v>
      </c>
      <c r="CD185" s="31">
        <f t="shared" si="199"/>
        <v>995009990004999</v>
      </c>
      <c r="CE185" s="31">
        <f t="shared" si="253"/>
        <v>4.2387425574212952E+16</v>
      </c>
      <c r="CF185" s="31">
        <f t="shared" si="254"/>
        <v>26241.876179998402</v>
      </c>
      <c r="CG185" s="31">
        <f t="shared" si="255"/>
        <v>4710</v>
      </c>
      <c r="CH185" s="31">
        <f t="shared" si="256"/>
        <v>3709.195503071448</v>
      </c>
      <c r="CI185" s="56">
        <f t="shared" si="283"/>
        <v>6.1909577721471848E-13</v>
      </c>
      <c r="CK185" s="32">
        <f t="shared" si="257"/>
        <v>-31</v>
      </c>
      <c r="CL185" s="32">
        <f t="shared" si="258"/>
        <v>19.799999999999997</v>
      </c>
      <c r="CM185" s="32">
        <v>1</v>
      </c>
      <c r="CN185" s="23">
        <f t="shared" si="259"/>
        <v>2.0499999999999998</v>
      </c>
      <c r="CO185" s="31">
        <f t="shared" si="200"/>
        <v>1</v>
      </c>
      <c r="CP185" s="31">
        <f t="shared" si="260"/>
        <v>-63.55</v>
      </c>
      <c r="CQ185" s="31">
        <f t="shared" si="261"/>
        <v>12.8134161035148</v>
      </c>
      <c r="CR185" s="31">
        <f t="shared" si="262"/>
        <v>5939.9999999999991</v>
      </c>
      <c r="CS185" s="31">
        <f t="shared" si="263"/>
        <v>3709.195503071448</v>
      </c>
      <c r="CV185" s="32">
        <f t="shared" si="264"/>
        <v>-81</v>
      </c>
      <c r="CW185" s="32">
        <f t="shared" si="265"/>
        <v>24.4</v>
      </c>
      <c r="CX185" s="32">
        <v>1</v>
      </c>
      <c r="CY185" s="23">
        <f t="shared" si="266"/>
        <v>2.2999999999999998</v>
      </c>
      <c r="CZ185" s="31">
        <f t="shared" si="201"/>
        <v>1</v>
      </c>
      <c r="DA185" s="31">
        <f t="shared" si="267"/>
        <v>-186.29999999999998</v>
      </c>
      <c r="DB185" s="31">
        <f t="shared" si="268"/>
        <v>1.2513101663588629E-2</v>
      </c>
      <c r="DC185" s="31">
        <f t="shared" si="269"/>
        <v>7320</v>
      </c>
      <c r="DD185" s="31">
        <f t="shared" si="270"/>
        <v>3709.195503071448</v>
      </c>
      <c r="DG185" s="32">
        <f t="shared" si="271"/>
        <v>-146</v>
      </c>
      <c r="DH185" s="32">
        <f t="shared" si="272"/>
        <v>29.65</v>
      </c>
      <c r="DI185" s="32">
        <v>1</v>
      </c>
      <c r="DJ185" s="23">
        <f t="shared" si="279"/>
        <v>2.625</v>
      </c>
      <c r="DK185" s="31">
        <f t="shared" si="202"/>
        <v>1</v>
      </c>
      <c r="DL185" s="31">
        <f t="shared" si="273"/>
        <v>-383.25</v>
      </c>
      <c r="DM185" s="31">
        <f t="shared" si="274"/>
        <v>1.5274782304185275E-6</v>
      </c>
      <c r="DN185" s="31">
        <f t="shared" si="275"/>
        <v>8895</v>
      </c>
      <c r="DO185" s="31">
        <f t="shared" si="276"/>
        <v>3709.195503071448</v>
      </c>
    </row>
    <row r="186" spans="1:119">
      <c r="A186" s="23">
        <f t="shared" si="203"/>
        <v>128.00000000000142</v>
      </c>
      <c r="B186" s="23">
        <v>0</v>
      </c>
      <c r="C186" s="44">
        <f t="shared" si="281"/>
        <v>7.85</v>
      </c>
      <c r="D186" s="48"/>
      <c r="E186" s="47">
        <f t="shared" si="204"/>
        <v>7.85</v>
      </c>
      <c r="F186" s="84">
        <f t="shared" si="191"/>
        <v>15.7</v>
      </c>
      <c r="G186" s="185">
        <f t="shared" si="192"/>
        <v>12.125732532083184</v>
      </c>
      <c r="H186" s="26">
        <f t="shared" si="205"/>
        <v>68719476736.000824</v>
      </c>
      <c r="I186" s="23">
        <f t="shared" si="277"/>
        <v>36.000000000000014</v>
      </c>
      <c r="J186" s="27">
        <v>180</v>
      </c>
      <c r="K186" s="32">
        <f t="shared" si="206"/>
        <v>180</v>
      </c>
      <c r="L186" s="32">
        <f t="shared" si="207"/>
        <v>1</v>
      </c>
      <c r="M186" s="22">
        <v>1</v>
      </c>
      <c r="N186" s="109">
        <f t="shared" si="208"/>
        <v>7.85</v>
      </c>
      <c r="O186" s="31">
        <f t="shared" si="193"/>
        <v>1.2135937846092971E+22</v>
      </c>
      <c r="P186" s="31">
        <f t="shared" si="209"/>
        <v>1.7148080176529368E+25</v>
      </c>
      <c r="Q186" s="31">
        <f t="shared" si="210"/>
        <v>64733747085312.773</v>
      </c>
      <c r="R186" s="31">
        <f t="shared" si="211"/>
        <v>300</v>
      </c>
      <c r="S186" s="31">
        <f t="shared" si="212"/>
        <v>3840.0000000000427</v>
      </c>
      <c r="T186" s="56">
        <f t="shared" si="213"/>
        <v>3.7749850956443543E-12</v>
      </c>
      <c r="U186" s="163">
        <f t="shared" si="214"/>
        <v>363.7719759624955</v>
      </c>
      <c r="W186" s="32">
        <f t="shared" si="215"/>
        <v>175</v>
      </c>
      <c r="X186" s="32">
        <f t="shared" si="216"/>
        <v>2.0499999999999998</v>
      </c>
      <c r="Y186" s="22">
        <v>1</v>
      </c>
      <c r="Z186" s="23">
        <f t="shared" si="217"/>
        <v>1.0249999999999999</v>
      </c>
      <c r="AA186" s="31">
        <f t="shared" si="194"/>
        <v>7.9908058285313469E+22</v>
      </c>
      <c r="AB186" s="31">
        <f t="shared" si="218"/>
        <v>1.4333507954928102E+25</v>
      </c>
      <c r="AC186" s="31">
        <f t="shared" si="219"/>
        <v>32366873542656.375</v>
      </c>
      <c r="AD186" s="31">
        <f t="shared" si="220"/>
        <v>615</v>
      </c>
      <c r="AE186" s="31">
        <f t="shared" si="221"/>
        <v>3840.0000000000427</v>
      </c>
      <c r="AF186" s="56">
        <f t="shared" si="280"/>
        <v>2.2581264575590581E-12</v>
      </c>
      <c r="AH186" s="32">
        <f t="shared" si="222"/>
        <v>165</v>
      </c>
      <c r="AI186" s="32">
        <f t="shared" si="223"/>
        <v>4.1999999999999993</v>
      </c>
      <c r="AJ186" s="22">
        <v>1</v>
      </c>
      <c r="AK186" s="23">
        <f t="shared" si="224"/>
        <v>1.075</v>
      </c>
      <c r="AL186" s="31">
        <f t="shared" si="195"/>
        <v>6.5193054545127533E+21</v>
      </c>
      <c r="AM186" s="31">
        <f t="shared" si="225"/>
        <v>1.1563618049941996E+24</v>
      </c>
      <c r="AN186" s="31">
        <f t="shared" si="226"/>
        <v>8091718385664.0879</v>
      </c>
      <c r="AO186" s="31">
        <f t="shared" si="227"/>
        <v>1259.9999999999998</v>
      </c>
      <c r="AP186" s="31">
        <f t="shared" si="228"/>
        <v>3840.0000000000427</v>
      </c>
      <c r="AQ186" s="56">
        <f t="shared" si="284"/>
        <v>6.9975662899940533E-12</v>
      </c>
      <c r="AS186" s="32">
        <f t="shared" si="229"/>
        <v>150</v>
      </c>
      <c r="AT186" s="32">
        <f t="shared" si="230"/>
        <v>6.4999999999999991</v>
      </c>
      <c r="AU186" s="22">
        <v>1</v>
      </c>
      <c r="AV186" s="23">
        <f t="shared" si="231"/>
        <v>1.1499999999999999</v>
      </c>
      <c r="AW186" s="31">
        <f t="shared" si="196"/>
        <v>3.8526786812993562E+20</v>
      </c>
      <c r="AX186" s="31">
        <f t="shared" si="232"/>
        <v>6.6458707252413888E+22</v>
      </c>
      <c r="AY186" s="31">
        <f t="shared" si="233"/>
        <v>1011464798208.01</v>
      </c>
      <c r="AZ186" s="31">
        <f t="shared" si="234"/>
        <v>1949.9999999999998</v>
      </c>
      <c r="BA186" s="31">
        <f t="shared" si="235"/>
        <v>3840.0000000000427</v>
      </c>
      <c r="BB186" s="56">
        <f t="shared" si="278"/>
        <v>1.5219447383567215E-11</v>
      </c>
      <c r="BD186" s="32">
        <f t="shared" si="236"/>
        <v>120</v>
      </c>
      <c r="BE186" s="32">
        <f t="shared" si="237"/>
        <v>9.1</v>
      </c>
      <c r="BF186" s="22">
        <v>1</v>
      </c>
      <c r="BG186" s="23">
        <f t="shared" si="238"/>
        <v>1.3</v>
      </c>
      <c r="BH186" s="31">
        <f t="shared" si="197"/>
        <v>2.5790658940929573E+19</v>
      </c>
      <c r="BI186" s="31">
        <f t="shared" si="239"/>
        <v>4.0233427947850134E+21</v>
      </c>
      <c r="BJ186" s="31">
        <f t="shared" si="240"/>
        <v>15804137472.000126</v>
      </c>
      <c r="BK186" s="31">
        <f t="shared" si="241"/>
        <v>2730</v>
      </c>
      <c r="BL186" s="31">
        <f t="shared" si="242"/>
        <v>3840.0000000000427</v>
      </c>
      <c r="BM186" s="56">
        <f t="shared" si="285"/>
        <v>3.928111095203017E-12</v>
      </c>
      <c r="BO186" s="32">
        <f t="shared" si="243"/>
        <v>75</v>
      </c>
      <c r="BP186" s="32">
        <f t="shared" si="244"/>
        <v>12.149999999999999</v>
      </c>
      <c r="BQ186" s="22">
        <v>1</v>
      </c>
      <c r="BR186" s="23">
        <f t="shared" si="245"/>
        <v>1.5249999999999999</v>
      </c>
      <c r="BS186" s="31">
        <f t="shared" si="198"/>
        <v>1.3432634865067486E+17</v>
      </c>
      <c r="BT186" s="31">
        <f t="shared" si="246"/>
        <v>1.5363576126920935E+19</v>
      </c>
      <c r="BU186" s="31">
        <f t="shared" si="247"/>
        <v>30867456.000000149</v>
      </c>
      <c r="BV186" s="31">
        <f t="shared" si="248"/>
        <v>3644.9999999999995</v>
      </c>
      <c r="BW186" s="31">
        <f t="shared" si="249"/>
        <v>3840.0000000000427</v>
      </c>
      <c r="BX186" s="56">
        <f t="shared" si="282"/>
        <v>2.0091322323005535E-12</v>
      </c>
      <c r="BZ186" s="32">
        <f t="shared" si="250"/>
        <v>25</v>
      </c>
      <c r="CA186" s="32">
        <f t="shared" si="251"/>
        <v>15.7</v>
      </c>
      <c r="CB186" s="32">
        <v>1</v>
      </c>
      <c r="CC186" s="23">
        <f t="shared" si="252"/>
        <v>1.7749999999999999</v>
      </c>
      <c r="CD186" s="31">
        <f t="shared" si="199"/>
        <v>995009990004999</v>
      </c>
      <c r="CE186" s="31">
        <f t="shared" si="253"/>
        <v>4.4153568306471832E+16</v>
      </c>
      <c r="CF186" s="31">
        <f t="shared" si="254"/>
        <v>30144.000000000051</v>
      </c>
      <c r="CG186" s="31">
        <f t="shared" si="255"/>
        <v>4710</v>
      </c>
      <c r="CH186" s="31">
        <f t="shared" si="256"/>
        <v>3840.0000000000427</v>
      </c>
      <c r="CI186" s="56">
        <f t="shared" si="283"/>
        <v>6.8270812883727173E-13</v>
      </c>
      <c r="CK186" s="32">
        <f t="shared" si="257"/>
        <v>-30</v>
      </c>
      <c r="CL186" s="32">
        <f t="shared" si="258"/>
        <v>19.799999999999997</v>
      </c>
      <c r="CM186" s="32">
        <v>1</v>
      </c>
      <c r="CN186" s="23">
        <f t="shared" si="259"/>
        <v>2.0499999999999998</v>
      </c>
      <c r="CO186" s="31">
        <f t="shared" si="200"/>
        <v>1</v>
      </c>
      <c r="CP186" s="31">
        <f t="shared" si="260"/>
        <v>-61.499999999999993</v>
      </c>
      <c r="CQ186" s="31">
        <f t="shared" si="261"/>
        <v>14.718749999999973</v>
      </c>
      <c r="CR186" s="31">
        <f t="shared" si="262"/>
        <v>5939.9999999999991</v>
      </c>
      <c r="CS186" s="31">
        <f t="shared" si="263"/>
        <v>3840.0000000000427</v>
      </c>
      <c r="CV186" s="32">
        <f t="shared" si="264"/>
        <v>-80</v>
      </c>
      <c r="CW186" s="32">
        <f t="shared" si="265"/>
        <v>24.4</v>
      </c>
      <c r="CX186" s="32">
        <v>1</v>
      </c>
      <c r="CY186" s="23">
        <f t="shared" si="266"/>
        <v>2.2999999999999998</v>
      </c>
      <c r="CZ186" s="31">
        <f t="shared" si="201"/>
        <v>1</v>
      </c>
      <c r="DA186" s="31">
        <f t="shared" si="267"/>
        <v>-184</v>
      </c>
      <c r="DB186" s="31">
        <f t="shared" si="268"/>
        <v>1.4373779296874922E-2</v>
      </c>
      <c r="DC186" s="31">
        <f t="shared" si="269"/>
        <v>7320</v>
      </c>
      <c r="DD186" s="31">
        <f t="shared" si="270"/>
        <v>3840.0000000000427</v>
      </c>
      <c r="DG186" s="32">
        <f t="shared" si="271"/>
        <v>-145</v>
      </c>
      <c r="DH186" s="32">
        <f t="shared" si="272"/>
        <v>29.65</v>
      </c>
      <c r="DI186" s="32">
        <v>1</v>
      </c>
      <c r="DJ186" s="23">
        <f t="shared" si="279"/>
        <v>2.625</v>
      </c>
      <c r="DK186" s="31">
        <f t="shared" si="202"/>
        <v>1</v>
      </c>
      <c r="DL186" s="31">
        <f t="shared" si="273"/>
        <v>-380.625</v>
      </c>
      <c r="DM186" s="31">
        <f t="shared" si="274"/>
        <v>1.7546117305755444E-6</v>
      </c>
      <c r="DN186" s="31">
        <f t="shared" si="275"/>
        <v>8895</v>
      </c>
      <c r="DO186" s="31">
        <f t="shared" si="276"/>
        <v>3840.0000000000427</v>
      </c>
    </row>
    <row r="187" spans="1:119">
      <c r="A187" s="23">
        <f t="shared" si="203"/>
        <v>132.51391025169781</v>
      </c>
      <c r="B187" s="23">
        <v>0</v>
      </c>
      <c r="C187" s="44">
        <f t="shared" si="281"/>
        <v>7.85</v>
      </c>
      <c r="D187" s="48"/>
      <c r="E187" s="47">
        <f t="shared" si="204"/>
        <v>7.85</v>
      </c>
      <c r="F187" s="84">
        <f t="shared" si="191"/>
        <v>15.7</v>
      </c>
      <c r="G187" s="185">
        <f t="shared" si="192"/>
        <v>12.295001450304099</v>
      </c>
      <c r="H187" s="26">
        <f t="shared" si="205"/>
        <v>78937949882.901169</v>
      </c>
      <c r="I187" s="23">
        <f t="shared" si="277"/>
        <v>36.200000000000017</v>
      </c>
      <c r="J187" s="27">
        <v>181</v>
      </c>
      <c r="K187" s="32">
        <f t="shared" si="206"/>
        <v>181</v>
      </c>
      <c r="L187" s="32">
        <f t="shared" si="207"/>
        <v>1</v>
      </c>
      <c r="M187" s="22">
        <v>1</v>
      </c>
      <c r="N187" s="109">
        <f t="shared" si="208"/>
        <v>7.85</v>
      </c>
      <c r="O187" s="31">
        <f t="shared" si="193"/>
        <v>1.2135937846092971E+22</v>
      </c>
      <c r="P187" s="31">
        <f t="shared" si="209"/>
        <v>1.7243347288621197E+25</v>
      </c>
      <c r="Q187" s="31">
        <f t="shared" si="210"/>
        <v>74359548789692.906</v>
      </c>
      <c r="R187" s="31">
        <f t="shared" si="211"/>
        <v>300</v>
      </c>
      <c r="S187" s="31">
        <f t="shared" si="212"/>
        <v>3975.4173075509343</v>
      </c>
      <c r="T187" s="56">
        <f t="shared" si="213"/>
        <v>4.3123616050325924E-12</v>
      </c>
      <c r="U187" s="163">
        <f t="shared" si="214"/>
        <v>368.850043509123</v>
      </c>
      <c r="W187" s="32">
        <f t="shared" si="215"/>
        <v>176</v>
      </c>
      <c r="X187" s="32">
        <f t="shared" si="216"/>
        <v>2.0499999999999998</v>
      </c>
      <c r="Y187" s="22">
        <v>1</v>
      </c>
      <c r="Z187" s="23">
        <f t="shared" si="217"/>
        <v>1.0249999999999999</v>
      </c>
      <c r="AA187" s="31">
        <f t="shared" si="194"/>
        <v>7.9908058285313469E+22</v>
      </c>
      <c r="AB187" s="31">
        <f t="shared" si="218"/>
        <v>1.441541371467055E+25</v>
      </c>
      <c r="AC187" s="31">
        <f t="shared" si="219"/>
        <v>37179774394846.437</v>
      </c>
      <c r="AD187" s="31">
        <f t="shared" si="220"/>
        <v>615</v>
      </c>
      <c r="AE187" s="31">
        <f t="shared" si="221"/>
        <v>3975.4173075509343</v>
      </c>
      <c r="AF187" s="56">
        <f t="shared" si="280"/>
        <v>2.5791680440644325E-12</v>
      </c>
      <c r="AH187" s="32">
        <f t="shared" si="222"/>
        <v>166</v>
      </c>
      <c r="AI187" s="32">
        <f t="shared" si="223"/>
        <v>4.1999999999999993</v>
      </c>
      <c r="AJ187" s="22">
        <v>1</v>
      </c>
      <c r="AK187" s="23">
        <f t="shared" si="224"/>
        <v>1.075</v>
      </c>
      <c r="AL187" s="31">
        <f t="shared" si="195"/>
        <v>6.5193054545127533E+21</v>
      </c>
      <c r="AM187" s="31">
        <f t="shared" si="225"/>
        <v>1.1633700583578008E+24</v>
      </c>
      <c r="AN187" s="31">
        <f t="shared" si="226"/>
        <v>9294943598711.6035</v>
      </c>
      <c r="AO187" s="31">
        <f t="shared" si="227"/>
        <v>1259.9999999999998</v>
      </c>
      <c r="AP187" s="31">
        <f t="shared" si="228"/>
        <v>3975.4173075509343</v>
      </c>
      <c r="AQ187" s="56">
        <f t="shared" si="284"/>
        <v>7.9896706399958711E-12</v>
      </c>
      <c r="AS187" s="32">
        <f t="shared" si="229"/>
        <v>151</v>
      </c>
      <c r="AT187" s="32">
        <f t="shared" si="230"/>
        <v>6.4999999999999991</v>
      </c>
      <c r="AU187" s="22">
        <v>1</v>
      </c>
      <c r="AV187" s="23">
        <f t="shared" si="231"/>
        <v>1.1499999999999999</v>
      </c>
      <c r="AW187" s="31">
        <f t="shared" si="196"/>
        <v>3.8526786812993562E+20</v>
      </c>
      <c r="AX187" s="31">
        <f t="shared" si="232"/>
        <v>6.6901765300763316E+22</v>
      </c>
      <c r="AY187" s="31">
        <f t="shared" si="233"/>
        <v>1161867949838.9492</v>
      </c>
      <c r="AZ187" s="31">
        <f t="shared" si="234"/>
        <v>1949.9999999999998</v>
      </c>
      <c r="BA187" s="31">
        <f t="shared" si="235"/>
        <v>3975.4173075509343</v>
      </c>
      <c r="BB187" s="56">
        <f t="shared" si="278"/>
        <v>1.736677566900754E-11</v>
      </c>
      <c r="BD187" s="32">
        <f t="shared" si="236"/>
        <v>121</v>
      </c>
      <c r="BE187" s="32">
        <f t="shared" si="237"/>
        <v>9.1</v>
      </c>
      <c r="BF187" s="22">
        <v>1</v>
      </c>
      <c r="BG187" s="23">
        <f t="shared" si="238"/>
        <v>1.3</v>
      </c>
      <c r="BH187" s="31">
        <f t="shared" si="197"/>
        <v>2.5790658940929573E+19</v>
      </c>
      <c r="BI187" s="31">
        <f t="shared" si="239"/>
        <v>4.0568706514082223E+21</v>
      </c>
      <c r="BJ187" s="31">
        <f t="shared" si="240"/>
        <v>18154186716.233551</v>
      </c>
      <c r="BK187" s="31">
        <f t="shared" si="241"/>
        <v>2730</v>
      </c>
      <c r="BL187" s="31">
        <f t="shared" si="242"/>
        <v>3975.4173075509343</v>
      </c>
      <c r="BM187" s="56">
        <f t="shared" si="285"/>
        <v>4.4749237222862561E-12</v>
      </c>
      <c r="BO187" s="32">
        <f t="shared" si="243"/>
        <v>76</v>
      </c>
      <c r="BP187" s="32">
        <f t="shared" si="244"/>
        <v>12.149999999999999</v>
      </c>
      <c r="BQ187" s="22">
        <v>1</v>
      </c>
      <c r="BR187" s="23">
        <f t="shared" si="245"/>
        <v>1.5249999999999999</v>
      </c>
      <c r="BS187" s="31">
        <f t="shared" si="198"/>
        <v>1.3432634865067486E+17</v>
      </c>
      <c r="BT187" s="31">
        <f t="shared" si="246"/>
        <v>1.5568423808613218E+19</v>
      </c>
      <c r="BU187" s="31">
        <f t="shared" si="247"/>
        <v>35457395.930143535</v>
      </c>
      <c r="BV187" s="31">
        <f t="shared" si="248"/>
        <v>3644.9999999999995</v>
      </c>
      <c r="BW187" s="31">
        <f t="shared" si="249"/>
        <v>3975.4173075509343</v>
      </c>
      <c r="BX187" s="56">
        <f t="shared" si="282"/>
        <v>2.2775199574491772E-12</v>
      </c>
      <c r="BZ187" s="32">
        <f t="shared" si="250"/>
        <v>26</v>
      </c>
      <c r="CA187" s="32">
        <f t="shared" si="251"/>
        <v>15.7</v>
      </c>
      <c r="CB187" s="32">
        <v>1</v>
      </c>
      <c r="CC187" s="23">
        <f t="shared" si="252"/>
        <v>1.7749999999999999</v>
      </c>
      <c r="CD187" s="31">
        <f t="shared" si="199"/>
        <v>995009990004999</v>
      </c>
      <c r="CE187" s="31">
        <f t="shared" si="253"/>
        <v>4.5919711038730704E+16</v>
      </c>
      <c r="CF187" s="31">
        <f t="shared" si="254"/>
        <v>34626.36321303068</v>
      </c>
      <c r="CG187" s="31">
        <f t="shared" si="255"/>
        <v>4710</v>
      </c>
      <c r="CH187" s="31">
        <f t="shared" si="256"/>
        <v>3975.4173075509343</v>
      </c>
      <c r="CI187" s="56">
        <f t="shared" si="283"/>
        <v>7.5406317744084412E-13</v>
      </c>
      <c r="CK187" s="32">
        <f t="shared" si="257"/>
        <v>-29</v>
      </c>
      <c r="CL187" s="32">
        <f t="shared" si="258"/>
        <v>19.799999999999997</v>
      </c>
      <c r="CM187" s="32">
        <v>1</v>
      </c>
      <c r="CN187" s="23">
        <f t="shared" si="259"/>
        <v>2.0499999999999998</v>
      </c>
      <c r="CO187" s="31">
        <f t="shared" si="200"/>
        <v>1</v>
      </c>
      <c r="CP187" s="31">
        <f t="shared" si="260"/>
        <v>-59.449999999999996</v>
      </c>
      <c r="CQ187" s="31">
        <f t="shared" si="261"/>
        <v>16.907403912612576</v>
      </c>
      <c r="CR187" s="31">
        <f t="shared" si="262"/>
        <v>5939.9999999999991</v>
      </c>
      <c r="CS187" s="31">
        <f t="shared" si="263"/>
        <v>3975.4173075509343</v>
      </c>
      <c r="CV187" s="32">
        <f t="shared" si="264"/>
        <v>-79</v>
      </c>
      <c r="CW187" s="32">
        <f t="shared" si="265"/>
        <v>24.4</v>
      </c>
      <c r="CX187" s="32">
        <v>1</v>
      </c>
      <c r="CY187" s="23">
        <f t="shared" si="266"/>
        <v>2.2999999999999998</v>
      </c>
      <c r="CZ187" s="31">
        <f t="shared" si="201"/>
        <v>1</v>
      </c>
      <c r="DA187" s="31">
        <f t="shared" si="267"/>
        <v>-181.7</v>
      </c>
      <c r="DB187" s="31">
        <f t="shared" si="268"/>
        <v>1.6511136633410663E-2</v>
      </c>
      <c r="DC187" s="31">
        <f t="shared" si="269"/>
        <v>7320</v>
      </c>
      <c r="DD187" s="31">
        <f t="shared" si="270"/>
        <v>3975.4173075509343</v>
      </c>
      <c r="DG187" s="32">
        <f t="shared" si="271"/>
        <v>-144</v>
      </c>
      <c r="DH187" s="32">
        <f t="shared" si="272"/>
        <v>29.65</v>
      </c>
      <c r="DI187" s="32">
        <v>1</v>
      </c>
      <c r="DJ187" s="23">
        <f t="shared" si="279"/>
        <v>2.625</v>
      </c>
      <c r="DK187" s="31">
        <f t="shared" si="202"/>
        <v>1</v>
      </c>
      <c r="DL187" s="31">
        <f t="shared" si="273"/>
        <v>-378</v>
      </c>
      <c r="DM187" s="31">
        <f t="shared" si="274"/>
        <v>2.0155196085706291E-6</v>
      </c>
      <c r="DN187" s="31">
        <f t="shared" si="275"/>
        <v>8895</v>
      </c>
      <c r="DO187" s="31">
        <f t="shared" si="276"/>
        <v>3975.4173075509343</v>
      </c>
    </row>
    <row r="188" spans="1:119">
      <c r="A188" s="23">
        <f t="shared" si="203"/>
        <v>137.18700320464706</v>
      </c>
      <c r="B188" s="23">
        <v>0</v>
      </c>
      <c r="C188" s="44">
        <f t="shared" si="281"/>
        <v>7.85</v>
      </c>
      <c r="D188" s="48"/>
      <c r="E188" s="47">
        <f t="shared" si="204"/>
        <v>7.85</v>
      </c>
      <c r="F188" s="84">
        <f t="shared" si="191"/>
        <v>15.7</v>
      </c>
      <c r="G188" s="185">
        <f t="shared" si="192"/>
        <v>12.466633274567998</v>
      </c>
      <c r="H188" s="26">
        <f t="shared" si="205"/>
        <v>90675893177.326965</v>
      </c>
      <c r="I188" s="23">
        <f t="shared" si="277"/>
        <v>36.400000000000013</v>
      </c>
      <c r="J188" s="27">
        <v>182</v>
      </c>
      <c r="K188" s="32">
        <f t="shared" si="206"/>
        <v>182</v>
      </c>
      <c r="L188" s="32">
        <f t="shared" si="207"/>
        <v>1</v>
      </c>
      <c r="M188" s="22">
        <v>1</v>
      </c>
      <c r="N188" s="109">
        <f t="shared" si="208"/>
        <v>7.85</v>
      </c>
      <c r="O188" s="31">
        <f t="shared" si="193"/>
        <v>1.2135937846092971E+22</v>
      </c>
      <c r="P188" s="31">
        <f t="shared" si="209"/>
        <v>1.7338614400713027E+25</v>
      </c>
      <c r="Q188" s="31">
        <f t="shared" si="210"/>
        <v>85416691373042</v>
      </c>
      <c r="R188" s="31">
        <f t="shared" si="211"/>
        <v>300</v>
      </c>
      <c r="S188" s="31">
        <f t="shared" si="212"/>
        <v>4115.6100961394113</v>
      </c>
      <c r="T188" s="56">
        <f t="shared" si="213"/>
        <v>4.9263850847002719E-12</v>
      </c>
      <c r="U188" s="163">
        <f t="shared" si="214"/>
        <v>373.99899823703993</v>
      </c>
      <c r="W188" s="32">
        <f t="shared" si="215"/>
        <v>177</v>
      </c>
      <c r="X188" s="32">
        <f t="shared" si="216"/>
        <v>2.0499999999999998</v>
      </c>
      <c r="Y188" s="22">
        <v>1</v>
      </c>
      <c r="Z188" s="23">
        <f t="shared" si="217"/>
        <v>1.0249999999999999</v>
      </c>
      <c r="AA188" s="31">
        <f t="shared" si="194"/>
        <v>7.9908058285313469E+22</v>
      </c>
      <c r="AB188" s="31">
        <f t="shared" si="218"/>
        <v>1.4497319474412997E+25</v>
      </c>
      <c r="AC188" s="31">
        <f t="shared" si="219"/>
        <v>42708345686520.992</v>
      </c>
      <c r="AD188" s="31">
        <f t="shared" si="220"/>
        <v>615</v>
      </c>
      <c r="AE188" s="31">
        <f t="shared" si="221"/>
        <v>4115.6100961394113</v>
      </c>
      <c r="AF188" s="56">
        <f t="shared" si="280"/>
        <v>2.9459477499891593E-12</v>
      </c>
      <c r="AH188" s="32">
        <f t="shared" si="222"/>
        <v>167</v>
      </c>
      <c r="AI188" s="32">
        <f t="shared" si="223"/>
        <v>4.1999999999999993</v>
      </c>
      <c r="AJ188" s="22">
        <v>1</v>
      </c>
      <c r="AK188" s="23">
        <f t="shared" si="224"/>
        <v>1.075</v>
      </c>
      <c r="AL188" s="31">
        <f t="shared" si="195"/>
        <v>6.5193054545127533E+21</v>
      </c>
      <c r="AM188" s="31">
        <f t="shared" si="225"/>
        <v>1.1703783117214021E+24</v>
      </c>
      <c r="AN188" s="31">
        <f t="shared" si="226"/>
        <v>10677086421630.24</v>
      </c>
      <c r="AO188" s="31">
        <f t="shared" si="227"/>
        <v>1259.9999999999998</v>
      </c>
      <c r="AP188" s="31">
        <f t="shared" si="228"/>
        <v>4115.6100961394113</v>
      </c>
      <c r="AQ188" s="56">
        <f t="shared" si="284"/>
        <v>9.1227651048371647E-12</v>
      </c>
      <c r="AS188" s="32">
        <f t="shared" si="229"/>
        <v>152</v>
      </c>
      <c r="AT188" s="32">
        <f t="shared" si="230"/>
        <v>6.4999999999999991</v>
      </c>
      <c r="AU188" s="22">
        <v>1</v>
      </c>
      <c r="AV188" s="23">
        <f t="shared" si="231"/>
        <v>1.1499999999999999</v>
      </c>
      <c r="AW188" s="31">
        <f t="shared" si="196"/>
        <v>3.8526786812993562E+20</v>
      </c>
      <c r="AX188" s="31">
        <f t="shared" si="232"/>
        <v>6.7344823349112744E+22</v>
      </c>
      <c r="AY188" s="31">
        <f t="shared" si="233"/>
        <v>1334635802703.7786</v>
      </c>
      <c r="AZ188" s="31">
        <f t="shared" si="234"/>
        <v>1949.9999999999998</v>
      </c>
      <c r="BA188" s="31">
        <f t="shared" si="235"/>
        <v>4115.6100961394113</v>
      </c>
      <c r="BB188" s="56">
        <f t="shared" si="278"/>
        <v>1.9817941993627074E-11</v>
      </c>
      <c r="BD188" s="32">
        <f t="shared" si="236"/>
        <v>122</v>
      </c>
      <c r="BE188" s="32">
        <f t="shared" si="237"/>
        <v>9.1</v>
      </c>
      <c r="BF188" s="22">
        <v>1</v>
      </c>
      <c r="BG188" s="23">
        <f t="shared" si="238"/>
        <v>1.3</v>
      </c>
      <c r="BH188" s="31">
        <f t="shared" si="197"/>
        <v>2.5790658940929573E+19</v>
      </c>
      <c r="BI188" s="31">
        <f t="shared" si="239"/>
        <v>4.0903985080314306E+21</v>
      </c>
      <c r="BJ188" s="31">
        <f t="shared" si="240"/>
        <v>20853684417.246498</v>
      </c>
      <c r="BK188" s="31">
        <f t="shared" si="241"/>
        <v>2730</v>
      </c>
      <c r="BL188" s="31">
        <f t="shared" si="242"/>
        <v>4115.6100961394113</v>
      </c>
      <c r="BM188" s="56">
        <f t="shared" si="285"/>
        <v>5.0982036044411391E-12</v>
      </c>
      <c r="BO188" s="32">
        <f t="shared" si="243"/>
        <v>77</v>
      </c>
      <c r="BP188" s="32">
        <f t="shared" si="244"/>
        <v>12.149999999999999</v>
      </c>
      <c r="BQ188" s="22">
        <v>1</v>
      </c>
      <c r="BR188" s="23">
        <f t="shared" si="245"/>
        <v>1.5249999999999999</v>
      </c>
      <c r="BS188" s="31">
        <f t="shared" si="198"/>
        <v>1.3432634865067486E+17</v>
      </c>
      <c r="BT188" s="31">
        <f t="shared" si="246"/>
        <v>1.5773271490305495E+19</v>
      </c>
      <c r="BU188" s="31">
        <f t="shared" si="247"/>
        <v>40729852.377434447</v>
      </c>
      <c r="BV188" s="31">
        <f t="shared" si="248"/>
        <v>3644.9999999999995</v>
      </c>
      <c r="BW188" s="31">
        <f t="shared" si="249"/>
        <v>4115.6100961394113</v>
      </c>
      <c r="BX188" s="56">
        <f t="shared" si="282"/>
        <v>2.582207020431219E-12</v>
      </c>
      <c r="BZ188" s="32">
        <f t="shared" si="250"/>
        <v>27</v>
      </c>
      <c r="CA188" s="32">
        <f t="shared" si="251"/>
        <v>15.7</v>
      </c>
      <c r="CB188" s="32">
        <v>1</v>
      </c>
      <c r="CC188" s="23">
        <f t="shared" si="252"/>
        <v>1.7749999999999999</v>
      </c>
      <c r="CD188" s="31">
        <f t="shared" si="199"/>
        <v>995009990004999</v>
      </c>
      <c r="CE188" s="31">
        <f t="shared" si="253"/>
        <v>4.7685853770989576E+16</v>
      </c>
      <c r="CF188" s="31">
        <f t="shared" si="254"/>
        <v>39775.246462338189</v>
      </c>
      <c r="CG188" s="31">
        <f t="shared" si="255"/>
        <v>4710</v>
      </c>
      <c r="CH188" s="31">
        <f t="shared" si="256"/>
        <v>4115.6100961394113</v>
      </c>
      <c r="CI188" s="56">
        <f t="shared" si="283"/>
        <v>8.3410997847198182E-13</v>
      </c>
      <c r="CK188" s="32">
        <f t="shared" si="257"/>
        <v>-28</v>
      </c>
      <c r="CL188" s="32">
        <f t="shared" si="258"/>
        <v>19.799999999999997</v>
      </c>
      <c r="CM188" s="32">
        <v>1</v>
      </c>
      <c r="CN188" s="23">
        <f t="shared" si="259"/>
        <v>2.0499999999999998</v>
      </c>
      <c r="CO188" s="31">
        <f t="shared" si="200"/>
        <v>1</v>
      </c>
      <c r="CP188" s="31">
        <f t="shared" si="260"/>
        <v>-57.399999999999991</v>
      </c>
      <c r="CQ188" s="31">
        <f t="shared" si="261"/>
        <v>19.421507061688501</v>
      </c>
      <c r="CR188" s="31">
        <f t="shared" si="262"/>
        <v>5939.9999999999991</v>
      </c>
      <c r="CS188" s="31">
        <f t="shared" si="263"/>
        <v>4115.6100961394113</v>
      </c>
      <c r="CV188" s="32">
        <f t="shared" si="264"/>
        <v>-78</v>
      </c>
      <c r="CW188" s="32">
        <f t="shared" si="265"/>
        <v>24.4</v>
      </c>
      <c r="CX188" s="32">
        <v>1</v>
      </c>
      <c r="CY188" s="23">
        <f t="shared" si="266"/>
        <v>2.2999999999999998</v>
      </c>
      <c r="CZ188" s="31">
        <f t="shared" si="201"/>
        <v>1</v>
      </c>
      <c r="DA188" s="31">
        <f t="shared" si="267"/>
        <v>-179.39999999999998</v>
      </c>
      <c r="DB188" s="31">
        <f t="shared" si="268"/>
        <v>1.8966315489930115E-2</v>
      </c>
      <c r="DC188" s="31">
        <f t="shared" si="269"/>
        <v>7320</v>
      </c>
      <c r="DD188" s="31">
        <f t="shared" si="270"/>
        <v>4115.6100961394113</v>
      </c>
      <c r="DG188" s="32">
        <f t="shared" si="271"/>
        <v>-143</v>
      </c>
      <c r="DH188" s="32">
        <f t="shared" si="272"/>
        <v>29.65</v>
      </c>
      <c r="DI188" s="32">
        <v>1</v>
      </c>
      <c r="DJ188" s="23">
        <f t="shared" si="279"/>
        <v>2.625</v>
      </c>
      <c r="DK188" s="31">
        <f t="shared" si="202"/>
        <v>1</v>
      </c>
      <c r="DL188" s="31">
        <f t="shared" si="273"/>
        <v>-375.375</v>
      </c>
      <c r="DM188" s="31">
        <f t="shared" si="274"/>
        <v>2.3152240588293496E-6</v>
      </c>
      <c r="DN188" s="31">
        <f t="shared" si="275"/>
        <v>8895</v>
      </c>
      <c r="DO188" s="31">
        <f t="shared" si="276"/>
        <v>4115.6100961394113</v>
      </c>
    </row>
    <row r="189" spans="1:119">
      <c r="A189" s="23">
        <f t="shared" si="203"/>
        <v>142.02489242468579</v>
      </c>
      <c r="B189" s="23">
        <v>0</v>
      </c>
      <c r="C189" s="44">
        <f t="shared" si="281"/>
        <v>7.85</v>
      </c>
      <c r="D189" s="48"/>
      <c r="E189" s="47">
        <f t="shared" si="204"/>
        <v>7.85</v>
      </c>
      <c r="F189" s="84">
        <f t="shared" si="191"/>
        <v>15.7</v>
      </c>
      <c r="G189" s="185">
        <f t="shared" si="192"/>
        <v>12.640660989814036</v>
      </c>
      <c r="H189" s="26">
        <f t="shared" si="205"/>
        <v>104159249330.68239</v>
      </c>
      <c r="I189" s="23">
        <f t="shared" si="277"/>
        <v>36.600000000000016</v>
      </c>
      <c r="J189" s="27">
        <v>183</v>
      </c>
      <c r="K189" s="32">
        <f t="shared" si="206"/>
        <v>183</v>
      </c>
      <c r="L189" s="32">
        <f t="shared" si="207"/>
        <v>1</v>
      </c>
      <c r="M189" s="22">
        <v>1</v>
      </c>
      <c r="N189" s="109">
        <f t="shared" si="208"/>
        <v>7.85</v>
      </c>
      <c r="O189" s="31">
        <f t="shared" si="193"/>
        <v>1.2135937846092971E+22</v>
      </c>
      <c r="P189" s="31">
        <f t="shared" si="209"/>
        <v>1.7433881512804858E+25</v>
      </c>
      <c r="Q189" s="31">
        <f t="shared" si="210"/>
        <v>98118012869502.812</v>
      </c>
      <c r="R189" s="31">
        <f t="shared" si="211"/>
        <v>300</v>
      </c>
      <c r="S189" s="31">
        <f t="shared" si="212"/>
        <v>4260.7467727405738</v>
      </c>
      <c r="T189" s="56">
        <f t="shared" si="213"/>
        <v>5.6280073257029412E-12</v>
      </c>
      <c r="U189" s="163">
        <f t="shared" si="214"/>
        <v>379.21982969442109</v>
      </c>
      <c r="W189" s="32">
        <f t="shared" si="215"/>
        <v>178</v>
      </c>
      <c r="X189" s="32">
        <f t="shared" si="216"/>
        <v>2.0499999999999998</v>
      </c>
      <c r="Y189" s="22">
        <v>1</v>
      </c>
      <c r="Z189" s="23">
        <f t="shared" si="217"/>
        <v>1.0249999999999999</v>
      </c>
      <c r="AA189" s="31">
        <f t="shared" si="194"/>
        <v>7.9908058285313469E+22</v>
      </c>
      <c r="AB189" s="31">
        <f t="shared" si="218"/>
        <v>1.4579225234155441E+25</v>
      </c>
      <c r="AC189" s="31">
        <f t="shared" si="219"/>
        <v>49059006434751.383</v>
      </c>
      <c r="AD189" s="31">
        <f t="shared" si="220"/>
        <v>615</v>
      </c>
      <c r="AE189" s="31">
        <f t="shared" si="221"/>
        <v>4260.7467727405738</v>
      </c>
      <c r="AF189" s="56">
        <f t="shared" si="280"/>
        <v>3.3649940683966201E-12</v>
      </c>
      <c r="AH189" s="32">
        <f t="shared" si="222"/>
        <v>168</v>
      </c>
      <c r="AI189" s="32">
        <f t="shared" si="223"/>
        <v>4.1999999999999993</v>
      </c>
      <c r="AJ189" s="22">
        <v>1</v>
      </c>
      <c r="AK189" s="23">
        <f t="shared" si="224"/>
        <v>1.075</v>
      </c>
      <c r="AL189" s="31">
        <f t="shared" si="195"/>
        <v>6.5193054545127533E+21</v>
      </c>
      <c r="AM189" s="31">
        <f t="shared" si="225"/>
        <v>1.1773865650850032E+24</v>
      </c>
      <c r="AN189" s="31">
        <f t="shared" si="226"/>
        <v>12264751608687.836</v>
      </c>
      <c r="AO189" s="31">
        <f t="shared" si="227"/>
        <v>1259.9999999999998</v>
      </c>
      <c r="AP189" s="31">
        <f t="shared" si="228"/>
        <v>4260.7467727405738</v>
      </c>
      <c r="AQ189" s="56">
        <f t="shared" si="284"/>
        <v>1.0416928451873716E-11</v>
      </c>
      <c r="AS189" s="32">
        <f t="shared" si="229"/>
        <v>153</v>
      </c>
      <c r="AT189" s="32">
        <f t="shared" si="230"/>
        <v>6.4999999999999991</v>
      </c>
      <c r="AU189" s="22">
        <v>1</v>
      </c>
      <c r="AV189" s="23">
        <f t="shared" si="231"/>
        <v>1.1499999999999999</v>
      </c>
      <c r="AW189" s="31">
        <f t="shared" si="196"/>
        <v>3.8526786812993562E+20</v>
      </c>
      <c r="AX189" s="31">
        <f t="shared" si="232"/>
        <v>6.7787881397462172E+22</v>
      </c>
      <c r="AY189" s="31">
        <f t="shared" si="233"/>
        <v>1533093951085.9783</v>
      </c>
      <c r="AZ189" s="31">
        <f t="shared" si="234"/>
        <v>1949.9999999999998</v>
      </c>
      <c r="BA189" s="31">
        <f t="shared" si="235"/>
        <v>4260.7467727405738</v>
      </c>
      <c r="BB189" s="56">
        <f t="shared" si="278"/>
        <v>2.261604758079036E-11</v>
      </c>
      <c r="BD189" s="32">
        <f t="shared" si="236"/>
        <v>123</v>
      </c>
      <c r="BE189" s="32">
        <f t="shared" si="237"/>
        <v>9.1</v>
      </c>
      <c r="BF189" s="22">
        <v>1</v>
      </c>
      <c r="BG189" s="23">
        <f t="shared" si="238"/>
        <v>1.3</v>
      </c>
      <c r="BH189" s="31">
        <f t="shared" si="197"/>
        <v>2.5790658940929573E+19</v>
      </c>
      <c r="BI189" s="31">
        <f t="shared" si="239"/>
        <v>4.1239263646546385E+21</v>
      </c>
      <c r="BJ189" s="31">
        <f t="shared" si="240"/>
        <v>23954592985.718357</v>
      </c>
      <c r="BK189" s="31">
        <f t="shared" si="241"/>
        <v>2730</v>
      </c>
      <c r="BL189" s="31">
        <f t="shared" si="242"/>
        <v>4260.7467727405738</v>
      </c>
      <c r="BM189" s="56">
        <f t="shared" si="285"/>
        <v>5.8086859142366027E-12</v>
      </c>
      <c r="BO189" s="32">
        <f t="shared" si="243"/>
        <v>78</v>
      </c>
      <c r="BP189" s="32">
        <f t="shared" si="244"/>
        <v>12.149999999999999</v>
      </c>
      <c r="BQ189" s="22">
        <v>1</v>
      </c>
      <c r="BR189" s="23">
        <f t="shared" si="245"/>
        <v>1.5249999999999999</v>
      </c>
      <c r="BS189" s="31">
        <f t="shared" si="198"/>
        <v>1.3432634865067486E+17</v>
      </c>
      <c r="BT189" s="31">
        <f t="shared" si="246"/>
        <v>1.5978119171997774E+19</v>
      </c>
      <c r="BU189" s="31">
        <f t="shared" si="247"/>
        <v>46786314.425231017</v>
      </c>
      <c r="BV189" s="31">
        <f t="shared" si="248"/>
        <v>3644.9999999999995</v>
      </c>
      <c r="BW189" s="31">
        <f t="shared" si="249"/>
        <v>4260.7467727405738</v>
      </c>
      <c r="BX189" s="56">
        <f t="shared" si="282"/>
        <v>2.9281490469307371E-12</v>
      </c>
      <c r="BZ189" s="32">
        <f t="shared" si="250"/>
        <v>28</v>
      </c>
      <c r="CA189" s="32">
        <f t="shared" si="251"/>
        <v>15.7</v>
      </c>
      <c r="CB189" s="32">
        <v>1</v>
      </c>
      <c r="CC189" s="23">
        <f t="shared" si="252"/>
        <v>1.7749999999999999</v>
      </c>
      <c r="CD189" s="31">
        <f t="shared" si="199"/>
        <v>995009990004999</v>
      </c>
      <c r="CE189" s="31">
        <f t="shared" si="253"/>
        <v>4.9451996503248448E+16</v>
      </c>
      <c r="CF189" s="31">
        <f t="shared" si="254"/>
        <v>45689.76018088952</v>
      </c>
      <c r="CG189" s="31">
        <f t="shared" si="255"/>
        <v>4710</v>
      </c>
      <c r="CH189" s="31">
        <f t="shared" si="256"/>
        <v>4260.7467727405738</v>
      </c>
      <c r="CI189" s="56">
        <f t="shared" si="283"/>
        <v>9.2392144729461452E-13</v>
      </c>
      <c r="CK189" s="32">
        <f t="shared" si="257"/>
        <v>-27</v>
      </c>
      <c r="CL189" s="32">
        <f t="shared" si="258"/>
        <v>19.799999999999997</v>
      </c>
      <c r="CM189" s="32">
        <v>1</v>
      </c>
      <c r="CN189" s="23">
        <f t="shared" si="259"/>
        <v>2.0499999999999998</v>
      </c>
      <c r="CO189" s="31">
        <f t="shared" si="200"/>
        <v>1</v>
      </c>
      <c r="CP189" s="31">
        <f t="shared" si="260"/>
        <v>-55.349999999999994</v>
      </c>
      <c r="CQ189" s="31">
        <f t="shared" si="261"/>
        <v>22.309453213324883</v>
      </c>
      <c r="CR189" s="31">
        <f t="shared" si="262"/>
        <v>5939.9999999999991</v>
      </c>
      <c r="CS189" s="31">
        <f t="shared" si="263"/>
        <v>4260.7467727405738</v>
      </c>
      <c r="CV189" s="32">
        <f t="shared" si="264"/>
        <v>-77</v>
      </c>
      <c r="CW189" s="32">
        <f t="shared" si="265"/>
        <v>24.4</v>
      </c>
      <c r="CX189" s="32">
        <v>1</v>
      </c>
      <c r="CY189" s="23">
        <f t="shared" si="266"/>
        <v>2.2999999999999998</v>
      </c>
      <c r="CZ189" s="31">
        <f t="shared" si="201"/>
        <v>1</v>
      </c>
      <c r="DA189" s="31">
        <f t="shared" si="267"/>
        <v>-177.1</v>
      </c>
      <c r="DB189" s="31">
        <f t="shared" si="268"/>
        <v>2.1786575403637504E-2</v>
      </c>
      <c r="DC189" s="31">
        <f t="shared" si="269"/>
        <v>7320</v>
      </c>
      <c r="DD189" s="31">
        <f t="shared" si="270"/>
        <v>4260.7467727405738</v>
      </c>
      <c r="DG189" s="32">
        <f t="shared" si="271"/>
        <v>-142</v>
      </c>
      <c r="DH189" s="32">
        <f t="shared" si="272"/>
        <v>29.65</v>
      </c>
      <c r="DI189" s="32">
        <v>1</v>
      </c>
      <c r="DJ189" s="23">
        <f t="shared" si="279"/>
        <v>2.625</v>
      </c>
      <c r="DK189" s="31">
        <f t="shared" si="202"/>
        <v>1</v>
      </c>
      <c r="DL189" s="31">
        <f t="shared" si="273"/>
        <v>-372.75</v>
      </c>
      <c r="DM189" s="31">
        <f t="shared" si="274"/>
        <v>2.6594940678268324E-6</v>
      </c>
      <c r="DN189" s="31">
        <f t="shared" si="275"/>
        <v>8895</v>
      </c>
      <c r="DO189" s="31">
        <f t="shared" si="276"/>
        <v>4260.7467727405738</v>
      </c>
    </row>
    <row r="190" spans="1:119">
      <c r="A190" s="23">
        <f t="shared" si="203"/>
        <v>147.03338943962217</v>
      </c>
      <c r="B190" s="23">
        <v>0</v>
      </c>
      <c r="C190" s="44">
        <f t="shared" si="281"/>
        <v>7.85</v>
      </c>
      <c r="D190" s="48"/>
      <c r="E190" s="47">
        <f t="shared" si="204"/>
        <v>7.85</v>
      </c>
      <c r="F190" s="84">
        <f t="shared" si="191"/>
        <v>15.7</v>
      </c>
      <c r="G190" s="185">
        <f t="shared" si="192"/>
        <v>12.817118041433956</v>
      </c>
      <c r="H190" s="26">
        <f t="shared" si="205"/>
        <v>119647558363.88087</v>
      </c>
      <c r="I190" s="23">
        <f t="shared" si="277"/>
        <v>36.800000000000018</v>
      </c>
      <c r="J190" s="27">
        <v>184</v>
      </c>
      <c r="K190" s="32">
        <f t="shared" si="206"/>
        <v>184</v>
      </c>
      <c r="L190" s="32">
        <f t="shared" si="207"/>
        <v>1</v>
      </c>
      <c r="M190" s="22">
        <v>1</v>
      </c>
      <c r="N190" s="109">
        <f t="shared" si="208"/>
        <v>7.85</v>
      </c>
      <c r="O190" s="31">
        <f t="shared" si="193"/>
        <v>1.2135937846092971E+22</v>
      </c>
      <c r="P190" s="31">
        <f t="shared" si="209"/>
        <v>1.7529148624896688E+25</v>
      </c>
      <c r="Q190" s="31">
        <f t="shared" si="210"/>
        <v>112707999978775.78</v>
      </c>
      <c r="R190" s="31">
        <f t="shared" si="211"/>
        <v>300</v>
      </c>
      <c r="S190" s="31">
        <f t="shared" si="212"/>
        <v>4411.0016831886651</v>
      </c>
      <c r="T190" s="56">
        <f t="shared" si="213"/>
        <v>6.4297475245715224E-12</v>
      </c>
      <c r="U190" s="163">
        <f t="shared" si="214"/>
        <v>384.51354124301866</v>
      </c>
      <c r="W190" s="32">
        <f t="shared" si="215"/>
        <v>179</v>
      </c>
      <c r="X190" s="32">
        <f t="shared" si="216"/>
        <v>2.0499999999999998</v>
      </c>
      <c r="Y190" s="22">
        <v>1</v>
      </c>
      <c r="Z190" s="23">
        <f t="shared" si="217"/>
        <v>1.0249999999999999</v>
      </c>
      <c r="AA190" s="31">
        <f t="shared" si="194"/>
        <v>7.9908058285313469E+22</v>
      </c>
      <c r="AB190" s="31">
        <f t="shared" si="218"/>
        <v>1.4661130993897887E+25</v>
      </c>
      <c r="AC190" s="31">
        <f t="shared" si="219"/>
        <v>56353999989387.867</v>
      </c>
      <c r="AD190" s="31">
        <f t="shared" si="220"/>
        <v>615</v>
      </c>
      <c r="AE190" s="31">
        <f t="shared" si="221"/>
        <v>4411.0016831886651</v>
      </c>
      <c r="AF190" s="56">
        <f t="shared" si="280"/>
        <v>3.8437689433948159E-12</v>
      </c>
      <c r="AH190" s="32">
        <f t="shared" si="222"/>
        <v>169</v>
      </c>
      <c r="AI190" s="32">
        <f t="shared" si="223"/>
        <v>4.1999999999999993</v>
      </c>
      <c r="AJ190" s="22">
        <v>1</v>
      </c>
      <c r="AK190" s="23">
        <f t="shared" si="224"/>
        <v>1.075</v>
      </c>
      <c r="AL190" s="31">
        <f t="shared" si="195"/>
        <v>6.5193054545127533E+21</v>
      </c>
      <c r="AM190" s="31">
        <f t="shared" si="225"/>
        <v>1.1843948184486044E+24</v>
      </c>
      <c r="AN190" s="31">
        <f t="shared" si="226"/>
        <v>14088499997346.957</v>
      </c>
      <c r="AO190" s="31">
        <f t="shared" si="227"/>
        <v>1259.9999999999998</v>
      </c>
      <c r="AP190" s="31">
        <f t="shared" si="228"/>
        <v>4411.0016831886651</v>
      </c>
      <c r="AQ190" s="56">
        <f t="shared" si="284"/>
        <v>1.1895104384027084E-11</v>
      </c>
      <c r="AS190" s="32">
        <f t="shared" si="229"/>
        <v>154</v>
      </c>
      <c r="AT190" s="32">
        <f t="shared" si="230"/>
        <v>6.4999999999999991</v>
      </c>
      <c r="AU190" s="22">
        <v>1</v>
      </c>
      <c r="AV190" s="23">
        <f t="shared" si="231"/>
        <v>1.1499999999999999</v>
      </c>
      <c r="AW190" s="31">
        <f t="shared" si="196"/>
        <v>3.8526786812993562E+20</v>
      </c>
      <c r="AX190" s="31">
        <f t="shared" si="232"/>
        <v>6.8230939445811592E+22</v>
      </c>
      <c r="AY190" s="31">
        <f t="shared" si="233"/>
        <v>1761062499668.3677</v>
      </c>
      <c r="AZ190" s="31">
        <f t="shared" si="234"/>
        <v>1949.9999999999998</v>
      </c>
      <c r="BA190" s="31">
        <f t="shared" si="235"/>
        <v>4411.0016831886651</v>
      </c>
      <c r="BB190" s="56">
        <f t="shared" si="278"/>
        <v>2.5810321739260061E-11</v>
      </c>
      <c r="BD190" s="32">
        <f t="shared" si="236"/>
        <v>124</v>
      </c>
      <c r="BE190" s="32">
        <f t="shared" si="237"/>
        <v>9.1</v>
      </c>
      <c r="BF190" s="22">
        <v>1</v>
      </c>
      <c r="BG190" s="23">
        <f t="shared" si="238"/>
        <v>1.3</v>
      </c>
      <c r="BH190" s="31">
        <f t="shared" si="197"/>
        <v>2.5790658940929573E+19</v>
      </c>
      <c r="BI190" s="31">
        <f t="shared" si="239"/>
        <v>4.1574542212778474E+21</v>
      </c>
      <c r="BJ190" s="31">
        <f t="shared" si="240"/>
        <v>27516601557.318192</v>
      </c>
      <c r="BK190" s="31">
        <f t="shared" si="241"/>
        <v>2730</v>
      </c>
      <c r="BL190" s="31">
        <f t="shared" si="242"/>
        <v>4411.0016831886651</v>
      </c>
      <c r="BM190" s="56">
        <f t="shared" si="285"/>
        <v>6.6186180515201455E-12</v>
      </c>
      <c r="BO190" s="32">
        <f t="shared" si="243"/>
        <v>79</v>
      </c>
      <c r="BP190" s="32">
        <f t="shared" si="244"/>
        <v>12.149999999999999</v>
      </c>
      <c r="BQ190" s="22">
        <v>1</v>
      </c>
      <c r="BR190" s="23">
        <f t="shared" si="245"/>
        <v>1.5249999999999999</v>
      </c>
      <c r="BS190" s="31">
        <f t="shared" si="198"/>
        <v>1.3432634865067486E+17</v>
      </c>
      <c r="BT190" s="31">
        <f t="shared" si="246"/>
        <v>1.6182966853690055E+19</v>
      </c>
      <c r="BU190" s="31">
        <f t="shared" si="247"/>
        <v>53743362.416636929</v>
      </c>
      <c r="BV190" s="31">
        <f t="shared" si="248"/>
        <v>3644.9999999999995</v>
      </c>
      <c r="BW190" s="31">
        <f t="shared" si="249"/>
        <v>4411.0016831886651</v>
      </c>
      <c r="BX190" s="56">
        <f t="shared" si="282"/>
        <v>3.3209832846183157E-12</v>
      </c>
      <c r="BZ190" s="32">
        <f t="shared" si="250"/>
        <v>29</v>
      </c>
      <c r="CA190" s="32">
        <f t="shared" si="251"/>
        <v>15.7</v>
      </c>
      <c r="CB190" s="32">
        <v>1</v>
      </c>
      <c r="CC190" s="23">
        <f t="shared" si="252"/>
        <v>1.7749999999999999</v>
      </c>
      <c r="CD190" s="31">
        <f t="shared" si="199"/>
        <v>995009990004999</v>
      </c>
      <c r="CE190" s="31">
        <f t="shared" si="253"/>
        <v>5.121813923550732E+16</v>
      </c>
      <c r="CF190" s="31">
        <f t="shared" si="254"/>
        <v>52483.752359996826</v>
      </c>
      <c r="CG190" s="31">
        <f t="shared" si="255"/>
        <v>4710</v>
      </c>
      <c r="CH190" s="31">
        <f t="shared" si="256"/>
        <v>4411.0016831886651</v>
      </c>
      <c r="CI190" s="56">
        <f t="shared" si="283"/>
        <v>1.0247102519416035E-12</v>
      </c>
      <c r="CK190" s="32">
        <f t="shared" si="257"/>
        <v>-26</v>
      </c>
      <c r="CL190" s="32">
        <f t="shared" si="258"/>
        <v>19.799999999999997</v>
      </c>
      <c r="CM190" s="32">
        <v>1</v>
      </c>
      <c r="CN190" s="23">
        <f t="shared" si="259"/>
        <v>2.0499999999999998</v>
      </c>
      <c r="CO190" s="31">
        <f t="shared" si="200"/>
        <v>1</v>
      </c>
      <c r="CP190" s="31">
        <f t="shared" si="260"/>
        <v>-53.3</v>
      </c>
      <c r="CQ190" s="31">
        <f t="shared" si="261"/>
        <v>25.626832207029612</v>
      </c>
      <c r="CR190" s="31">
        <f t="shared" si="262"/>
        <v>5939.9999999999991</v>
      </c>
      <c r="CS190" s="31">
        <f t="shared" si="263"/>
        <v>4411.0016831886651</v>
      </c>
      <c r="CV190" s="32">
        <f t="shared" si="264"/>
        <v>-76</v>
      </c>
      <c r="CW190" s="32">
        <f t="shared" si="265"/>
        <v>24.4</v>
      </c>
      <c r="CX190" s="32">
        <v>1</v>
      </c>
      <c r="CY190" s="23">
        <f t="shared" si="266"/>
        <v>2.2999999999999998</v>
      </c>
      <c r="CZ190" s="31">
        <f t="shared" si="201"/>
        <v>1</v>
      </c>
      <c r="DA190" s="31">
        <f t="shared" si="267"/>
        <v>-174.79999999999998</v>
      </c>
      <c r="DB190" s="31">
        <f t="shared" si="268"/>
        <v>2.5026203327177265E-2</v>
      </c>
      <c r="DC190" s="31">
        <f t="shared" si="269"/>
        <v>7320</v>
      </c>
      <c r="DD190" s="31">
        <f t="shared" si="270"/>
        <v>4411.0016831886651</v>
      </c>
      <c r="DG190" s="32">
        <f t="shared" si="271"/>
        <v>-141</v>
      </c>
      <c r="DH190" s="32">
        <f t="shared" si="272"/>
        <v>29.65</v>
      </c>
      <c r="DI190" s="32">
        <v>1</v>
      </c>
      <c r="DJ190" s="23">
        <f t="shared" si="279"/>
        <v>2.625</v>
      </c>
      <c r="DK190" s="31">
        <f t="shared" si="202"/>
        <v>1</v>
      </c>
      <c r="DL190" s="31">
        <f t="shared" si="273"/>
        <v>-370.125</v>
      </c>
      <c r="DM190" s="31">
        <f t="shared" si="274"/>
        <v>3.0549564608370562E-6</v>
      </c>
      <c r="DN190" s="31">
        <f t="shared" si="275"/>
        <v>8895</v>
      </c>
      <c r="DO190" s="31">
        <f t="shared" si="276"/>
        <v>4411.0016831886651</v>
      </c>
    </row>
    <row r="191" spans="1:119">
      <c r="A191" s="23">
        <f t="shared" si="203"/>
        <v>152.21851072035005</v>
      </c>
      <c r="B191" s="23">
        <v>0</v>
      </c>
      <c r="C191" s="44">
        <f t="shared" si="281"/>
        <v>7.85</v>
      </c>
      <c r="D191" s="48"/>
      <c r="E191" s="47">
        <f t="shared" si="204"/>
        <v>7.85</v>
      </c>
      <c r="F191" s="84">
        <f t="shared" si="191"/>
        <v>15.7</v>
      </c>
      <c r="G191" s="185">
        <f t="shared" si="192"/>
        <v>12.996038341699768</v>
      </c>
      <c r="H191" s="26">
        <f t="shared" si="205"/>
        <v>137438953472.00174</v>
      </c>
      <c r="I191" s="23">
        <f t="shared" si="277"/>
        <v>37.000000000000021</v>
      </c>
      <c r="J191" s="27">
        <v>185</v>
      </c>
      <c r="K191" s="32">
        <f t="shared" si="206"/>
        <v>185</v>
      </c>
      <c r="L191" s="32">
        <f t="shared" si="207"/>
        <v>1</v>
      </c>
      <c r="M191" s="22">
        <v>1</v>
      </c>
      <c r="N191" s="109">
        <f t="shared" si="208"/>
        <v>7.85</v>
      </c>
      <c r="O191" s="31">
        <f t="shared" si="193"/>
        <v>1.2135937846092971E+22</v>
      </c>
      <c r="P191" s="31">
        <f t="shared" si="209"/>
        <v>1.7624415736988517E+25</v>
      </c>
      <c r="Q191" s="31">
        <f t="shared" si="210"/>
        <v>129467494170625.64</v>
      </c>
      <c r="R191" s="31">
        <f t="shared" si="211"/>
        <v>300</v>
      </c>
      <c r="S191" s="31">
        <f t="shared" si="212"/>
        <v>4566.5553216105018</v>
      </c>
      <c r="T191" s="56">
        <f t="shared" si="213"/>
        <v>7.3459169428755056E-12</v>
      </c>
      <c r="U191" s="163">
        <f t="shared" si="214"/>
        <v>389.88115025099302</v>
      </c>
      <c r="W191" s="32">
        <f t="shared" si="215"/>
        <v>180</v>
      </c>
      <c r="X191" s="32">
        <f t="shared" si="216"/>
        <v>2.0499999999999998</v>
      </c>
      <c r="Y191" s="22">
        <v>1</v>
      </c>
      <c r="Z191" s="23">
        <f t="shared" si="217"/>
        <v>1.0249999999999999</v>
      </c>
      <c r="AA191" s="31">
        <f t="shared" si="194"/>
        <v>7.9908058285313469E+22</v>
      </c>
      <c r="AB191" s="31">
        <f t="shared" si="218"/>
        <v>1.4743036753640334E+25</v>
      </c>
      <c r="AC191" s="31">
        <f t="shared" si="219"/>
        <v>64733747085312.773</v>
      </c>
      <c r="AD191" s="31">
        <f t="shared" si="220"/>
        <v>615</v>
      </c>
      <c r="AE191" s="31">
        <f t="shared" si="221"/>
        <v>4566.5553216105018</v>
      </c>
      <c r="AF191" s="56">
        <f t="shared" si="280"/>
        <v>4.390801445253726E-12</v>
      </c>
      <c r="AH191" s="32">
        <f t="shared" si="222"/>
        <v>170</v>
      </c>
      <c r="AI191" s="32">
        <f t="shared" si="223"/>
        <v>4.1999999999999993</v>
      </c>
      <c r="AJ191" s="22">
        <v>1</v>
      </c>
      <c r="AK191" s="23">
        <f t="shared" si="224"/>
        <v>1.075</v>
      </c>
      <c r="AL191" s="31">
        <f t="shared" si="195"/>
        <v>6.5193054545127533E+21</v>
      </c>
      <c r="AM191" s="31">
        <f t="shared" si="225"/>
        <v>1.1914030718122057E+24</v>
      </c>
      <c r="AN191" s="31">
        <f t="shared" si="226"/>
        <v>16183436771328.184</v>
      </c>
      <c r="AO191" s="31">
        <f t="shared" si="227"/>
        <v>1259.9999999999998</v>
      </c>
      <c r="AP191" s="31">
        <f t="shared" si="228"/>
        <v>4566.5553216105018</v>
      </c>
      <c r="AQ191" s="56">
        <f t="shared" si="284"/>
        <v>1.3583511033517873E-11</v>
      </c>
      <c r="AS191" s="32">
        <f t="shared" si="229"/>
        <v>155</v>
      </c>
      <c r="AT191" s="32">
        <f t="shared" si="230"/>
        <v>6.4999999999999991</v>
      </c>
      <c r="AU191" s="22">
        <v>1</v>
      </c>
      <c r="AV191" s="23">
        <f t="shared" si="231"/>
        <v>1.1499999999999999</v>
      </c>
      <c r="AW191" s="31">
        <f t="shared" si="196"/>
        <v>3.8526786812993562E+20</v>
      </c>
      <c r="AX191" s="31">
        <f t="shared" si="232"/>
        <v>6.867399749416102E+22</v>
      </c>
      <c r="AY191" s="31">
        <f t="shared" si="233"/>
        <v>2022929596416.0205</v>
      </c>
      <c r="AZ191" s="31">
        <f t="shared" si="234"/>
        <v>1949.9999999999998</v>
      </c>
      <c r="BA191" s="31">
        <f t="shared" si="235"/>
        <v>4566.5553216105018</v>
      </c>
      <c r="BB191" s="56">
        <f t="shared" si="278"/>
        <v>2.9456994935936553E-11</v>
      </c>
      <c r="BD191" s="32">
        <f t="shared" si="236"/>
        <v>125</v>
      </c>
      <c r="BE191" s="32">
        <f t="shared" si="237"/>
        <v>9.1</v>
      </c>
      <c r="BF191" s="22">
        <v>1</v>
      </c>
      <c r="BG191" s="23">
        <f t="shared" si="238"/>
        <v>1.3</v>
      </c>
      <c r="BH191" s="31">
        <f t="shared" si="197"/>
        <v>2.5790658940929573E+19</v>
      </c>
      <c r="BI191" s="31">
        <f t="shared" si="239"/>
        <v>4.1909820779010562E+21</v>
      </c>
      <c r="BJ191" s="31">
        <f t="shared" si="240"/>
        <v>31608274944.000256</v>
      </c>
      <c r="BK191" s="31">
        <f t="shared" si="241"/>
        <v>2730</v>
      </c>
      <c r="BL191" s="31">
        <f t="shared" si="242"/>
        <v>4566.5553216105018</v>
      </c>
      <c r="BM191" s="56">
        <f t="shared" si="285"/>
        <v>7.5419733027897917E-12</v>
      </c>
      <c r="BO191" s="32">
        <f t="shared" si="243"/>
        <v>80</v>
      </c>
      <c r="BP191" s="32">
        <f t="shared" si="244"/>
        <v>12.149999999999999</v>
      </c>
      <c r="BQ191" s="22">
        <v>1</v>
      </c>
      <c r="BR191" s="23">
        <f t="shared" si="245"/>
        <v>1.5249999999999999</v>
      </c>
      <c r="BS191" s="31">
        <f t="shared" si="198"/>
        <v>1.3432634865067486E+17</v>
      </c>
      <c r="BT191" s="31">
        <f t="shared" si="246"/>
        <v>1.6387814535382333E+19</v>
      </c>
      <c r="BU191" s="31">
        <f t="shared" si="247"/>
        <v>61734912.000000328</v>
      </c>
      <c r="BV191" s="31">
        <f t="shared" si="248"/>
        <v>3644.9999999999995</v>
      </c>
      <c r="BW191" s="31">
        <f t="shared" si="249"/>
        <v>4566.5553216105018</v>
      </c>
      <c r="BX191" s="56">
        <f t="shared" si="282"/>
        <v>3.7671229355635386E-12</v>
      </c>
      <c r="BZ191" s="32">
        <f t="shared" si="250"/>
        <v>30</v>
      </c>
      <c r="CA191" s="32">
        <f t="shared" si="251"/>
        <v>15.7</v>
      </c>
      <c r="CB191" s="32">
        <v>1</v>
      </c>
      <c r="CC191" s="23">
        <f t="shared" si="252"/>
        <v>1.7749999999999999</v>
      </c>
      <c r="CD191" s="31">
        <f t="shared" si="199"/>
        <v>995009990004999</v>
      </c>
      <c r="CE191" s="31">
        <f t="shared" si="253"/>
        <v>5.2984281967766192E+16</v>
      </c>
      <c r="CF191" s="31">
        <f t="shared" si="254"/>
        <v>60288.000000000102</v>
      </c>
      <c r="CG191" s="31">
        <f t="shared" si="255"/>
        <v>4710</v>
      </c>
      <c r="CH191" s="31">
        <f t="shared" si="256"/>
        <v>4566.5553216105018</v>
      </c>
      <c r="CI191" s="56">
        <f t="shared" si="283"/>
        <v>1.137846881395453E-12</v>
      </c>
      <c r="CK191" s="32">
        <f t="shared" si="257"/>
        <v>-25</v>
      </c>
      <c r="CL191" s="32">
        <f t="shared" si="258"/>
        <v>19.799999999999997</v>
      </c>
      <c r="CM191" s="32">
        <v>1</v>
      </c>
      <c r="CN191" s="23">
        <f t="shared" si="259"/>
        <v>2.0499999999999998</v>
      </c>
      <c r="CO191" s="31">
        <f t="shared" si="200"/>
        <v>1</v>
      </c>
      <c r="CP191" s="31">
        <f t="shared" si="260"/>
        <v>-51.249999999999993</v>
      </c>
      <c r="CQ191" s="31">
        <f t="shared" si="261"/>
        <v>29.437499999999947</v>
      </c>
      <c r="CR191" s="31">
        <f t="shared" si="262"/>
        <v>5939.9999999999991</v>
      </c>
      <c r="CS191" s="31">
        <f t="shared" si="263"/>
        <v>4566.5553216105018</v>
      </c>
      <c r="CV191" s="32">
        <f t="shared" si="264"/>
        <v>-75</v>
      </c>
      <c r="CW191" s="32">
        <f t="shared" si="265"/>
        <v>24.4</v>
      </c>
      <c r="CX191" s="32">
        <v>1</v>
      </c>
      <c r="CY191" s="23">
        <f t="shared" si="266"/>
        <v>2.2999999999999998</v>
      </c>
      <c r="CZ191" s="31">
        <f t="shared" si="201"/>
        <v>1</v>
      </c>
      <c r="DA191" s="31">
        <f t="shared" si="267"/>
        <v>-172.5</v>
      </c>
      <c r="DB191" s="31">
        <f t="shared" si="268"/>
        <v>2.8747558593749858E-2</v>
      </c>
      <c r="DC191" s="31">
        <f t="shared" si="269"/>
        <v>7320</v>
      </c>
      <c r="DD191" s="31">
        <f t="shared" si="270"/>
        <v>4566.5553216105018</v>
      </c>
      <c r="DG191" s="32">
        <f t="shared" si="271"/>
        <v>-140</v>
      </c>
      <c r="DH191" s="32">
        <f t="shared" si="272"/>
        <v>29.65</v>
      </c>
      <c r="DI191" s="32">
        <v>1</v>
      </c>
      <c r="DJ191" s="23">
        <f t="shared" si="279"/>
        <v>2.625</v>
      </c>
      <c r="DK191" s="31">
        <f t="shared" si="202"/>
        <v>1</v>
      </c>
      <c r="DL191" s="31">
        <f t="shared" si="273"/>
        <v>-367.5</v>
      </c>
      <c r="DM191" s="31">
        <f t="shared" si="274"/>
        <v>3.50922346115109E-6</v>
      </c>
      <c r="DN191" s="31">
        <f t="shared" si="275"/>
        <v>8895</v>
      </c>
      <c r="DO191" s="31">
        <f t="shared" si="276"/>
        <v>4566.5553216105018</v>
      </c>
    </row>
    <row r="192" spans="1:119">
      <c r="A192" s="23">
        <f t="shared" si="203"/>
        <v>157.58648490815111</v>
      </c>
      <c r="B192" s="23">
        <v>0</v>
      </c>
      <c r="C192" s="44">
        <f t="shared" si="281"/>
        <v>7.85</v>
      </c>
      <c r="D192" s="48"/>
      <c r="E192" s="47">
        <f t="shared" si="204"/>
        <v>7.85</v>
      </c>
      <c r="F192" s="84">
        <f t="shared" si="191"/>
        <v>15.7</v>
      </c>
      <c r="G192" s="185">
        <f t="shared" si="192"/>
        <v>13.17745627628117</v>
      </c>
      <c r="H192" s="26">
        <f t="shared" si="205"/>
        <v>157875899765.80237</v>
      </c>
      <c r="I192" s="23">
        <f t="shared" si="277"/>
        <v>37.200000000000024</v>
      </c>
      <c r="J192" s="27">
        <v>186</v>
      </c>
      <c r="K192" s="32">
        <f t="shared" si="206"/>
        <v>186</v>
      </c>
      <c r="L192" s="32">
        <f t="shared" si="207"/>
        <v>1</v>
      </c>
      <c r="M192" s="22">
        <v>1</v>
      </c>
      <c r="N192" s="109">
        <f t="shared" si="208"/>
        <v>7.85</v>
      </c>
      <c r="O192" s="31">
        <f t="shared" si="193"/>
        <v>1.2135937846092971E+22</v>
      </c>
      <c r="P192" s="31">
        <f t="shared" si="209"/>
        <v>1.7719682849080344E+25</v>
      </c>
      <c r="Q192" s="31">
        <f t="shared" si="210"/>
        <v>148719097579385.84</v>
      </c>
      <c r="R192" s="31">
        <f t="shared" si="211"/>
        <v>300</v>
      </c>
      <c r="S192" s="31">
        <f t="shared" si="212"/>
        <v>4727.5945472445328</v>
      </c>
      <c r="T192" s="56">
        <f t="shared" si="213"/>
        <v>8.3928758119451558E-12</v>
      </c>
      <c r="U192" s="163">
        <f t="shared" si="214"/>
        <v>395.32368828843511</v>
      </c>
      <c r="W192" s="32">
        <f t="shared" si="215"/>
        <v>181</v>
      </c>
      <c r="X192" s="32">
        <f t="shared" si="216"/>
        <v>2.0499999999999998</v>
      </c>
      <c r="Y192" s="22">
        <v>1</v>
      </c>
      <c r="Z192" s="23">
        <f t="shared" si="217"/>
        <v>1.0249999999999999</v>
      </c>
      <c r="AA192" s="31">
        <f t="shared" si="194"/>
        <v>7.9908058285313469E+22</v>
      </c>
      <c r="AB192" s="31">
        <f t="shared" si="218"/>
        <v>1.482494251338278E+25</v>
      </c>
      <c r="AC192" s="31">
        <f t="shared" si="219"/>
        <v>74359548789692.906</v>
      </c>
      <c r="AD192" s="31">
        <f t="shared" si="220"/>
        <v>615</v>
      </c>
      <c r="AE192" s="31">
        <f t="shared" si="221"/>
        <v>4727.5945472445328</v>
      </c>
      <c r="AF192" s="56">
        <f t="shared" si="280"/>
        <v>5.0158406160811089E-12</v>
      </c>
      <c r="AH192" s="32">
        <f t="shared" si="222"/>
        <v>171</v>
      </c>
      <c r="AI192" s="32">
        <f t="shared" si="223"/>
        <v>4.1999999999999993</v>
      </c>
      <c r="AJ192" s="22">
        <v>1</v>
      </c>
      <c r="AK192" s="23">
        <f t="shared" si="224"/>
        <v>1.075</v>
      </c>
      <c r="AL192" s="31">
        <f t="shared" si="195"/>
        <v>6.5193054545127533E+21</v>
      </c>
      <c r="AM192" s="31">
        <f t="shared" si="225"/>
        <v>1.1984113251758069E+24</v>
      </c>
      <c r="AN192" s="31">
        <f t="shared" si="226"/>
        <v>18589887197423.215</v>
      </c>
      <c r="AO192" s="31">
        <f t="shared" si="227"/>
        <v>1259.9999999999998</v>
      </c>
      <c r="AP192" s="31">
        <f t="shared" si="228"/>
        <v>4727.5945472445328</v>
      </c>
      <c r="AQ192" s="56">
        <f t="shared" si="284"/>
        <v>1.5512109078822398E-11</v>
      </c>
      <c r="AS192" s="32">
        <f t="shared" si="229"/>
        <v>156</v>
      </c>
      <c r="AT192" s="32">
        <f t="shared" si="230"/>
        <v>6.4999999999999991</v>
      </c>
      <c r="AU192" s="22">
        <v>1</v>
      </c>
      <c r="AV192" s="23">
        <f t="shared" si="231"/>
        <v>1.1499999999999999</v>
      </c>
      <c r="AW192" s="31">
        <f t="shared" si="196"/>
        <v>3.8526786812993562E+20</v>
      </c>
      <c r="AX192" s="31">
        <f t="shared" si="232"/>
        <v>6.9117055542510448E+22</v>
      </c>
      <c r="AY192" s="31">
        <f t="shared" si="233"/>
        <v>2323735899677.8994</v>
      </c>
      <c r="AZ192" s="31">
        <f t="shared" si="234"/>
        <v>1949.9999999999998</v>
      </c>
      <c r="BA192" s="31">
        <f t="shared" si="235"/>
        <v>4727.5945472445328</v>
      </c>
      <c r="BB192" s="56">
        <f t="shared" si="278"/>
        <v>3.3620296487437688E-11</v>
      </c>
      <c r="BD192" s="32">
        <f t="shared" si="236"/>
        <v>126</v>
      </c>
      <c r="BE192" s="32">
        <f t="shared" si="237"/>
        <v>9.1</v>
      </c>
      <c r="BF192" s="22">
        <v>1</v>
      </c>
      <c r="BG192" s="23">
        <f t="shared" si="238"/>
        <v>1.3</v>
      </c>
      <c r="BH192" s="31">
        <f t="shared" si="197"/>
        <v>2.5790658940929573E+19</v>
      </c>
      <c r="BI192" s="31">
        <f t="shared" si="239"/>
        <v>4.2245099345242641E+21</v>
      </c>
      <c r="BJ192" s="31">
        <f t="shared" si="240"/>
        <v>36308373432.467102</v>
      </c>
      <c r="BK192" s="31">
        <f t="shared" si="241"/>
        <v>2730</v>
      </c>
      <c r="BL192" s="31">
        <f t="shared" si="242"/>
        <v>4727.5945472445328</v>
      </c>
      <c r="BM192" s="56">
        <f t="shared" si="285"/>
        <v>8.5946947682005878E-12</v>
      </c>
      <c r="BO192" s="32">
        <f t="shared" si="243"/>
        <v>81</v>
      </c>
      <c r="BP192" s="32">
        <f t="shared" si="244"/>
        <v>12.149999999999999</v>
      </c>
      <c r="BQ192" s="22">
        <v>1</v>
      </c>
      <c r="BR192" s="23">
        <f t="shared" si="245"/>
        <v>1.5249999999999999</v>
      </c>
      <c r="BS192" s="31">
        <f t="shared" si="198"/>
        <v>1.3432634865067486E+17</v>
      </c>
      <c r="BT192" s="31">
        <f t="shared" si="246"/>
        <v>1.659266221707461E+19</v>
      </c>
      <c r="BU192" s="31">
        <f t="shared" si="247"/>
        <v>70914791.8602871</v>
      </c>
      <c r="BV192" s="31">
        <f t="shared" si="248"/>
        <v>3644.9999999999995</v>
      </c>
      <c r="BW192" s="31">
        <f t="shared" si="249"/>
        <v>4727.5945472445328</v>
      </c>
      <c r="BX192" s="56">
        <f t="shared" si="282"/>
        <v>4.2738646115095703E-12</v>
      </c>
      <c r="BZ192" s="32">
        <f t="shared" si="250"/>
        <v>31</v>
      </c>
      <c r="CA192" s="32">
        <f t="shared" si="251"/>
        <v>15.7</v>
      </c>
      <c r="CB192" s="32">
        <v>1</v>
      </c>
      <c r="CC192" s="23">
        <f t="shared" si="252"/>
        <v>1.7749999999999999</v>
      </c>
      <c r="CD192" s="31">
        <f t="shared" si="199"/>
        <v>995009990004999</v>
      </c>
      <c r="CE192" s="31">
        <f t="shared" si="253"/>
        <v>5.4750424700025064E+16</v>
      </c>
      <c r="CF192" s="31">
        <f t="shared" si="254"/>
        <v>69252.726426061388</v>
      </c>
      <c r="CG192" s="31">
        <f t="shared" si="255"/>
        <v>4710</v>
      </c>
      <c r="CH192" s="31">
        <f t="shared" si="256"/>
        <v>4727.5945472445328</v>
      </c>
      <c r="CI192" s="56">
        <f t="shared" si="283"/>
        <v>1.2648801686104489E-12</v>
      </c>
      <c r="CK192" s="32">
        <f t="shared" si="257"/>
        <v>-24</v>
      </c>
      <c r="CL192" s="32">
        <f t="shared" si="258"/>
        <v>19.799999999999997</v>
      </c>
      <c r="CM192" s="32">
        <v>1</v>
      </c>
      <c r="CN192" s="23">
        <f t="shared" si="259"/>
        <v>2.0499999999999998</v>
      </c>
      <c r="CO192" s="31">
        <f t="shared" si="200"/>
        <v>1</v>
      </c>
      <c r="CP192" s="31">
        <f t="shared" si="260"/>
        <v>-49.199999999999996</v>
      </c>
      <c r="CQ192" s="31">
        <f t="shared" si="261"/>
        <v>33.814807825225166</v>
      </c>
      <c r="CR192" s="31">
        <f t="shared" si="262"/>
        <v>5939.9999999999991</v>
      </c>
      <c r="CS192" s="31">
        <f t="shared" si="263"/>
        <v>4727.5945472445328</v>
      </c>
      <c r="CV192" s="32">
        <f t="shared" si="264"/>
        <v>-74</v>
      </c>
      <c r="CW192" s="32">
        <f t="shared" si="265"/>
        <v>24.4</v>
      </c>
      <c r="CX192" s="32">
        <v>1</v>
      </c>
      <c r="CY192" s="23">
        <f t="shared" si="266"/>
        <v>2.2999999999999998</v>
      </c>
      <c r="CZ192" s="31">
        <f t="shared" si="201"/>
        <v>1</v>
      </c>
      <c r="DA192" s="31">
        <f t="shared" si="267"/>
        <v>-170.2</v>
      </c>
      <c r="DB192" s="31">
        <f t="shared" si="268"/>
        <v>3.3022273266821334E-2</v>
      </c>
      <c r="DC192" s="31">
        <f t="shared" si="269"/>
        <v>7320</v>
      </c>
      <c r="DD192" s="31">
        <f t="shared" si="270"/>
        <v>4727.5945472445328</v>
      </c>
      <c r="DG192" s="32">
        <f t="shared" si="271"/>
        <v>-139</v>
      </c>
      <c r="DH192" s="32">
        <f t="shared" si="272"/>
        <v>29.65</v>
      </c>
      <c r="DI192" s="32">
        <v>1</v>
      </c>
      <c r="DJ192" s="23">
        <f t="shared" si="279"/>
        <v>2.625</v>
      </c>
      <c r="DK192" s="31">
        <f t="shared" si="202"/>
        <v>1</v>
      </c>
      <c r="DL192" s="31">
        <f t="shared" si="273"/>
        <v>-364.875</v>
      </c>
      <c r="DM192" s="31">
        <f t="shared" si="274"/>
        <v>4.03103921714126E-6</v>
      </c>
      <c r="DN192" s="31">
        <f t="shared" si="275"/>
        <v>8895</v>
      </c>
      <c r="DO192" s="31">
        <f t="shared" si="276"/>
        <v>4727.5945472445328</v>
      </c>
    </row>
    <row r="193" spans="1:119">
      <c r="A193" s="23">
        <f t="shared" si="203"/>
        <v>163.14376029686747</v>
      </c>
      <c r="B193" s="23">
        <v>0</v>
      </c>
      <c r="C193" s="44">
        <f t="shared" si="281"/>
        <v>7.85</v>
      </c>
      <c r="D193" s="48"/>
      <c r="E193" s="47">
        <f t="shared" si="204"/>
        <v>7.85</v>
      </c>
      <c r="F193" s="84">
        <f t="shared" si="191"/>
        <v>15.7</v>
      </c>
      <c r="G193" s="185">
        <f t="shared" si="192"/>
        <v>13.361406710853911</v>
      </c>
      <c r="H193" s="26">
        <f t="shared" si="205"/>
        <v>181351786354.65399</v>
      </c>
      <c r="I193" s="23">
        <f t="shared" si="277"/>
        <v>37.40000000000002</v>
      </c>
      <c r="J193" s="27">
        <v>187</v>
      </c>
      <c r="K193" s="32">
        <f t="shared" si="206"/>
        <v>187</v>
      </c>
      <c r="L193" s="32">
        <f t="shared" si="207"/>
        <v>1</v>
      </c>
      <c r="M193" s="22">
        <v>1</v>
      </c>
      <c r="N193" s="109">
        <f t="shared" si="208"/>
        <v>7.85</v>
      </c>
      <c r="O193" s="31">
        <f t="shared" si="193"/>
        <v>1.2135937846092971E+22</v>
      </c>
      <c r="P193" s="31">
        <f t="shared" si="209"/>
        <v>1.7814949961172174E+25</v>
      </c>
      <c r="Q193" s="31">
        <f t="shared" si="210"/>
        <v>170833382746084.06</v>
      </c>
      <c r="R193" s="31">
        <f t="shared" si="211"/>
        <v>300</v>
      </c>
      <c r="S193" s="31">
        <f t="shared" si="212"/>
        <v>4894.3128089060237</v>
      </c>
      <c r="T193" s="56">
        <f t="shared" si="213"/>
        <v>9.5893271167427805E-12</v>
      </c>
      <c r="U193" s="163">
        <f t="shared" si="214"/>
        <v>400.84220132561734</v>
      </c>
      <c r="W193" s="32">
        <f t="shared" si="215"/>
        <v>182</v>
      </c>
      <c r="X193" s="32">
        <f t="shared" si="216"/>
        <v>2.0499999999999998</v>
      </c>
      <c r="Y193" s="22">
        <v>1</v>
      </c>
      <c r="Z193" s="23">
        <f t="shared" si="217"/>
        <v>1.0249999999999999</v>
      </c>
      <c r="AA193" s="31">
        <f t="shared" si="194"/>
        <v>7.9908058285313469E+22</v>
      </c>
      <c r="AB193" s="31">
        <f t="shared" si="218"/>
        <v>1.4906848273125227E+25</v>
      </c>
      <c r="AC193" s="31">
        <f t="shared" si="219"/>
        <v>85416691373042</v>
      </c>
      <c r="AD193" s="31">
        <f t="shared" si="220"/>
        <v>615</v>
      </c>
      <c r="AE193" s="31">
        <f t="shared" si="221"/>
        <v>4894.3128089060237</v>
      </c>
      <c r="AF193" s="56">
        <f t="shared" si="280"/>
        <v>5.7300302389899051E-12</v>
      </c>
      <c r="AH193" s="32">
        <f t="shared" si="222"/>
        <v>172</v>
      </c>
      <c r="AI193" s="32">
        <f t="shared" si="223"/>
        <v>4.1999999999999993</v>
      </c>
      <c r="AJ193" s="22">
        <v>1</v>
      </c>
      <c r="AK193" s="23">
        <f t="shared" si="224"/>
        <v>1.075</v>
      </c>
      <c r="AL193" s="31">
        <f t="shared" si="195"/>
        <v>6.5193054545127533E+21</v>
      </c>
      <c r="AM193" s="31">
        <f t="shared" si="225"/>
        <v>1.2054195785394082E+24</v>
      </c>
      <c r="AN193" s="31">
        <f t="shared" si="226"/>
        <v>21354172843260.488</v>
      </c>
      <c r="AO193" s="31">
        <f t="shared" si="227"/>
        <v>1259.9999999999998</v>
      </c>
      <c r="AP193" s="31">
        <f t="shared" si="228"/>
        <v>4894.3128089060237</v>
      </c>
      <c r="AQ193" s="56">
        <f t="shared" si="284"/>
        <v>1.7715136889625664E-11</v>
      </c>
      <c r="AS193" s="32">
        <f t="shared" si="229"/>
        <v>157</v>
      </c>
      <c r="AT193" s="32">
        <f t="shared" si="230"/>
        <v>6.4999999999999991</v>
      </c>
      <c r="AU193" s="22">
        <v>1</v>
      </c>
      <c r="AV193" s="23">
        <f t="shared" si="231"/>
        <v>1.1499999999999999</v>
      </c>
      <c r="AW193" s="31">
        <f t="shared" si="196"/>
        <v>3.8526786812993562E+20</v>
      </c>
      <c r="AX193" s="31">
        <f t="shared" si="232"/>
        <v>6.9560113590859867E+22</v>
      </c>
      <c r="AY193" s="31">
        <f t="shared" si="233"/>
        <v>2669271605407.5581</v>
      </c>
      <c r="AZ193" s="31">
        <f t="shared" si="234"/>
        <v>1949.9999999999998</v>
      </c>
      <c r="BA193" s="31">
        <f t="shared" si="235"/>
        <v>4894.3128089060237</v>
      </c>
      <c r="BB193" s="56">
        <f t="shared" si="278"/>
        <v>3.8373594688297026E-11</v>
      </c>
      <c r="BD193" s="32">
        <f t="shared" si="236"/>
        <v>127</v>
      </c>
      <c r="BE193" s="32">
        <f t="shared" si="237"/>
        <v>9.1</v>
      </c>
      <c r="BF193" s="22">
        <v>1</v>
      </c>
      <c r="BG193" s="23">
        <f t="shared" si="238"/>
        <v>1.3</v>
      </c>
      <c r="BH193" s="31">
        <f t="shared" si="197"/>
        <v>2.5790658940929573E+19</v>
      </c>
      <c r="BI193" s="31">
        <f t="shared" si="239"/>
        <v>4.2580377911474725E+21</v>
      </c>
      <c r="BJ193" s="31">
        <f t="shared" si="240"/>
        <v>41707368834.493011</v>
      </c>
      <c r="BK193" s="31">
        <f t="shared" si="241"/>
        <v>2730</v>
      </c>
      <c r="BL193" s="31">
        <f t="shared" si="242"/>
        <v>4894.3128089060237</v>
      </c>
      <c r="BM193" s="56">
        <f t="shared" si="285"/>
        <v>9.7949738542018784E-12</v>
      </c>
      <c r="BO193" s="32">
        <f t="shared" si="243"/>
        <v>82</v>
      </c>
      <c r="BP193" s="32">
        <f t="shared" si="244"/>
        <v>12.149999999999999</v>
      </c>
      <c r="BQ193" s="22">
        <v>1</v>
      </c>
      <c r="BR193" s="23">
        <f t="shared" si="245"/>
        <v>1.5249999999999999</v>
      </c>
      <c r="BS193" s="31">
        <f t="shared" si="198"/>
        <v>1.3432634865067486E+17</v>
      </c>
      <c r="BT193" s="31">
        <f t="shared" si="246"/>
        <v>1.6797509898766893E+19</v>
      </c>
      <c r="BU193" s="31">
        <f t="shared" si="247"/>
        <v>81459704.754868925</v>
      </c>
      <c r="BV193" s="31">
        <f t="shared" si="248"/>
        <v>3644.9999999999995</v>
      </c>
      <c r="BW193" s="31">
        <f t="shared" si="249"/>
        <v>4894.3128089060237</v>
      </c>
      <c r="BX193" s="56">
        <f t="shared" si="282"/>
        <v>4.8495107456879002E-12</v>
      </c>
      <c r="BZ193" s="32">
        <f t="shared" si="250"/>
        <v>32</v>
      </c>
      <c r="CA193" s="32">
        <f t="shared" si="251"/>
        <v>15.7</v>
      </c>
      <c r="CB193" s="32">
        <v>1</v>
      </c>
      <c r="CC193" s="23">
        <f t="shared" si="252"/>
        <v>1.7749999999999999</v>
      </c>
      <c r="CD193" s="31">
        <f t="shared" si="199"/>
        <v>995009990004999</v>
      </c>
      <c r="CE193" s="31">
        <f t="shared" si="253"/>
        <v>5.6516567432283944E+16</v>
      </c>
      <c r="CF193" s="31">
        <f t="shared" si="254"/>
        <v>79550.492924676408</v>
      </c>
      <c r="CG193" s="31">
        <f t="shared" si="255"/>
        <v>4710</v>
      </c>
      <c r="CH193" s="31">
        <f t="shared" si="256"/>
        <v>4894.3128089060237</v>
      </c>
      <c r="CI193" s="56">
        <f t="shared" si="283"/>
        <v>1.4075605886714698E-12</v>
      </c>
      <c r="CK193" s="32">
        <f t="shared" si="257"/>
        <v>-23</v>
      </c>
      <c r="CL193" s="32">
        <f t="shared" si="258"/>
        <v>19.799999999999997</v>
      </c>
      <c r="CM193" s="32">
        <v>1</v>
      </c>
      <c r="CN193" s="23">
        <f t="shared" si="259"/>
        <v>2.0499999999999998</v>
      </c>
      <c r="CO193" s="31">
        <f t="shared" si="200"/>
        <v>1</v>
      </c>
      <c r="CP193" s="31">
        <f t="shared" si="260"/>
        <v>-47.15</v>
      </c>
      <c r="CQ193" s="31">
        <f t="shared" si="261"/>
        <v>38.843014123377017</v>
      </c>
      <c r="CR193" s="31">
        <f t="shared" si="262"/>
        <v>5939.9999999999991</v>
      </c>
      <c r="CS193" s="31">
        <f t="shared" si="263"/>
        <v>4894.3128089060237</v>
      </c>
      <c r="CV193" s="32">
        <f t="shared" si="264"/>
        <v>-73</v>
      </c>
      <c r="CW193" s="32">
        <f t="shared" si="265"/>
        <v>24.4</v>
      </c>
      <c r="CX193" s="32">
        <v>1</v>
      </c>
      <c r="CY193" s="23">
        <f t="shared" si="266"/>
        <v>2.2999999999999998</v>
      </c>
      <c r="CZ193" s="31">
        <f t="shared" si="201"/>
        <v>1</v>
      </c>
      <c r="DA193" s="31">
        <f t="shared" si="267"/>
        <v>-167.89999999999998</v>
      </c>
      <c r="DB193" s="31">
        <f t="shared" si="268"/>
        <v>3.7932630979860237E-2</v>
      </c>
      <c r="DC193" s="31">
        <f t="shared" si="269"/>
        <v>7320</v>
      </c>
      <c r="DD193" s="31">
        <f t="shared" si="270"/>
        <v>4894.3128089060237</v>
      </c>
      <c r="DG193" s="32">
        <f t="shared" si="271"/>
        <v>-138</v>
      </c>
      <c r="DH193" s="32">
        <f t="shared" si="272"/>
        <v>29.65</v>
      </c>
      <c r="DI193" s="32">
        <v>1</v>
      </c>
      <c r="DJ193" s="23">
        <f t="shared" si="279"/>
        <v>2.625</v>
      </c>
      <c r="DK193" s="31">
        <f t="shared" si="202"/>
        <v>1</v>
      </c>
      <c r="DL193" s="31">
        <f t="shared" si="273"/>
        <v>-362.25</v>
      </c>
      <c r="DM193" s="31">
        <f t="shared" si="274"/>
        <v>4.6304481176586999E-6</v>
      </c>
      <c r="DN193" s="31">
        <f t="shared" si="275"/>
        <v>8895</v>
      </c>
      <c r="DO193" s="31">
        <f t="shared" si="276"/>
        <v>4894.3128089060237</v>
      </c>
    </row>
    <row r="194" spans="1:119">
      <c r="A194" s="23">
        <f t="shared" si="203"/>
        <v>168.89701257893245</v>
      </c>
      <c r="B194" s="23">
        <v>0</v>
      </c>
      <c r="C194" s="44">
        <f t="shared" si="281"/>
        <v>7.85</v>
      </c>
      <c r="D194" s="48"/>
      <c r="E194" s="47">
        <f t="shared" si="204"/>
        <v>7.85</v>
      </c>
      <c r="F194" s="84">
        <f t="shared" si="191"/>
        <v>15.7</v>
      </c>
      <c r="G194" s="185">
        <f t="shared" si="192"/>
        <v>13.547924997800431</v>
      </c>
      <c r="H194" s="26">
        <f t="shared" si="205"/>
        <v>208318498661.36481</v>
      </c>
      <c r="I194" s="23">
        <f t="shared" si="277"/>
        <v>37.600000000000023</v>
      </c>
      <c r="J194" s="27">
        <v>188</v>
      </c>
      <c r="K194" s="32">
        <f t="shared" si="206"/>
        <v>188</v>
      </c>
      <c r="L194" s="32">
        <f t="shared" si="207"/>
        <v>1</v>
      </c>
      <c r="M194" s="22">
        <v>1</v>
      </c>
      <c r="N194" s="109">
        <f t="shared" si="208"/>
        <v>7.85</v>
      </c>
      <c r="O194" s="31">
        <f t="shared" si="193"/>
        <v>1.2135937846092971E+22</v>
      </c>
      <c r="P194" s="31">
        <f t="shared" si="209"/>
        <v>1.7910217073264005E+25</v>
      </c>
      <c r="Q194" s="31">
        <f t="shared" si="210"/>
        <v>196236025739005.66</v>
      </c>
      <c r="R194" s="31">
        <f t="shared" si="211"/>
        <v>300</v>
      </c>
      <c r="S194" s="31">
        <f t="shared" si="212"/>
        <v>5066.9103773679735</v>
      </c>
      <c r="T194" s="56">
        <f t="shared" si="213"/>
        <v>1.0956652559613175E-11</v>
      </c>
      <c r="U194" s="163">
        <f t="shared" si="214"/>
        <v>406.43774993401291</v>
      </c>
      <c r="W194" s="32">
        <f t="shared" si="215"/>
        <v>183</v>
      </c>
      <c r="X194" s="32">
        <f t="shared" si="216"/>
        <v>2.0499999999999998</v>
      </c>
      <c r="Y194" s="22">
        <v>1</v>
      </c>
      <c r="Z194" s="23">
        <f t="shared" si="217"/>
        <v>1.0249999999999999</v>
      </c>
      <c r="AA194" s="31">
        <f t="shared" si="194"/>
        <v>7.9908058285313469E+22</v>
      </c>
      <c r="AB194" s="31">
        <f t="shared" si="218"/>
        <v>1.4988754032867673E+25</v>
      </c>
      <c r="AC194" s="31">
        <f t="shared" si="219"/>
        <v>98118012869502.812</v>
      </c>
      <c r="AD194" s="31">
        <f t="shared" si="220"/>
        <v>615</v>
      </c>
      <c r="AE194" s="31">
        <f t="shared" si="221"/>
        <v>5066.9103773679735</v>
      </c>
      <c r="AF194" s="56">
        <f t="shared" si="280"/>
        <v>6.5461086795038105E-12</v>
      </c>
      <c r="AH194" s="32">
        <f t="shared" si="222"/>
        <v>173</v>
      </c>
      <c r="AI194" s="32">
        <f t="shared" si="223"/>
        <v>4.1999999999999993</v>
      </c>
      <c r="AJ194" s="22">
        <v>1</v>
      </c>
      <c r="AK194" s="23">
        <f t="shared" si="224"/>
        <v>1.075</v>
      </c>
      <c r="AL194" s="31">
        <f t="shared" si="195"/>
        <v>6.5193054545127533E+21</v>
      </c>
      <c r="AM194" s="31">
        <f t="shared" si="225"/>
        <v>1.2124278319030093E+24</v>
      </c>
      <c r="AN194" s="31">
        <f t="shared" si="226"/>
        <v>24529503217375.68</v>
      </c>
      <c r="AO194" s="31">
        <f t="shared" si="227"/>
        <v>1259.9999999999998</v>
      </c>
      <c r="AP194" s="31">
        <f t="shared" si="228"/>
        <v>5066.9103773679735</v>
      </c>
      <c r="AQ194" s="56">
        <f t="shared" si="284"/>
        <v>2.0231722311153584E-11</v>
      </c>
      <c r="AS194" s="32">
        <f t="shared" si="229"/>
        <v>158</v>
      </c>
      <c r="AT194" s="32">
        <f t="shared" si="230"/>
        <v>6.4999999999999991</v>
      </c>
      <c r="AU194" s="22">
        <v>1</v>
      </c>
      <c r="AV194" s="23">
        <f t="shared" si="231"/>
        <v>1.1499999999999999</v>
      </c>
      <c r="AW194" s="31">
        <f t="shared" si="196"/>
        <v>3.8526786812993562E+20</v>
      </c>
      <c r="AX194" s="31">
        <f t="shared" si="232"/>
        <v>7.0003171639209295E+22</v>
      </c>
      <c r="AY194" s="31">
        <f t="shared" si="233"/>
        <v>3066187902171.9565</v>
      </c>
      <c r="AZ194" s="31">
        <f t="shared" si="234"/>
        <v>1949.9999999999998</v>
      </c>
      <c r="BA194" s="31">
        <f t="shared" si="235"/>
        <v>5066.9103773679735</v>
      </c>
      <c r="BB194" s="56">
        <f t="shared" si="278"/>
        <v>4.3800699745075004E-11</v>
      </c>
      <c r="BD194" s="32">
        <f t="shared" si="236"/>
        <v>128</v>
      </c>
      <c r="BE194" s="32">
        <f t="shared" si="237"/>
        <v>9.1</v>
      </c>
      <c r="BF194" s="22">
        <v>1</v>
      </c>
      <c r="BG194" s="23">
        <f t="shared" si="238"/>
        <v>1.3</v>
      </c>
      <c r="BH194" s="31">
        <f t="shared" si="197"/>
        <v>2.5790658940929573E+19</v>
      </c>
      <c r="BI194" s="31">
        <f t="shared" si="239"/>
        <v>4.2915656477706808E+21</v>
      </c>
      <c r="BJ194" s="31">
        <f t="shared" si="240"/>
        <v>47909185971.436737</v>
      </c>
      <c r="BK194" s="31">
        <f t="shared" si="241"/>
        <v>2730</v>
      </c>
      <c r="BL194" s="31">
        <f t="shared" si="242"/>
        <v>5066.9103773679735</v>
      </c>
      <c r="BM194" s="56">
        <f t="shared" si="285"/>
        <v>1.1163568241423475E-11</v>
      </c>
      <c r="BO194" s="32">
        <f t="shared" si="243"/>
        <v>83</v>
      </c>
      <c r="BP194" s="32">
        <f t="shared" si="244"/>
        <v>12.149999999999999</v>
      </c>
      <c r="BQ194" s="22">
        <v>1</v>
      </c>
      <c r="BR194" s="23">
        <f t="shared" si="245"/>
        <v>1.5249999999999999</v>
      </c>
      <c r="BS194" s="31">
        <f t="shared" si="198"/>
        <v>1.3432634865067486E+17</v>
      </c>
      <c r="BT194" s="31">
        <f t="shared" si="246"/>
        <v>1.700235758045917E+19</v>
      </c>
      <c r="BU194" s="31">
        <f t="shared" si="247"/>
        <v>93572628.850462079</v>
      </c>
      <c r="BV194" s="31">
        <f t="shared" si="248"/>
        <v>3644.9999999999995</v>
      </c>
      <c r="BW194" s="31">
        <f t="shared" si="249"/>
        <v>5066.9103773679735</v>
      </c>
      <c r="BX194" s="56">
        <f t="shared" si="282"/>
        <v>5.5035090520625927E-12</v>
      </c>
      <c r="BZ194" s="32">
        <f t="shared" si="250"/>
        <v>33</v>
      </c>
      <c r="CA194" s="32">
        <f t="shared" si="251"/>
        <v>15.7</v>
      </c>
      <c r="CB194" s="32">
        <v>1</v>
      </c>
      <c r="CC194" s="23">
        <f t="shared" si="252"/>
        <v>1.7749999999999999</v>
      </c>
      <c r="CD194" s="31">
        <f t="shared" si="199"/>
        <v>995009990004999</v>
      </c>
      <c r="CE194" s="31">
        <f t="shared" si="253"/>
        <v>5.8282710164542816E+16</v>
      </c>
      <c r="CF194" s="31">
        <f t="shared" si="254"/>
        <v>91379.520361779083</v>
      </c>
      <c r="CG194" s="31">
        <f t="shared" si="255"/>
        <v>4710</v>
      </c>
      <c r="CH194" s="31">
        <f t="shared" si="256"/>
        <v>5066.9103773679735</v>
      </c>
      <c r="CI194" s="56">
        <f t="shared" si="283"/>
        <v>1.5678666984393464E-12</v>
      </c>
      <c r="CK194" s="32">
        <f t="shared" si="257"/>
        <v>-22</v>
      </c>
      <c r="CL194" s="32">
        <f t="shared" si="258"/>
        <v>19.799999999999997</v>
      </c>
      <c r="CM194" s="32">
        <v>1</v>
      </c>
      <c r="CN194" s="23">
        <f t="shared" si="259"/>
        <v>2.0499999999999998</v>
      </c>
      <c r="CO194" s="31">
        <f t="shared" si="200"/>
        <v>1</v>
      </c>
      <c r="CP194" s="31">
        <f t="shared" si="260"/>
        <v>-45.099999999999994</v>
      </c>
      <c r="CQ194" s="31">
        <f t="shared" si="261"/>
        <v>44.618906426649787</v>
      </c>
      <c r="CR194" s="31">
        <f t="shared" si="262"/>
        <v>5939.9999999999991</v>
      </c>
      <c r="CS194" s="31">
        <f t="shared" si="263"/>
        <v>5066.9103773679735</v>
      </c>
      <c r="CV194" s="32">
        <f t="shared" si="264"/>
        <v>-72</v>
      </c>
      <c r="CW194" s="32">
        <f t="shared" si="265"/>
        <v>24.4</v>
      </c>
      <c r="CX194" s="32">
        <v>1</v>
      </c>
      <c r="CY194" s="23">
        <f t="shared" si="266"/>
        <v>2.2999999999999998</v>
      </c>
      <c r="CZ194" s="31">
        <f t="shared" si="201"/>
        <v>1</v>
      </c>
      <c r="DA194" s="31">
        <f t="shared" si="267"/>
        <v>-165.6</v>
      </c>
      <c r="DB194" s="31">
        <f t="shared" si="268"/>
        <v>4.3573150807275023E-2</v>
      </c>
      <c r="DC194" s="31">
        <f t="shared" si="269"/>
        <v>7320</v>
      </c>
      <c r="DD194" s="31">
        <f t="shared" si="270"/>
        <v>5066.9103773679735</v>
      </c>
      <c r="DG194" s="32">
        <f t="shared" si="271"/>
        <v>-137</v>
      </c>
      <c r="DH194" s="32">
        <f t="shared" si="272"/>
        <v>29.65</v>
      </c>
      <c r="DI194" s="32">
        <v>1</v>
      </c>
      <c r="DJ194" s="23">
        <f t="shared" si="279"/>
        <v>2.625</v>
      </c>
      <c r="DK194" s="31">
        <f t="shared" si="202"/>
        <v>1</v>
      </c>
      <c r="DL194" s="31">
        <f t="shared" si="273"/>
        <v>-359.625</v>
      </c>
      <c r="DM194" s="31">
        <f t="shared" si="274"/>
        <v>5.3189881356536664E-6</v>
      </c>
      <c r="DN194" s="31">
        <f t="shared" si="275"/>
        <v>8895</v>
      </c>
      <c r="DO194" s="31">
        <f t="shared" si="276"/>
        <v>5066.9103773679735</v>
      </c>
    </row>
    <row r="195" spans="1:119">
      <c r="A195" s="23">
        <f t="shared" si="203"/>
        <v>174.85315286456469</v>
      </c>
      <c r="B195" s="23">
        <v>0</v>
      </c>
      <c r="C195" s="44">
        <f t="shared" si="281"/>
        <v>7.85</v>
      </c>
      <c r="D195" s="48"/>
      <c r="E195" s="47">
        <f t="shared" si="204"/>
        <v>7.85</v>
      </c>
      <c r="F195" s="84">
        <f t="shared" si="191"/>
        <v>15.7</v>
      </c>
      <c r="G195" s="185">
        <f t="shared" si="192"/>
        <v>13.737046983004058</v>
      </c>
      <c r="H195" s="26">
        <f t="shared" si="205"/>
        <v>239295116727.76178</v>
      </c>
      <c r="I195" s="23">
        <f t="shared" si="277"/>
        <v>37.800000000000018</v>
      </c>
      <c r="J195" s="27">
        <v>189</v>
      </c>
      <c r="K195" s="32">
        <f t="shared" si="206"/>
        <v>189</v>
      </c>
      <c r="L195" s="32">
        <f t="shared" si="207"/>
        <v>1</v>
      </c>
      <c r="M195" s="22">
        <v>1</v>
      </c>
      <c r="N195" s="109">
        <f t="shared" si="208"/>
        <v>7.85</v>
      </c>
      <c r="O195" s="31">
        <f t="shared" si="193"/>
        <v>1.2135937846092971E+22</v>
      </c>
      <c r="P195" s="31">
        <f t="shared" si="209"/>
        <v>1.8005484185355835E+25</v>
      </c>
      <c r="Q195" s="31">
        <f t="shared" si="210"/>
        <v>225415999957551.59</v>
      </c>
      <c r="R195" s="31">
        <f t="shared" si="211"/>
        <v>300</v>
      </c>
      <c r="S195" s="31">
        <f t="shared" si="212"/>
        <v>5245.5945859369403</v>
      </c>
      <c r="T195" s="56">
        <f t="shared" si="213"/>
        <v>1.2519296767419687E-11</v>
      </c>
      <c r="U195" s="163">
        <f t="shared" si="214"/>
        <v>412.11140949012173</v>
      </c>
      <c r="W195" s="32">
        <f t="shared" si="215"/>
        <v>184</v>
      </c>
      <c r="X195" s="32">
        <f t="shared" si="216"/>
        <v>2.0499999999999998</v>
      </c>
      <c r="Y195" s="22">
        <v>1</v>
      </c>
      <c r="Z195" s="23">
        <f t="shared" si="217"/>
        <v>1.0249999999999999</v>
      </c>
      <c r="AA195" s="31">
        <f t="shared" si="194"/>
        <v>7.9908058285313469E+22</v>
      </c>
      <c r="AB195" s="31">
        <f t="shared" si="218"/>
        <v>1.507065979261012E+25</v>
      </c>
      <c r="AC195" s="31">
        <f t="shared" si="219"/>
        <v>112707999978775.78</v>
      </c>
      <c r="AD195" s="31">
        <f t="shared" si="220"/>
        <v>615</v>
      </c>
      <c r="AE195" s="31">
        <f t="shared" si="221"/>
        <v>5245.5945859369403</v>
      </c>
      <c r="AF195" s="56">
        <f t="shared" si="280"/>
        <v>7.4786374007355686E-12</v>
      </c>
      <c r="AH195" s="32">
        <f t="shared" si="222"/>
        <v>174</v>
      </c>
      <c r="AI195" s="32">
        <f t="shared" si="223"/>
        <v>4.1999999999999993</v>
      </c>
      <c r="AJ195" s="22">
        <v>1</v>
      </c>
      <c r="AK195" s="23">
        <f t="shared" si="224"/>
        <v>1.075</v>
      </c>
      <c r="AL195" s="31">
        <f t="shared" si="195"/>
        <v>6.5193054545127533E+21</v>
      </c>
      <c r="AM195" s="31">
        <f t="shared" si="225"/>
        <v>1.2194360852666104E+24</v>
      </c>
      <c r="AN195" s="31">
        <f t="shared" si="226"/>
        <v>28176999994693.922</v>
      </c>
      <c r="AO195" s="31">
        <f t="shared" si="227"/>
        <v>1259.9999999999998</v>
      </c>
      <c r="AP195" s="31">
        <f t="shared" si="228"/>
        <v>5245.5945859369403</v>
      </c>
      <c r="AQ195" s="56">
        <f t="shared" si="284"/>
        <v>2.3106582079316988E-11</v>
      </c>
      <c r="AS195" s="32">
        <f t="shared" si="229"/>
        <v>159</v>
      </c>
      <c r="AT195" s="32">
        <f t="shared" si="230"/>
        <v>6.4999999999999991</v>
      </c>
      <c r="AU195" s="22">
        <v>1</v>
      </c>
      <c r="AV195" s="23">
        <f t="shared" si="231"/>
        <v>1.1499999999999999</v>
      </c>
      <c r="AW195" s="31">
        <f t="shared" si="196"/>
        <v>3.8526786812993562E+20</v>
      </c>
      <c r="AX195" s="31">
        <f t="shared" si="232"/>
        <v>7.0446229687558723E+22</v>
      </c>
      <c r="AY195" s="31">
        <f t="shared" si="233"/>
        <v>3522124999336.7368</v>
      </c>
      <c r="AZ195" s="31">
        <f t="shared" si="234"/>
        <v>1949.9999999999998</v>
      </c>
      <c r="BA195" s="31">
        <f t="shared" si="235"/>
        <v>5245.5945859369403</v>
      </c>
      <c r="BB195" s="56">
        <f t="shared" si="278"/>
        <v>4.9997352803094979E-11</v>
      </c>
      <c r="BD195" s="32">
        <f t="shared" si="236"/>
        <v>129</v>
      </c>
      <c r="BE195" s="32">
        <f t="shared" si="237"/>
        <v>9.1</v>
      </c>
      <c r="BF195" s="22">
        <v>1</v>
      </c>
      <c r="BG195" s="23">
        <f t="shared" si="238"/>
        <v>1.3</v>
      </c>
      <c r="BH195" s="31">
        <f t="shared" si="197"/>
        <v>2.5790658940929573E+19</v>
      </c>
      <c r="BI195" s="31">
        <f t="shared" si="239"/>
        <v>4.3250935043938897E+21</v>
      </c>
      <c r="BJ195" s="31">
        <f t="shared" si="240"/>
        <v>55033203114.636406</v>
      </c>
      <c r="BK195" s="31">
        <f t="shared" si="241"/>
        <v>2730</v>
      </c>
      <c r="BL195" s="31">
        <f t="shared" si="242"/>
        <v>5245.5945859369403</v>
      </c>
      <c r="BM195" s="56">
        <f t="shared" si="285"/>
        <v>1.2724164936255789E-11</v>
      </c>
      <c r="BO195" s="32">
        <f t="shared" si="243"/>
        <v>84</v>
      </c>
      <c r="BP195" s="32">
        <f t="shared" si="244"/>
        <v>12.149999999999999</v>
      </c>
      <c r="BQ195" s="22">
        <v>1</v>
      </c>
      <c r="BR195" s="23">
        <f t="shared" si="245"/>
        <v>1.5249999999999999</v>
      </c>
      <c r="BS195" s="31">
        <f t="shared" si="198"/>
        <v>1.3432634865067486E+17</v>
      </c>
      <c r="BT195" s="31">
        <f t="shared" si="246"/>
        <v>1.7207205262151449E+19</v>
      </c>
      <c r="BU195" s="31">
        <f t="shared" si="247"/>
        <v>107486724.8332739</v>
      </c>
      <c r="BV195" s="31">
        <f t="shared" si="248"/>
        <v>3644.9999999999995</v>
      </c>
      <c r="BW195" s="31">
        <f t="shared" si="249"/>
        <v>5245.5945859369403</v>
      </c>
      <c r="BX195" s="56">
        <f t="shared" si="282"/>
        <v>6.2466114163058832E-12</v>
      </c>
      <c r="BZ195" s="32">
        <f t="shared" si="250"/>
        <v>34</v>
      </c>
      <c r="CA195" s="32">
        <f t="shared" si="251"/>
        <v>15.7</v>
      </c>
      <c r="CB195" s="32">
        <v>1</v>
      </c>
      <c r="CC195" s="23">
        <f t="shared" si="252"/>
        <v>1.7749999999999999</v>
      </c>
      <c r="CD195" s="31">
        <f t="shared" si="199"/>
        <v>995009990004999</v>
      </c>
      <c r="CE195" s="31">
        <f t="shared" si="253"/>
        <v>6.0048852896801688E+16</v>
      </c>
      <c r="CF195" s="31">
        <f t="shared" si="254"/>
        <v>104967.5047199937</v>
      </c>
      <c r="CG195" s="31">
        <f t="shared" si="255"/>
        <v>4710</v>
      </c>
      <c r="CH195" s="31">
        <f t="shared" si="256"/>
        <v>5245.5945859369403</v>
      </c>
      <c r="CI195" s="56">
        <f t="shared" si="283"/>
        <v>1.7480351356650887E-12</v>
      </c>
      <c r="CK195" s="32">
        <f t="shared" si="257"/>
        <v>-21</v>
      </c>
      <c r="CL195" s="32">
        <f t="shared" si="258"/>
        <v>19.799999999999997</v>
      </c>
      <c r="CM195" s="32">
        <v>1</v>
      </c>
      <c r="CN195" s="23">
        <f t="shared" si="259"/>
        <v>2.0499999999999998</v>
      </c>
      <c r="CO195" s="31">
        <f t="shared" si="200"/>
        <v>1</v>
      </c>
      <c r="CP195" s="31">
        <f t="shared" si="260"/>
        <v>-43.05</v>
      </c>
      <c r="CQ195" s="31">
        <f t="shared" si="261"/>
        <v>51.253664414059244</v>
      </c>
      <c r="CR195" s="31">
        <f t="shared" si="262"/>
        <v>5939.9999999999991</v>
      </c>
      <c r="CS195" s="31">
        <f t="shared" si="263"/>
        <v>5245.5945859369403</v>
      </c>
      <c r="CV195" s="32">
        <f t="shared" si="264"/>
        <v>-71</v>
      </c>
      <c r="CW195" s="32">
        <f t="shared" si="265"/>
        <v>24.4</v>
      </c>
      <c r="CX195" s="32">
        <v>1</v>
      </c>
      <c r="CY195" s="23">
        <f t="shared" si="266"/>
        <v>2.2999999999999998</v>
      </c>
      <c r="CZ195" s="31">
        <f t="shared" si="201"/>
        <v>1</v>
      </c>
      <c r="DA195" s="31">
        <f t="shared" si="267"/>
        <v>-163.29999999999998</v>
      </c>
      <c r="DB195" s="31">
        <f t="shared" si="268"/>
        <v>5.005240665435455E-2</v>
      </c>
      <c r="DC195" s="31">
        <f t="shared" si="269"/>
        <v>7320</v>
      </c>
      <c r="DD195" s="31">
        <f t="shared" si="270"/>
        <v>5245.5945859369403</v>
      </c>
      <c r="DG195" s="32">
        <f t="shared" si="271"/>
        <v>-136</v>
      </c>
      <c r="DH195" s="32">
        <f t="shared" si="272"/>
        <v>29.65</v>
      </c>
      <c r="DI195" s="32">
        <v>1</v>
      </c>
      <c r="DJ195" s="23">
        <f t="shared" si="279"/>
        <v>2.625</v>
      </c>
      <c r="DK195" s="31">
        <f t="shared" si="202"/>
        <v>1</v>
      </c>
      <c r="DL195" s="31">
        <f t="shared" si="273"/>
        <v>-357</v>
      </c>
      <c r="DM195" s="31">
        <f t="shared" si="274"/>
        <v>6.1099129216741123E-6</v>
      </c>
      <c r="DN195" s="31">
        <f t="shared" si="275"/>
        <v>8895</v>
      </c>
      <c r="DO195" s="31">
        <f t="shared" si="276"/>
        <v>5245.5945859369403</v>
      </c>
    </row>
    <row r="196" spans="1:119">
      <c r="A196" s="23">
        <f t="shared" si="203"/>
        <v>181.01933598375831</v>
      </c>
      <c r="B196" s="23">
        <v>0</v>
      </c>
      <c r="C196" s="44">
        <f t="shared" si="281"/>
        <v>7.85</v>
      </c>
      <c r="D196" s="48"/>
      <c r="E196" s="47">
        <f t="shared" si="204"/>
        <v>7.85</v>
      </c>
      <c r="F196" s="84">
        <f t="shared" si="191"/>
        <v>15.7</v>
      </c>
      <c r="G196" s="185">
        <f t="shared" si="192"/>
        <v>13.928809012737984</v>
      </c>
      <c r="H196" s="26">
        <f t="shared" si="205"/>
        <v>274877906944.00348</v>
      </c>
      <c r="I196" s="23">
        <f t="shared" si="277"/>
        <v>38.000000000000021</v>
      </c>
      <c r="J196" s="27">
        <v>190</v>
      </c>
      <c r="K196" s="32">
        <f t="shared" si="206"/>
        <v>190</v>
      </c>
      <c r="L196" s="32">
        <f t="shared" si="207"/>
        <v>1</v>
      </c>
      <c r="M196" s="22">
        <v>1</v>
      </c>
      <c r="N196" s="109">
        <f t="shared" si="208"/>
        <v>7.85</v>
      </c>
      <c r="O196" s="31">
        <f t="shared" si="193"/>
        <v>1.2135937846092971E+22</v>
      </c>
      <c r="P196" s="31">
        <f t="shared" si="209"/>
        <v>1.8100751297447664E+25</v>
      </c>
      <c r="Q196" s="31">
        <f t="shared" si="210"/>
        <v>258934988341251.28</v>
      </c>
      <c r="R196" s="31">
        <f t="shared" si="211"/>
        <v>300</v>
      </c>
      <c r="S196" s="31">
        <f t="shared" si="212"/>
        <v>5430.5800795127489</v>
      </c>
      <c r="T196" s="56">
        <f t="shared" si="213"/>
        <v>1.430520667823125E-11</v>
      </c>
      <c r="U196" s="163">
        <f t="shared" si="214"/>
        <v>417.86427038213952</v>
      </c>
      <c r="W196" s="32">
        <f t="shared" si="215"/>
        <v>185</v>
      </c>
      <c r="X196" s="32">
        <f t="shared" si="216"/>
        <v>2.0499999999999998</v>
      </c>
      <c r="Y196" s="22">
        <v>1</v>
      </c>
      <c r="Z196" s="23">
        <f t="shared" si="217"/>
        <v>1.0249999999999999</v>
      </c>
      <c r="AA196" s="31">
        <f t="shared" si="194"/>
        <v>7.9908058285313469E+22</v>
      </c>
      <c r="AB196" s="31">
        <f t="shared" si="218"/>
        <v>1.5152565552352566E+25</v>
      </c>
      <c r="AC196" s="31">
        <f t="shared" si="219"/>
        <v>129467494170625.64</v>
      </c>
      <c r="AD196" s="31">
        <f t="shared" si="220"/>
        <v>615</v>
      </c>
      <c r="AE196" s="31">
        <f t="shared" si="221"/>
        <v>5430.5800795127489</v>
      </c>
      <c r="AF196" s="56">
        <f t="shared" si="280"/>
        <v>8.5442622718450939E-12</v>
      </c>
      <c r="AH196" s="32">
        <f t="shared" si="222"/>
        <v>175</v>
      </c>
      <c r="AI196" s="32">
        <f t="shared" si="223"/>
        <v>4.1999999999999993</v>
      </c>
      <c r="AJ196" s="22">
        <v>1</v>
      </c>
      <c r="AK196" s="23">
        <f t="shared" si="224"/>
        <v>1.075</v>
      </c>
      <c r="AL196" s="31">
        <f t="shared" si="195"/>
        <v>6.5193054545127533E+21</v>
      </c>
      <c r="AM196" s="31">
        <f t="shared" si="225"/>
        <v>1.2264443386302117E+24</v>
      </c>
      <c r="AN196" s="31">
        <f t="shared" si="226"/>
        <v>32366873542656.375</v>
      </c>
      <c r="AO196" s="31">
        <f t="shared" si="227"/>
        <v>1259.9999999999998</v>
      </c>
      <c r="AP196" s="31">
        <f t="shared" si="228"/>
        <v>5430.5800795127489</v>
      </c>
      <c r="AQ196" s="56">
        <f t="shared" si="284"/>
        <v>2.6390821436549019E-11</v>
      </c>
      <c r="AS196" s="32">
        <f t="shared" si="229"/>
        <v>160</v>
      </c>
      <c r="AT196" s="32">
        <f t="shared" si="230"/>
        <v>6.4999999999999991</v>
      </c>
      <c r="AU196" s="22">
        <v>1</v>
      </c>
      <c r="AV196" s="23">
        <f t="shared" si="231"/>
        <v>1.1499999999999999</v>
      </c>
      <c r="AW196" s="31">
        <f t="shared" si="196"/>
        <v>3.8526786812993562E+20</v>
      </c>
      <c r="AX196" s="31">
        <f t="shared" si="232"/>
        <v>7.0889287735908143E+22</v>
      </c>
      <c r="AY196" s="31">
        <f t="shared" si="233"/>
        <v>4045859192832.043</v>
      </c>
      <c r="AZ196" s="31">
        <f t="shared" si="234"/>
        <v>1949.9999999999998</v>
      </c>
      <c r="BA196" s="31">
        <f t="shared" si="235"/>
        <v>5430.5800795127489</v>
      </c>
      <c r="BB196" s="56">
        <f t="shared" si="278"/>
        <v>5.7072927688377101E-11</v>
      </c>
      <c r="BD196" s="32">
        <f t="shared" si="236"/>
        <v>130</v>
      </c>
      <c r="BE196" s="32">
        <f t="shared" si="237"/>
        <v>9.1</v>
      </c>
      <c r="BF196" s="22">
        <v>1</v>
      </c>
      <c r="BG196" s="23">
        <f t="shared" si="238"/>
        <v>1.3</v>
      </c>
      <c r="BH196" s="31">
        <f t="shared" si="197"/>
        <v>2.5790658940929573E+19</v>
      </c>
      <c r="BI196" s="31">
        <f t="shared" si="239"/>
        <v>4.3586213610170981E+21</v>
      </c>
      <c r="BJ196" s="31">
        <f t="shared" si="240"/>
        <v>63216549888.000542</v>
      </c>
      <c r="BK196" s="31">
        <f t="shared" si="241"/>
        <v>2730</v>
      </c>
      <c r="BL196" s="31">
        <f t="shared" si="242"/>
        <v>5430.5800795127489</v>
      </c>
      <c r="BM196" s="56">
        <f t="shared" si="285"/>
        <v>1.4503794813057301E-11</v>
      </c>
      <c r="BO196" s="32">
        <f t="shared" si="243"/>
        <v>85</v>
      </c>
      <c r="BP196" s="32">
        <f t="shared" si="244"/>
        <v>12.149999999999999</v>
      </c>
      <c r="BQ196" s="22">
        <v>1</v>
      </c>
      <c r="BR196" s="23">
        <f t="shared" si="245"/>
        <v>1.5249999999999999</v>
      </c>
      <c r="BS196" s="31">
        <f t="shared" si="198"/>
        <v>1.3432634865067486E+17</v>
      </c>
      <c r="BT196" s="31">
        <f t="shared" si="246"/>
        <v>1.7412052943843729E+19</v>
      </c>
      <c r="BU196" s="31">
        <f t="shared" si="247"/>
        <v>123469824.00000069</v>
      </c>
      <c r="BV196" s="31">
        <f t="shared" si="248"/>
        <v>3644.9999999999995</v>
      </c>
      <c r="BW196" s="31">
        <f t="shared" si="249"/>
        <v>5430.5800795127489</v>
      </c>
      <c r="BX196" s="56">
        <f t="shared" si="282"/>
        <v>7.0910549375313692E-12</v>
      </c>
      <c r="BZ196" s="32">
        <f t="shared" si="250"/>
        <v>35</v>
      </c>
      <c r="CA196" s="32">
        <f t="shared" si="251"/>
        <v>15.7</v>
      </c>
      <c r="CB196" s="32">
        <v>1</v>
      </c>
      <c r="CC196" s="23">
        <f t="shared" si="252"/>
        <v>1.7749999999999999</v>
      </c>
      <c r="CD196" s="31">
        <f t="shared" si="199"/>
        <v>995009990004999</v>
      </c>
      <c r="CE196" s="31">
        <f t="shared" si="253"/>
        <v>6.181499562906056E+16</v>
      </c>
      <c r="CF196" s="31">
        <f t="shared" si="254"/>
        <v>120576.00000000029</v>
      </c>
      <c r="CG196" s="31">
        <f t="shared" si="255"/>
        <v>4710</v>
      </c>
      <c r="CH196" s="31">
        <f t="shared" si="256"/>
        <v>5430.5800795127489</v>
      </c>
      <c r="CI196" s="56">
        <f t="shared" si="283"/>
        <v>1.9505946538207779E-12</v>
      </c>
      <c r="CK196" s="32">
        <f t="shared" si="257"/>
        <v>-20</v>
      </c>
      <c r="CL196" s="32">
        <f t="shared" si="258"/>
        <v>19.799999999999997</v>
      </c>
      <c r="CM196" s="32">
        <v>1</v>
      </c>
      <c r="CN196" s="23">
        <f t="shared" si="259"/>
        <v>2.0499999999999998</v>
      </c>
      <c r="CO196" s="31">
        <f t="shared" si="200"/>
        <v>1</v>
      </c>
      <c r="CP196" s="31">
        <f t="shared" si="260"/>
        <v>-41</v>
      </c>
      <c r="CQ196" s="31">
        <f t="shared" si="261"/>
        <v>58.874999999999922</v>
      </c>
      <c r="CR196" s="31">
        <f t="shared" si="262"/>
        <v>5939.9999999999991</v>
      </c>
      <c r="CS196" s="31">
        <f t="shared" si="263"/>
        <v>5430.5800795127489</v>
      </c>
      <c r="CV196" s="32">
        <f t="shared" si="264"/>
        <v>-70</v>
      </c>
      <c r="CW196" s="32">
        <f t="shared" si="265"/>
        <v>24.4</v>
      </c>
      <c r="CX196" s="32">
        <v>1</v>
      </c>
      <c r="CY196" s="23">
        <f t="shared" si="266"/>
        <v>2.2999999999999998</v>
      </c>
      <c r="CZ196" s="31">
        <f t="shared" si="201"/>
        <v>1</v>
      </c>
      <c r="DA196" s="31">
        <f t="shared" si="267"/>
        <v>-161</v>
      </c>
      <c r="DB196" s="31">
        <f t="shared" si="268"/>
        <v>5.7495117187499729E-2</v>
      </c>
      <c r="DC196" s="31">
        <f t="shared" si="269"/>
        <v>7320</v>
      </c>
      <c r="DD196" s="31">
        <f t="shared" si="270"/>
        <v>5430.5800795127489</v>
      </c>
      <c r="DG196" s="32">
        <f t="shared" si="271"/>
        <v>-135</v>
      </c>
      <c r="DH196" s="32">
        <f t="shared" si="272"/>
        <v>29.65</v>
      </c>
      <c r="DI196" s="32">
        <v>1</v>
      </c>
      <c r="DJ196" s="23">
        <f t="shared" si="279"/>
        <v>2.625</v>
      </c>
      <c r="DK196" s="31">
        <f t="shared" si="202"/>
        <v>1</v>
      </c>
      <c r="DL196" s="31">
        <f t="shared" si="273"/>
        <v>-354.375</v>
      </c>
      <c r="DM196" s="31">
        <f t="shared" si="274"/>
        <v>7.0184469223021817E-6</v>
      </c>
      <c r="DN196" s="31">
        <f t="shared" si="275"/>
        <v>8895</v>
      </c>
      <c r="DO196" s="31">
        <f t="shared" si="276"/>
        <v>5430.5800795127489</v>
      </c>
    </row>
    <row r="197" spans="1:119">
      <c r="A197" s="23">
        <f t="shared" si="203"/>
        <v>187.40296908104233</v>
      </c>
      <c r="B197" s="23">
        <v>0</v>
      </c>
      <c r="C197" s="44">
        <f t="shared" si="281"/>
        <v>7.85</v>
      </c>
      <c r="D197" s="48"/>
      <c r="E197" s="47">
        <f t="shared" si="204"/>
        <v>7.85</v>
      </c>
      <c r="F197" s="84">
        <f t="shared" si="191"/>
        <v>15.7</v>
      </c>
      <c r="G197" s="185">
        <f t="shared" si="192"/>
        <v>14.123247940650478</v>
      </c>
      <c r="H197" s="26">
        <f t="shared" si="205"/>
        <v>315751799531.60492</v>
      </c>
      <c r="I197" s="23">
        <f t="shared" si="277"/>
        <v>38.200000000000017</v>
      </c>
      <c r="J197" s="27">
        <v>191</v>
      </c>
      <c r="K197" s="32">
        <f t="shared" si="206"/>
        <v>191</v>
      </c>
      <c r="L197" s="32">
        <f t="shared" si="207"/>
        <v>1</v>
      </c>
      <c r="M197" s="22">
        <v>1</v>
      </c>
      <c r="N197" s="109">
        <f t="shared" si="208"/>
        <v>7.85</v>
      </c>
      <c r="O197" s="31">
        <f t="shared" si="193"/>
        <v>1.2135937846092971E+22</v>
      </c>
      <c r="P197" s="31">
        <f t="shared" si="209"/>
        <v>1.8196018409539494E+25</v>
      </c>
      <c r="Q197" s="31">
        <f t="shared" si="210"/>
        <v>297438195158771.87</v>
      </c>
      <c r="R197" s="31">
        <f t="shared" si="211"/>
        <v>300</v>
      </c>
      <c r="S197" s="31">
        <f t="shared" si="212"/>
        <v>5622.0890724312703</v>
      </c>
      <c r="T197" s="56">
        <f t="shared" si="213"/>
        <v>1.6346334042113087E-11</v>
      </c>
      <c r="U197" s="163">
        <f t="shared" si="214"/>
        <v>423.69743821951431</v>
      </c>
      <c r="W197" s="32">
        <f t="shared" si="215"/>
        <v>186</v>
      </c>
      <c r="X197" s="32">
        <f t="shared" si="216"/>
        <v>2.0499999999999998</v>
      </c>
      <c r="Y197" s="22">
        <v>1</v>
      </c>
      <c r="Z197" s="23">
        <f t="shared" si="217"/>
        <v>1.0249999999999999</v>
      </c>
      <c r="AA197" s="31">
        <f t="shared" si="194"/>
        <v>7.9908058285313469E+22</v>
      </c>
      <c r="AB197" s="31">
        <f t="shared" si="218"/>
        <v>1.5234471312095012E+25</v>
      </c>
      <c r="AC197" s="31">
        <f t="shared" si="219"/>
        <v>148719097579385.84</v>
      </c>
      <c r="AD197" s="31">
        <f t="shared" si="220"/>
        <v>615</v>
      </c>
      <c r="AE197" s="31">
        <f t="shared" si="221"/>
        <v>5622.0890724312703</v>
      </c>
      <c r="AF197" s="56">
        <f t="shared" si="280"/>
        <v>9.7620123818352774E-12</v>
      </c>
      <c r="AH197" s="32">
        <f t="shared" si="222"/>
        <v>176</v>
      </c>
      <c r="AI197" s="32">
        <f t="shared" si="223"/>
        <v>4.1999999999999993</v>
      </c>
      <c r="AJ197" s="22">
        <v>1</v>
      </c>
      <c r="AK197" s="23">
        <f t="shared" si="224"/>
        <v>1.075</v>
      </c>
      <c r="AL197" s="31">
        <f t="shared" si="195"/>
        <v>6.5193054545127533E+21</v>
      </c>
      <c r="AM197" s="31">
        <f t="shared" si="225"/>
        <v>1.233452591993813E+24</v>
      </c>
      <c r="AN197" s="31">
        <f t="shared" si="226"/>
        <v>37179774394846.437</v>
      </c>
      <c r="AO197" s="31">
        <f t="shared" si="227"/>
        <v>1259.9999999999998</v>
      </c>
      <c r="AP197" s="31">
        <f t="shared" si="228"/>
        <v>5622.0890724312703</v>
      </c>
      <c r="AQ197" s="56">
        <f t="shared" si="284"/>
        <v>3.01428483236208E-11</v>
      </c>
      <c r="AS197" s="32">
        <f t="shared" si="229"/>
        <v>161</v>
      </c>
      <c r="AT197" s="32">
        <f t="shared" si="230"/>
        <v>6.4999999999999991</v>
      </c>
      <c r="AU197" s="22">
        <v>1</v>
      </c>
      <c r="AV197" s="23">
        <f t="shared" si="231"/>
        <v>1.1499999999999999</v>
      </c>
      <c r="AW197" s="31">
        <f t="shared" si="196"/>
        <v>3.8526786812993562E+20</v>
      </c>
      <c r="AX197" s="31">
        <f t="shared" si="232"/>
        <v>7.1332345784257571E+22</v>
      </c>
      <c r="AY197" s="31">
        <f t="shared" si="233"/>
        <v>4647471799355.8008</v>
      </c>
      <c r="AZ197" s="31">
        <f t="shared" si="234"/>
        <v>1949.9999999999998</v>
      </c>
      <c r="BA197" s="31">
        <f t="shared" si="235"/>
        <v>5622.0890724312703</v>
      </c>
      <c r="BB197" s="56">
        <f t="shared" si="278"/>
        <v>6.5152375801742634E-11</v>
      </c>
      <c r="BD197" s="32">
        <f t="shared" si="236"/>
        <v>131</v>
      </c>
      <c r="BE197" s="32">
        <f t="shared" si="237"/>
        <v>9.1</v>
      </c>
      <c r="BF197" s="22">
        <v>1</v>
      </c>
      <c r="BG197" s="23">
        <f t="shared" si="238"/>
        <v>1.3</v>
      </c>
      <c r="BH197" s="31">
        <f t="shared" si="197"/>
        <v>2.5790658940929573E+19</v>
      </c>
      <c r="BI197" s="31">
        <f t="shared" si="239"/>
        <v>4.3921492176403059E+21</v>
      </c>
      <c r="BJ197" s="31">
        <f t="shared" si="240"/>
        <v>72616746864.934235</v>
      </c>
      <c r="BK197" s="31">
        <f t="shared" si="241"/>
        <v>2730</v>
      </c>
      <c r="BL197" s="31">
        <f t="shared" si="242"/>
        <v>5622.0890724312703</v>
      </c>
      <c r="BM197" s="56">
        <f t="shared" si="285"/>
        <v>1.6533305966309537E-11</v>
      </c>
      <c r="BO197" s="32">
        <f t="shared" si="243"/>
        <v>86</v>
      </c>
      <c r="BP197" s="32">
        <f t="shared" si="244"/>
        <v>12.149999999999999</v>
      </c>
      <c r="BQ197" s="22">
        <v>1</v>
      </c>
      <c r="BR197" s="23">
        <f t="shared" si="245"/>
        <v>1.5249999999999999</v>
      </c>
      <c r="BS197" s="31">
        <f t="shared" si="198"/>
        <v>1.3432634865067486E+17</v>
      </c>
      <c r="BT197" s="31">
        <f t="shared" si="246"/>
        <v>1.7616900625536008E+19</v>
      </c>
      <c r="BU197" s="31">
        <f t="shared" si="247"/>
        <v>141829583.72057423</v>
      </c>
      <c r="BV197" s="31">
        <f t="shared" si="248"/>
        <v>3644.9999999999995</v>
      </c>
      <c r="BW197" s="31">
        <f t="shared" si="249"/>
        <v>5622.0890724312703</v>
      </c>
      <c r="BX197" s="56">
        <f t="shared" si="282"/>
        <v>8.0507682216808189E-12</v>
      </c>
      <c r="BZ197" s="32">
        <f t="shared" si="250"/>
        <v>36</v>
      </c>
      <c r="CA197" s="32">
        <f t="shared" si="251"/>
        <v>15.7</v>
      </c>
      <c r="CB197" s="32">
        <v>1</v>
      </c>
      <c r="CC197" s="23">
        <f t="shared" si="252"/>
        <v>1.7749999999999999</v>
      </c>
      <c r="CD197" s="31">
        <f t="shared" si="199"/>
        <v>995009990004999</v>
      </c>
      <c r="CE197" s="31">
        <f t="shared" si="253"/>
        <v>6.3581138361319432E+16</v>
      </c>
      <c r="CF197" s="31">
        <f t="shared" si="254"/>
        <v>138505.45285212283</v>
      </c>
      <c r="CG197" s="31">
        <f t="shared" si="255"/>
        <v>4710</v>
      </c>
      <c r="CH197" s="31">
        <f t="shared" si="256"/>
        <v>5622.0890724312703</v>
      </c>
      <c r="CI197" s="56">
        <f t="shared" si="283"/>
        <v>2.1784047348291073E-12</v>
      </c>
      <c r="CK197" s="32">
        <f t="shared" si="257"/>
        <v>-19</v>
      </c>
      <c r="CL197" s="32">
        <f t="shared" si="258"/>
        <v>19.799999999999997</v>
      </c>
      <c r="CM197" s="32">
        <v>1</v>
      </c>
      <c r="CN197" s="23">
        <f t="shared" si="259"/>
        <v>2.0499999999999998</v>
      </c>
      <c r="CO197" s="31">
        <f t="shared" si="200"/>
        <v>1</v>
      </c>
      <c r="CP197" s="31">
        <f t="shared" si="260"/>
        <v>-38.949999999999996</v>
      </c>
      <c r="CQ197" s="31">
        <f t="shared" si="261"/>
        <v>67.629615650450347</v>
      </c>
      <c r="CR197" s="31">
        <f t="shared" si="262"/>
        <v>5939.9999999999991</v>
      </c>
      <c r="CS197" s="31">
        <f t="shared" si="263"/>
        <v>5622.0890724312703</v>
      </c>
      <c r="CV197" s="32">
        <f t="shared" si="264"/>
        <v>-69</v>
      </c>
      <c r="CW197" s="32">
        <f t="shared" si="265"/>
        <v>24.4</v>
      </c>
      <c r="CX197" s="32">
        <v>1</v>
      </c>
      <c r="CY197" s="23">
        <f t="shared" si="266"/>
        <v>2.2999999999999998</v>
      </c>
      <c r="CZ197" s="31">
        <f t="shared" si="201"/>
        <v>1</v>
      </c>
      <c r="DA197" s="31">
        <f t="shared" si="267"/>
        <v>-158.69999999999999</v>
      </c>
      <c r="DB197" s="31">
        <f t="shared" si="268"/>
        <v>6.6044546533642695E-2</v>
      </c>
      <c r="DC197" s="31">
        <f t="shared" si="269"/>
        <v>7320</v>
      </c>
      <c r="DD197" s="31">
        <f t="shared" si="270"/>
        <v>5622.0890724312703</v>
      </c>
      <c r="DG197" s="32">
        <f t="shared" si="271"/>
        <v>-134</v>
      </c>
      <c r="DH197" s="32">
        <f t="shared" si="272"/>
        <v>29.65</v>
      </c>
      <c r="DI197" s="32">
        <v>1</v>
      </c>
      <c r="DJ197" s="23">
        <f t="shared" si="279"/>
        <v>2.625</v>
      </c>
      <c r="DK197" s="31">
        <f t="shared" si="202"/>
        <v>1</v>
      </c>
      <c r="DL197" s="31">
        <f t="shared" si="273"/>
        <v>-351.75</v>
      </c>
      <c r="DM197" s="31">
        <f t="shared" si="274"/>
        <v>8.0620784342825217E-6</v>
      </c>
      <c r="DN197" s="31">
        <f t="shared" si="275"/>
        <v>8895</v>
      </c>
      <c r="DO197" s="31">
        <f t="shared" si="276"/>
        <v>5622.0890724312703</v>
      </c>
    </row>
    <row r="198" spans="1:119">
      <c r="A198" s="23">
        <f t="shared" si="203"/>
        <v>194.0117205133333</v>
      </c>
      <c r="B198" s="23">
        <v>0</v>
      </c>
      <c r="C198" s="44">
        <f t="shared" si="281"/>
        <v>7.85</v>
      </c>
      <c r="D198" s="48"/>
      <c r="E198" s="47">
        <f t="shared" si="204"/>
        <v>7.85</v>
      </c>
      <c r="F198" s="84">
        <f t="shared" ref="F198:F261" si="286">C198+E198</f>
        <v>15.7</v>
      </c>
      <c r="G198" s="185">
        <f t="shared" ref="G198:G261" si="287">POWER(2,J198/50)</f>
        <v>14.320401134847554</v>
      </c>
      <c r="H198" s="26">
        <f t="shared" si="205"/>
        <v>362703572709.30817</v>
      </c>
      <c r="I198" s="23">
        <f t="shared" si="277"/>
        <v>38.40000000000002</v>
      </c>
      <c r="J198" s="27">
        <v>192</v>
      </c>
      <c r="K198" s="32">
        <f t="shared" si="206"/>
        <v>192</v>
      </c>
      <c r="L198" s="32">
        <f t="shared" si="207"/>
        <v>1</v>
      </c>
      <c r="M198" s="22">
        <v>1</v>
      </c>
      <c r="N198" s="109">
        <f t="shared" si="208"/>
        <v>7.85</v>
      </c>
      <c r="O198" s="31">
        <f t="shared" ref="O198:O261" si="288">O197*M198</f>
        <v>1.2135937846092971E+22</v>
      </c>
      <c r="P198" s="31">
        <f t="shared" si="209"/>
        <v>1.8291285521631325E+25</v>
      </c>
      <c r="Q198" s="31">
        <f t="shared" si="210"/>
        <v>341666765492168.25</v>
      </c>
      <c r="R198" s="31">
        <f t="shared" si="211"/>
        <v>300</v>
      </c>
      <c r="S198" s="31">
        <f t="shared" si="212"/>
        <v>5820.351615399999</v>
      </c>
      <c r="T198" s="56">
        <f t="shared" si="213"/>
        <v>1.8679210112821878E-11</v>
      </c>
      <c r="U198" s="163">
        <f t="shared" si="214"/>
        <v>429.61203404542664</v>
      </c>
      <c r="W198" s="32">
        <f t="shared" si="215"/>
        <v>187</v>
      </c>
      <c r="X198" s="32">
        <f t="shared" si="216"/>
        <v>2.0499999999999998</v>
      </c>
      <c r="Y198" s="22">
        <v>1</v>
      </c>
      <c r="Z198" s="23">
        <f t="shared" si="217"/>
        <v>1.0249999999999999</v>
      </c>
      <c r="AA198" s="31">
        <f t="shared" ref="AA198:AA261" si="289">AA197*Y198</f>
        <v>7.9908058285313469E+22</v>
      </c>
      <c r="AB198" s="31">
        <f t="shared" si="218"/>
        <v>1.5316377071837459E+25</v>
      </c>
      <c r="AC198" s="31">
        <f t="shared" si="219"/>
        <v>170833382746084.06</v>
      </c>
      <c r="AD198" s="31">
        <f t="shared" si="220"/>
        <v>615</v>
      </c>
      <c r="AE198" s="31">
        <f t="shared" si="221"/>
        <v>5820.351615399999</v>
      </c>
      <c r="AF198" s="56">
        <f t="shared" si="280"/>
        <v>1.1153641748622066E-11</v>
      </c>
      <c r="AH198" s="32">
        <f t="shared" si="222"/>
        <v>177</v>
      </c>
      <c r="AI198" s="32">
        <f t="shared" si="223"/>
        <v>4.1999999999999993</v>
      </c>
      <c r="AJ198" s="22">
        <v>1</v>
      </c>
      <c r="AK198" s="23">
        <f t="shared" si="224"/>
        <v>1.075</v>
      </c>
      <c r="AL198" s="31">
        <f t="shared" ref="AL198:AL261" si="290">AL197*AJ198</f>
        <v>6.5193054545127533E+21</v>
      </c>
      <c r="AM198" s="31">
        <f t="shared" si="225"/>
        <v>1.2404608453574143E+24</v>
      </c>
      <c r="AN198" s="31">
        <f t="shared" si="226"/>
        <v>42708345686520.992</v>
      </c>
      <c r="AO198" s="31">
        <f t="shared" si="227"/>
        <v>1259.9999999999998</v>
      </c>
      <c r="AP198" s="31">
        <f t="shared" si="228"/>
        <v>5820.351615399999</v>
      </c>
      <c r="AQ198" s="56">
        <f t="shared" si="284"/>
        <v>3.4429418587747062E-11</v>
      </c>
      <c r="AS198" s="32">
        <f t="shared" si="229"/>
        <v>162</v>
      </c>
      <c r="AT198" s="32">
        <f t="shared" si="230"/>
        <v>6.4999999999999991</v>
      </c>
      <c r="AU198" s="22">
        <v>1</v>
      </c>
      <c r="AV198" s="23">
        <f t="shared" si="231"/>
        <v>1.1499999999999999</v>
      </c>
      <c r="AW198" s="31">
        <f t="shared" ref="AW198:AW261" si="291">AW197*AU198</f>
        <v>3.8526786812993562E+20</v>
      </c>
      <c r="AX198" s="31">
        <f t="shared" si="232"/>
        <v>7.1775403832606999E+22</v>
      </c>
      <c r="AY198" s="31">
        <f t="shared" si="233"/>
        <v>5338543210815.1182</v>
      </c>
      <c r="AZ198" s="31">
        <f t="shared" si="234"/>
        <v>1949.9999999999998</v>
      </c>
      <c r="BA198" s="31">
        <f t="shared" si="235"/>
        <v>5820.351615399999</v>
      </c>
      <c r="BB198" s="56">
        <f t="shared" si="278"/>
        <v>7.4378448963736243E-11</v>
      </c>
      <c r="BD198" s="32">
        <f t="shared" si="236"/>
        <v>132</v>
      </c>
      <c r="BE198" s="32">
        <f t="shared" si="237"/>
        <v>9.1</v>
      </c>
      <c r="BF198" s="22">
        <v>1</v>
      </c>
      <c r="BG198" s="23">
        <f t="shared" si="238"/>
        <v>1.3</v>
      </c>
      <c r="BH198" s="31">
        <f t="shared" ref="BH198:BH261" si="292">BH197*BF198</f>
        <v>2.5790658940929573E+19</v>
      </c>
      <c r="BI198" s="31">
        <f t="shared" si="239"/>
        <v>4.4256770742635148E+21</v>
      </c>
      <c r="BJ198" s="31">
        <f t="shared" si="240"/>
        <v>83414737668.986053</v>
      </c>
      <c r="BK198" s="31">
        <f t="shared" si="241"/>
        <v>2730</v>
      </c>
      <c r="BL198" s="31">
        <f t="shared" si="242"/>
        <v>5820.351615399999</v>
      </c>
      <c r="BM198" s="56">
        <f t="shared" si="285"/>
        <v>1.884790423460059E-11</v>
      </c>
      <c r="BO198" s="32">
        <f t="shared" si="243"/>
        <v>87</v>
      </c>
      <c r="BP198" s="32">
        <f t="shared" si="244"/>
        <v>12.149999999999999</v>
      </c>
      <c r="BQ198" s="22">
        <v>1</v>
      </c>
      <c r="BR198" s="23">
        <f t="shared" si="245"/>
        <v>1.5249999999999999</v>
      </c>
      <c r="BS198" s="31">
        <f t="shared" ref="BS198:BS261" si="293">BS197*BQ198</f>
        <v>1.3432634865067486E+17</v>
      </c>
      <c r="BT198" s="31">
        <f t="shared" si="246"/>
        <v>1.7821748307228285E+19</v>
      </c>
      <c r="BU198" s="31">
        <f t="shared" si="247"/>
        <v>162919409.50973791</v>
      </c>
      <c r="BV198" s="31">
        <f t="shared" si="248"/>
        <v>3644.9999999999995</v>
      </c>
      <c r="BW198" s="31">
        <f t="shared" si="249"/>
        <v>5820.351615399999</v>
      </c>
      <c r="BX198" s="56">
        <f t="shared" si="282"/>
        <v>9.1416064631358174E-12</v>
      </c>
      <c r="BZ198" s="32">
        <f t="shared" si="250"/>
        <v>37</v>
      </c>
      <c r="CA198" s="32">
        <f t="shared" si="251"/>
        <v>15.7</v>
      </c>
      <c r="CB198" s="32">
        <v>10</v>
      </c>
      <c r="CC198" s="23">
        <f t="shared" si="252"/>
        <v>1.7749999999999999</v>
      </c>
      <c r="CD198" s="31">
        <f t="shared" ref="CD198:CD261" si="294">CD197*CB198</f>
        <v>9950099900049990</v>
      </c>
      <c r="CE198" s="31">
        <f t="shared" si="253"/>
        <v>6.5347281093578304E+17</v>
      </c>
      <c r="CF198" s="31">
        <f t="shared" si="254"/>
        <v>159100.98584935284</v>
      </c>
      <c r="CG198" s="31">
        <f t="shared" si="255"/>
        <v>4710</v>
      </c>
      <c r="CH198" s="31">
        <f t="shared" si="256"/>
        <v>5820.351615399999</v>
      </c>
      <c r="CI198" s="56">
        <f t="shared" si="283"/>
        <v>2.4346993966209213E-13</v>
      </c>
      <c r="CK198" s="32">
        <f t="shared" si="257"/>
        <v>-18</v>
      </c>
      <c r="CL198" s="32">
        <f t="shared" si="258"/>
        <v>19.799999999999997</v>
      </c>
      <c r="CM198" s="32">
        <v>1</v>
      </c>
      <c r="CN198" s="23">
        <f t="shared" si="259"/>
        <v>2.0499999999999998</v>
      </c>
      <c r="CO198" s="31">
        <f t="shared" ref="CO198:CO261" si="295">CO197*CM198</f>
        <v>1</v>
      </c>
      <c r="CP198" s="31">
        <f t="shared" si="260"/>
        <v>-36.9</v>
      </c>
      <c r="CQ198" s="31">
        <f t="shared" si="261"/>
        <v>77.686028246754063</v>
      </c>
      <c r="CR198" s="31">
        <f t="shared" si="262"/>
        <v>5939.9999999999991</v>
      </c>
      <c r="CS198" s="31">
        <f t="shared" si="263"/>
        <v>5820.351615399999</v>
      </c>
      <c r="CV198" s="32">
        <f t="shared" si="264"/>
        <v>-68</v>
      </c>
      <c r="CW198" s="32">
        <f t="shared" si="265"/>
        <v>24.4</v>
      </c>
      <c r="CX198" s="32">
        <v>1</v>
      </c>
      <c r="CY198" s="23">
        <f t="shared" si="266"/>
        <v>2.2999999999999998</v>
      </c>
      <c r="CZ198" s="31">
        <f t="shared" ref="CZ198:CZ261" si="296">CZ197*CX198</f>
        <v>1</v>
      </c>
      <c r="DA198" s="31">
        <f t="shared" si="267"/>
        <v>-156.39999999999998</v>
      </c>
      <c r="DB198" s="31">
        <f t="shared" si="268"/>
        <v>7.5865261959720501E-2</v>
      </c>
      <c r="DC198" s="31">
        <f t="shared" si="269"/>
        <v>7320</v>
      </c>
      <c r="DD198" s="31">
        <f t="shared" si="270"/>
        <v>5820.351615399999</v>
      </c>
      <c r="DG198" s="32">
        <f t="shared" si="271"/>
        <v>-133</v>
      </c>
      <c r="DH198" s="32">
        <f t="shared" si="272"/>
        <v>29.65</v>
      </c>
      <c r="DI198" s="32">
        <v>1</v>
      </c>
      <c r="DJ198" s="23">
        <f t="shared" si="279"/>
        <v>2.625</v>
      </c>
      <c r="DK198" s="31">
        <f t="shared" ref="DK198:DK261" si="297">DK197*DI198</f>
        <v>1</v>
      </c>
      <c r="DL198" s="31">
        <f t="shared" si="273"/>
        <v>-349.125</v>
      </c>
      <c r="DM198" s="31">
        <f t="shared" si="274"/>
        <v>9.2608962353174033E-6</v>
      </c>
      <c r="DN198" s="31">
        <f t="shared" si="275"/>
        <v>8895</v>
      </c>
      <c r="DO198" s="31">
        <f t="shared" si="276"/>
        <v>5820.351615399999</v>
      </c>
    </row>
    <row r="199" spans="1:119">
      <c r="A199" s="23">
        <f t="shared" ref="A199:A262" si="298">POWER(POWER(2,0.05),J199-40)</f>
        <v>200.85352906157064</v>
      </c>
      <c r="B199" s="23">
        <v>0</v>
      </c>
      <c r="C199" s="44">
        <f t="shared" si="281"/>
        <v>7.85</v>
      </c>
      <c r="D199" s="48"/>
      <c r="E199" s="47">
        <f t="shared" ref="E199:E262" si="299">C199</f>
        <v>7.85</v>
      </c>
      <c r="F199" s="84">
        <f t="shared" si="286"/>
        <v>15.7</v>
      </c>
      <c r="G199" s="185">
        <f t="shared" si="287"/>
        <v>14.52030648507457</v>
      </c>
      <c r="H199" s="26">
        <f t="shared" ref="H199:H262" si="300">POWER($I$1,J199)</f>
        <v>416636997322.7298</v>
      </c>
      <c r="I199" s="23">
        <f t="shared" si="277"/>
        <v>38.600000000000016</v>
      </c>
      <c r="J199" s="27">
        <v>193</v>
      </c>
      <c r="K199" s="32">
        <f t="shared" ref="K199:K262" si="301">$J199-L$3</f>
        <v>193</v>
      </c>
      <c r="L199" s="32">
        <f t="shared" ref="L199:L262" si="302">M$3</f>
        <v>1</v>
      </c>
      <c r="M199" s="22">
        <v>1</v>
      </c>
      <c r="N199" s="109">
        <f t="shared" ref="N199:N262" si="303">E199</f>
        <v>7.85</v>
      </c>
      <c r="O199" s="31">
        <f t="shared" si="288"/>
        <v>1.2135937846092971E+22</v>
      </c>
      <c r="P199" s="31">
        <f t="shared" ref="P199:P262" si="304">K199*O199*N199</f>
        <v>1.8386552633723155E+25</v>
      </c>
      <c r="Q199" s="31">
        <f t="shared" ref="Q199:Q262" si="305">O$3*POWER($I$1,K199)*$F199</f>
        <v>392472051478011.5</v>
      </c>
      <c r="R199" s="31">
        <f t="shared" ref="R199:R262" si="306">S$3</f>
        <v>300</v>
      </c>
      <c r="S199" s="31">
        <f t="shared" ref="S199:S262" si="307">$A199*(30+$B199)</f>
        <v>6025.6058718471195</v>
      </c>
      <c r="T199" s="56">
        <f t="shared" ref="T199:T262" si="308">Q199/P199</f>
        <v>2.1345602914065057E-11</v>
      </c>
      <c r="U199" s="163">
        <f t="shared" ref="U199:U262" si="309">30*G199</f>
        <v>435.60919455223711</v>
      </c>
      <c r="W199" s="32">
        <f t="shared" ref="W199:W262" si="310">$J199-X$3</f>
        <v>188</v>
      </c>
      <c r="X199" s="32">
        <f t="shared" ref="X199:X262" si="311">Y$3</f>
        <v>2.0499999999999998</v>
      </c>
      <c r="Y199" s="22">
        <v>1</v>
      </c>
      <c r="Z199" s="23">
        <f t="shared" ref="Z199:Z262" si="312">Z$3</f>
        <v>1.0249999999999999</v>
      </c>
      <c r="AA199" s="31">
        <f t="shared" si="289"/>
        <v>7.9908058285313469E+22</v>
      </c>
      <c r="AB199" s="31">
        <f t="shared" ref="AB199:AB262" si="313">W199*AA199*Z199</f>
        <v>1.5398282831579905E+25</v>
      </c>
      <c r="AC199" s="31">
        <f t="shared" ref="AC199:AC262" si="314">AA$3*POWER($I$1,W199)*$F199</f>
        <v>196236025739005.66</v>
      </c>
      <c r="AD199" s="31">
        <f t="shared" ref="AD199:AD262" si="315">AE$3</f>
        <v>615</v>
      </c>
      <c r="AE199" s="31">
        <f t="shared" ref="AE199:AE262" si="316">$A199*(30+$B199)</f>
        <v>6025.6058718471195</v>
      </c>
      <c r="AF199" s="56">
        <f t="shared" si="280"/>
        <v>1.2744020088821249E-11</v>
      </c>
      <c r="AH199" s="32">
        <f t="shared" ref="AH199:AH262" si="317">$J199-AI$3</f>
        <v>178</v>
      </c>
      <c r="AI199" s="32">
        <f t="shared" ref="AI199:AI262" si="318">AJ$3</f>
        <v>4.1999999999999993</v>
      </c>
      <c r="AJ199" s="22">
        <v>1</v>
      </c>
      <c r="AK199" s="23">
        <f t="shared" ref="AK199:AK262" si="319">AK$3</f>
        <v>1.075</v>
      </c>
      <c r="AL199" s="31">
        <f t="shared" si="290"/>
        <v>6.5193054545127533E+21</v>
      </c>
      <c r="AM199" s="31">
        <f t="shared" ref="AM199:AM262" si="320">AH199*AL199*AK199</f>
        <v>1.2474690987210153E+24</v>
      </c>
      <c r="AN199" s="31">
        <f t="shared" ref="AN199:AN262" si="321">AL$3*POWER($I$1,AH199)*$F199</f>
        <v>49059006434751.383</v>
      </c>
      <c r="AO199" s="31">
        <f t="shared" ref="AO199:AO262" si="322">AP$3</f>
        <v>1259.9999999999998</v>
      </c>
      <c r="AP199" s="31">
        <f t="shared" ref="AP199:AP262" si="323">$A199*(30+$B199)</f>
        <v>6025.6058718471195</v>
      </c>
      <c r="AQ199" s="56">
        <f t="shared" si="284"/>
        <v>3.9326831009321034E-11</v>
      </c>
      <c r="AS199" s="32">
        <f t="shared" ref="AS199:AS262" si="324">$J199-AT$3</f>
        <v>163</v>
      </c>
      <c r="AT199" s="32">
        <f t="shared" ref="AT199:AT262" si="325">AU$3</f>
        <v>6.4999999999999991</v>
      </c>
      <c r="AU199" s="22">
        <v>1</v>
      </c>
      <c r="AV199" s="23">
        <f t="shared" ref="AV199:AV262" si="326">AV$3</f>
        <v>1.1499999999999999</v>
      </c>
      <c r="AW199" s="31">
        <f t="shared" si="291"/>
        <v>3.8526786812993562E+20</v>
      </c>
      <c r="AX199" s="31">
        <f t="shared" ref="AX199:AX262" si="327">AS199*AW199*AV199</f>
        <v>7.2218461880956427E+22</v>
      </c>
      <c r="AY199" s="31">
        <f t="shared" ref="AY199:AY262" si="328">AW$3*POWER($I$1,AS199)*$F199</f>
        <v>6132375804343.918</v>
      </c>
      <c r="AZ199" s="31">
        <f t="shared" ref="AZ199:AZ262" si="329">BA$3</f>
        <v>1949.9999999999998</v>
      </c>
      <c r="BA199" s="31">
        <f t="shared" ref="BA199:BA262" si="330">$A199*(30+$B199)</f>
        <v>6025.6058718471195</v>
      </c>
      <c r="BB199" s="56">
        <f t="shared" si="278"/>
        <v>8.4914239996587194E-11</v>
      </c>
      <c r="BD199" s="32">
        <f t="shared" ref="BD199:BD262" si="331">$J199-BE$3</f>
        <v>133</v>
      </c>
      <c r="BE199" s="32">
        <f t="shared" ref="BE199:BE262" si="332">BF$3</f>
        <v>9.1</v>
      </c>
      <c r="BF199" s="22">
        <v>1</v>
      </c>
      <c r="BG199" s="23">
        <f t="shared" ref="BG199:BG262" si="333">BG$3</f>
        <v>1.3</v>
      </c>
      <c r="BH199" s="31">
        <f t="shared" si="292"/>
        <v>2.5790658940929573E+19</v>
      </c>
      <c r="BI199" s="31">
        <f t="shared" ref="BI199:BI262" si="334">BD199*BH199*BG199</f>
        <v>4.4592049308867237E+21</v>
      </c>
      <c r="BJ199" s="31">
        <f t="shared" ref="BJ199:BJ262" si="335">BH$3*POWER($I$1,BD199)*$F199</f>
        <v>95818371942.873489</v>
      </c>
      <c r="BK199" s="31">
        <f t="shared" ref="BK199:BK262" si="336">BL$3</f>
        <v>2730</v>
      </c>
      <c r="BL199" s="31">
        <f t="shared" ref="BL199:BL262" si="337">$A199*(30+$B199)</f>
        <v>6025.6058718471195</v>
      </c>
      <c r="BM199" s="56">
        <f t="shared" si="285"/>
        <v>2.1487770449657217E-11</v>
      </c>
      <c r="BO199" s="32">
        <f t="shared" ref="BO199:BO262" si="338">$J199-BP$3</f>
        <v>88</v>
      </c>
      <c r="BP199" s="32">
        <f t="shared" ref="BP199:BP262" si="339">BQ$3</f>
        <v>12.149999999999999</v>
      </c>
      <c r="BQ199" s="22">
        <v>1</v>
      </c>
      <c r="BR199" s="23">
        <f t="shared" ref="BR199:BR262" si="340">BR$3</f>
        <v>1.5249999999999999</v>
      </c>
      <c r="BS199" s="31">
        <f t="shared" si="293"/>
        <v>1.3432634865067486E+17</v>
      </c>
      <c r="BT199" s="31">
        <f t="shared" ref="BT199:BT262" si="341">BO199*BS199*BR199</f>
        <v>1.8026595988920568E+19</v>
      </c>
      <c r="BU199" s="31">
        <f t="shared" ref="BU199:BU262" si="342">BS$3*POWER($I$1,BO199)*$F199</f>
        <v>187145257.70092422</v>
      </c>
      <c r="BV199" s="31">
        <f t="shared" ref="BV199:BV262" si="343">BW$3</f>
        <v>3644.9999999999995</v>
      </c>
      <c r="BW199" s="31">
        <f t="shared" ref="BW199:BW262" si="344">$A199*(30+$B199)</f>
        <v>6025.6058718471195</v>
      </c>
      <c r="BX199" s="56">
        <f t="shared" si="282"/>
        <v>1.0381619348208983E-11</v>
      </c>
      <c r="BZ199" s="32">
        <f t="shared" ref="BZ199:BZ262" si="345">$J199-CA$3</f>
        <v>38</v>
      </c>
      <c r="CA199" s="32">
        <f t="shared" ref="CA199:CA262" si="346">CB$3</f>
        <v>15.7</v>
      </c>
      <c r="CB199" s="32">
        <v>1</v>
      </c>
      <c r="CC199" s="23">
        <f t="shared" ref="CC199:CC262" si="347">CC$3</f>
        <v>1.7749999999999999</v>
      </c>
      <c r="CD199" s="31">
        <f t="shared" si="294"/>
        <v>9950099900049990</v>
      </c>
      <c r="CE199" s="31">
        <f t="shared" ref="CE199:CE262" si="348">BZ199*CD199*CC199</f>
        <v>6.7113423825837184E+17</v>
      </c>
      <c r="CF199" s="31">
        <f t="shared" ref="CF199:CF262" si="349">CD$3*POWER($I$1,BZ199)*$F199</f>
        <v>182759.0407235582</v>
      </c>
      <c r="CG199" s="31">
        <f t="shared" ref="CG199:CG262" si="350">CH$3</f>
        <v>4710</v>
      </c>
      <c r="CH199" s="31">
        <f t="shared" ref="CH199:CH262" si="351">$A199*(30+$B199)</f>
        <v>6025.6058718471195</v>
      </c>
      <c r="CI199" s="56">
        <f t="shared" si="283"/>
        <v>2.7231368972893917E-13</v>
      </c>
      <c r="CK199" s="32">
        <f t="shared" ref="CK199:CK262" si="352">$J199-CL$3</f>
        <v>-17</v>
      </c>
      <c r="CL199" s="32">
        <f t="shared" ref="CL199:CL262" si="353">CM$3</f>
        <v>19.799999999999997</v>
      </c>
      <c r="CM199" s="32">
        <v>1</v>
      </c>
      <c r="CN199" s="23">
        <f t="shared" ref="CN199:CN262" si="354">CN$3</f>
        <v>2.0499999999999998</v>
      </c>
      <c r="CO199" s="31">
        <f t="shared" si="295"/>
        <v>1</v>
      </c>
      <c r="CP199" s="31">
        <f t="shared" ref="CP199:CP262" si="355">CK199*CO199*CN199</f>
        <v>-34.849999999999994</v>
      </c>
      <c r="CQ199" s="31">
        <f t="shared" ref="CQ199:CQ262" si="356">CO$3*POWER($I$1,CK199)*$F199</f>
        <v>89.237812853299587</v>
      </c>
      <c r="CR199" s="31">
        <f t="shared" ref="CR199:CR262" si="357">CS$3</f>
        <v>5939.9999999999991</v>
      </c>
      <c r="CS199" s="31">
        <f t="shared" ref="CS199:CS262" si="358">$A199*(30+$B199)</f>
        <v>6025.6058718471195</v>
      </c>
      <c r="CV199" s="32">
        <f t="shared" ref="CV199:CV262" si="359">$J199-CW$3</f>
        <v>-67</v>
      </c>
      <c r="CW199" s="32">
        <f t="shared" ref="CW199:CW262" si="360">CX$3</f>
        <v>24.4</v>
      </c>
      <c r="CX199" s="32">
        <v>1</v>
      </c>
      <c r="CY199" s="23">
        <f t="shared" ref="CY199:CY262" si="361">CY$3</f>
        <v>2.2999999999999998</v>
      </c>
      <c r="CZ199" s="31">
        <f t="shared" si="296"/>
        <v>1</v>
      </c>
      <c r="DA199" s="31">
        <f t="shared" ref="DA199:DA262" si="362">CV199*CZ199*CY199</f>
        <v>-154.1</v>
      </c>
      <c r="DB199" s="31">
        <f t="shared" ref="DB199:DB262" si="363">CZ$3*POWER($I$1,CV199)*$F199</f>
        <v>8.7146301614550087E-2</v>
      </c>
      <c r="DC199" s="31">
        <f t="shared" ref="DC199:DC262" si="364">DD$3</f>
        <v>7320</v>
      </c>
      <c r="DD199" s="31">
        <f t="shared" ref="DD199:DD262" si="365">$A199*(30+$B199)</f>
        <v>6025.6058718471195</v>
      </c>
      <c r="DG199" s="32">
        <f t="shared" ref="DG199:DG262" si="366">$J199-DH$3</f>
        <v>-132</v>
      </c>
      <c r="DH199" s="32">
        <f t="shared" ref="DH199:DH262" si="367">DI$3</f>
        <v>29.65</v>
      </c>
      <c r="DI199" s="32">
        <v>1</v>
      </c>
      <c r="DJ199" s="23">
        <f t="shared" si="279"/>
        <v>2.625</v>
      </c>
      <c r="DK199" s="31">
        <f t="shared" si="297"/>
        <v>1</v>
      </c>
      <c r="DL199" s="31">
        <f t="shared" ref="DL199:DL262" si="368">DG199*DK199*DJ199</f>
        <v>-346.5</v>
      </c>
      <c r="DM199" s="31">
        <f t="shared" ref="DM199:DM262" si="369">DK$3*POWER($I$1,DG199)*$F199</f>
        <v>1.0637976271307336E-5</v>
      </c>
      <c r="DN199" s="31">
        <f t="shared" ref="DN199:DN262" si="370">DO$3</f>
        <v>8895</v>
      </c>
      <c r="DO199" s="31">
        <f t="shared" ref="DO199:DO262" si="371">$A199*(30+$B199)</f>
        <v>6025.6058718471195</v>
      </c>
    </row>
    <row r="200" spans="1:119">
      <c r="A200" s="23">
        <f t="shared" si="298"/>
        <v>207.93661346719887</v>
      </c>
      <c r="B200" s="23">
        <v>0</v>
      </c>
      <c r="C200" s="44">
        <f t="shared" si="281"/>
        <v>7.85</v>
      </c>
      <c r="D200" s="48"/>
      <c r="E200" s="47">
        <f t="shared" si="299"/>
        <v>7.85</v>
      </c>
      <c r="F200" s="84">
        <f t="shared" si="286"/>
        <v>15.7</v>
      </c>
      <c r="G200" s="185">
        <f t="shared" si="287"/>
        <v>14.723002409997999</v>
      </c>
      <c r="H200" s="26">
        <f t="shared" si="300"/>
        <v>478590233455.52386</v>
      </c>
      <c r="I200" s="23">
        <f t="shared" ref="I200:I263" si="372">LOG(H200,2)</f>
        <v>38.800000000000018</v>
      </c>
      <c r="J200" s="27">
        <v>194</v>
      </c>
      <c r="K200" s="32">
        <f t="shared" si="301"/>
        <v>194</v>
      </c>
      <c r="L200" s="32">
        <f t="shared" si="302"/>
        <v>1</v>
      </c>
      <c r="M200" s="22">
        <v>1</v>
      </c>
      <c r="N200" s="109">
        <f t="shared" si="303"/>
        <v>7.85</v>
      </c>
      <c r="O200" s="31">
        <f t="shared" si="288"/>
        <v>1.2135937846092971E+22</v>
      </c>
      <c r="P200" s="31">
        <f t="shared" si="304"/>
        <v>1.8481819745814984E+25</v>
      </c>
      <c r="Q200" s="31">
        <f t="shared" si="305"/>
        <v>450831999915103.5</v>
      </c>
      <c r="R200" s="31">
        <f t="shared" si="306"/>
        <v>300</v>
      </c>
      <c r="S200" s="31">
        <f t="shared" si="307"/>
        <v>6238.0984040159656</v>
      </c>
      <c r="T200" s="56">
        <f t="shared" si="308"/>
        <v>2.4393268959199199E-11</v>
      </c>
      <c r="U200" s="163">
        <f t="shared" si="309"/>
        <v>441.69007229993997</v>
      </c>
      <c r="W200" s="32">
        <f t="shared" si="310"/>
        <v>189</v>
      </c>
      <c r="X200" s="32">
        <f t="shared" si="311"/>
        <v>2.0499999999999998</v>
      </c>
      <c r="Y200" s="22">
        <v>1</v>
      </c>
      <c r="Z200" s="23">
        <f t="shared" si="312"/>
        <v>1.0249999999999999</v>
      </c>
      <c r="AA200" s="31">
        <f t="shared" si="289"/>
        <v>7.9908058285313469E+22</v>
      </c>
      <c r="AB200" s="31">
        <f t="shared" si="313"/>
        <v>1.5480188591322352E+25</v>
      </c>
      <c r="AC200" s="31">
        <f t="shared" si="314"/>
        <v>225415999957551.59</v>
      </c>
      <c r="AD200" s="31">
        <f t="shared" si="315"/>
        <v>615</v>
      </c>
      <c r="AE200" s="31">
        <f t="shared" si="316"/>
        <v>6238.0984040159656</v>
      </c>
      <c r="AF200" s="56">
        <f t="shared" si="280"/>
        <v>1.456157970090312E-11</v>
      </c>
      <c r="AH200" s="32">
        <f t="shared" si="317"/>
        <v>179</v>
      </c>
      <c r="AI200" s="32">
        <f t="shared" si="318"/>
        <v>4.1999999999999993</v>
      </c>
      <c r="AJ200" s="22">
        <v>1</v>
      </c>
      <c r="AK200" s="23">
        <f t="shared" si="319"/>
        <v>1.075</v>
      </c>
      <c r="AL200" s="31">
        <f t="shared" si="290"/>
        <v>6.5193054545127533E+21</v>
      </c>
      <c r="AM200" s="31">
        <f t="shared" si="320"/>
        <v>1.2544773520846166E+24</v>
      </c>
      <c r="AN200" s="31">
        <f t="shared" si="321"/>
        <v>56353999989387.867</v>
      </c>
      <c r="AO200" s="31">
        <f t="shared" si="322"/>
        <v>1259.9999999999998</v>
      </c>
      <c r="AP200" s="31">
        <f t="shared" si="323"/>
        <v>6238.0984040159656</v>
      </c>
      <c r="AQ200" s="56">
        <f t="shared" si="284"/>
        <v>4.4922293651409576E-11</v>
      </c>
      <c r="AS200" s="32">
        <f t="shared" si="324"/>
        <v>164</v>
      </c>
      <c r="AT200" s="32">
        <f t="shared" si="325"/>
        <v>6.4999999999999991</v>
      </c>
      <c r="AU200" s="22">
        <v>1</v>
      </c>
      <c r="AV200" s="23">
        <f t="shared" si="326"/>
        <v>1.1499999999999999</v>
      </c>
      <c r="AW200" s="31">
        <f t="shared" si="291"/>
        <v>3.8526786812993562E+20</v>
      </c>
      <c r="AX200" s="31">
        <f t="shared" si="327"/>
        <v>7.2661519929305847E+22</v>
      </c>
      <c r="AY200" s="31">
        <f t="shared" si="328"/>
        <v>7044249998673.4766</v>
      </c>
      <c r="AZ200" s="31">
        <f t="shared" si="329"/>
        <v>1949.9999999999998</v>
      </c>
      <c r="BA200" s="31">
        <f t="shared" si="330"/>
        <v>6238.0984040159656</v>
      </c>
      <c r="BB200" s="56">
        <f t="shared" ref="BB200:BB263" si="373">AY200/AX200</f>
        <v>9.6946086532830551E-11</v>
      </c>
      <c r="BD200" s="32">
        <f t="shared" si="331"/>
        <v>134</v>
      </c>
      <c r="BE200" s="32">
        <f t="shared" si="332"/>
        <v>9.1</v>
      </c>
      <c r="BF200" s="22">
        <v>1</v>
      </c>
      <c r="BG200" s="23">
        <f t="shared" si="333"/>
        <v>1.3</v>
      </c>
      <c r="BH200" s="31">
        <f t="shared" si="292"/>
        <v>2.5790658940929573E+19</v>
      </c>
      <c r="BI200" s="31">
        <f t="shared" si="334"/>
        <v>4.4927327875099315E+21</v>
      </c>
      <c r="BJ200" s="31">
        <f t="shared" si="335"/>
        <v>110066406229.27284</v>
      </c>
      <c r="BK200" s="31">
        <f t="shared" si="336"/>
        <v>2730</v>
      </c>
      <c r="BL200" s="31">
        <f t="shared" si="337"/>
        <v>6238.0984040159656</v>
      </c>
      <c r="BM200" s="56">
        <f t="shared" si="285"/>
        <v>2.4498765325029811E-11</v>
      </c>
      <c r="BO200" s="32">
        <f t="shared" si="338"/>
        <v>89</v>
      </c>
      <c r="BP200" s="32">
        <f t="shared" si="339"/>
        <v>12.149999999999999</v>
      </c>
      <c r="BQ200" s="22">
        <v>1</v>
      </c>
      <c r="BR200" s="23">
        <f t="shared" si="340"/>
        <v>1.5249999999999999</v>
      </c>
      <c r="BS200" s="31">
        <f t="shared" si="293"/>
        <v>1.3432634865067486E+17</v>
      </c>
      <c r="BT200" s="31">
        <f t="shared" si="341"/>
        <v>1.8231443670612845E+19</v>
      </c>
      <c r="BU200" s="31">
        <f t="shared" si="342"/>
        <v>214973449.66654792</v>
      </c>
      <c r="BV200" s="31">
        <f t="shared" si="343"/>
        <v>3644.9999999999995</v>
      </c>
      <c r="BW200" s="31">
        <f t="shared" si="344"/>
        <v>6238.0984040159656</v>
      </c>
      <c r="BX200" s="56">
        <f t="shared" si="282"/>
        <v>1.1791356381341448E-11</v>
      </c>
      <c r="BZ200" s="32">
        <f t="shared" si="345"/>
        <v>39</v>
      </c>
      <c r="CA200" s="32">
        <f t="shared" si="346"/>
        <v>15.7</v>
      </c>
      <c r="CB200" s="32">
        <v>1</v>
      </c>
      <c r="CC200" s="23">
        <f t="shared" si="347"/>
        <v>1.7749999999999999</v>
      </c>
      <c r="CD200" s="31">
        <f t="shared" si="294"/>
        <v>9950099900049990</v>
      </c>
      <c r="CE200" s="31">
        <f t="shared" si="348"/>
        <v>6.8879566558096051E+17</v>
      </c>
      <c r="CF200" s="31">
        <f t="shared" si="349"/>
        <v>209935.00943998748</v>
      </c>
      <c r="CG200" s="31">
        <f t="shared" si="350"/>
        <v>4710</v>
      </c>
      <c r="CH200" s="31">
        <f t="shared" si="351"/>
        <v>6238.0984040159656</v>
      </c>
      <c r="CI200" s="56">
        <f t="shared" si="283"/>
        <v>3.0478561339801563E-13</v>
      </c>
      <c r="CK200" s="32">
        <f t="shared" si="352"/>
        <v>-16</v>
      </c>
      <c r="CL200" s="32">
        <f t="shared" si="353"/>
        <v>19.799999999999997</v>
      </c>
      <c r="CM200" s="32">
        <v>1</v>
      </c>
      <c r="CN200" s="23">
        <f t="shared" si="354"/>
        <v>2.0499999999999998</v>
      </c>
      <c r="CO200" s="31">
        <f t="shared" si="295"/>
        <v>1</v>
      </c>
      <c r="CP200" s="31">
        <f t="shared" si="355"/>
        <v>-32.799999999999997</v>
      </c>
      <c r="CQ200" s="31">
        <f t="shared" si="356"/>
        <v>102.5073288281185</v>
      </c>
      <c r="CR200" s="31">
        <f t="shared" si="357"/>
        <v>5939.9999999999991</v>
      </c>
      <c r="CS200" s="31">
        <f t="shared" si="358"/>
        <v>6238.0984040159656</v>
      </c>
      <c r="CV200" s="32">
        <f t="shared" si="359"/>
        <v>-66</v>
      </c>
      <c r="CW200" s="32">
        <f t="shared" si="360"/>
        <v>24.4</v>
      </c>
      <c r="CX200" s="32">
        <v>1</v>
      </c>
      <c r="CY200" s="23">
        <f t="shared" si="361"/>
        <v>2.2999999999999998</v>
      </c>
      <c r="CZ200" s="31">
        <f t="shared" si="296"/>
        <v>1</v>
      </c>
      <c r="DA200" s="31">
        <f t="shared" si="362"/>
        <v>-151.79999999999998</v>
      </c>
      <c r="DB200" s="31">
        <f t="shared" si="363"/>
        <v>0.10010481330870913</v>
      </c>
      <c r="DC200" s="31">
        <f t="shared" si="364"/>
        <v>7320</v>
      </c>
      <c r="DD200" s="31">
        <f t="shared" si="365"/>
        <v>6238.0984040159656</v>
      </c>
      <c r="DG200" s="32">
        <f t="shared" si="366"/>
        <v>-131</v>
      </c>
      <c r="DH200" s="32">
        <f t="shared" si="367"/>
        <v>29.65</v>
      </c>
      <c r="DI200" s="32">
        <v>1</v>
      </c>
      <c r="DJ200" s="23">
        <f t="shared" ref="DJ200:DJ263" si="374">DJ199</f>
        <v>2.625</v>
      </c>
      <c r="DK200" s="31">
        <f t="shared" si="297"/>
        <v>1</v>
      </c>
      <c r="DL200" s="31">
        <f t="shared" si="368"/>
        <v>-343.875</v>
      </c>
      <c r="DM200" s="31">
        <f t="shared" si="369"/>
        <v>1.221982584334823E-5</v>
      </c>
      <c r="DN200" s="31">
        <f t="shared" si="370"/>
        <v>8895</v>
      </c>
      <c r="DO200" s="31">
        <f t="shared" si="371"/>
        <v>6238.0984040159656</v>
      </c>
    </row>
    <row r="201" spans="1:119">
      <c r="A201" s="23">
        <f t="shared" si="298"/>
        <v>215.26948230495358</v>
      </c>
      <c r="B201" s="23">
        <v>0</v>
      </c>
      <c r="C201" s="44">
        <f t="shared" si="281"/>
        <v>7.85</v>
      </c>
      <c r="D201" s="48"/>
      <c r="E201" s="47">
        <f t="shared" si="299"/>
        <v>7.85</v>
      </c>
      <c r="F201" s="84">
        <f t="shared" si="286"/>
        <v>15.7</v>
      </c>
      <c r="G201" s="185">
        <f t="shared" si="287"/>
        <v>14.928527864588917</v>
      </c>
      <c r="H201" s="26">
        <f t="shared" si="300"/>
        <v>549755813888.0072</v>
      </c>
      <c r="I201" s="23">
        <f t="shared" si="372"/>
        <v>39.000000000000021</v>
      </c>
      <c r="J201" s="27">
        <v>195</v>
      </c>
      <c r="K201" s="32">
        <f t="shared" si="301"/>
        <v>195</v>
      </c>
      <c r="L201" s="32">
        <f t="shared" si="302"/>
        <v>1</v>
      </c>
      <c r="M201" s="22">
        <v>1</v>
      </c>
      <c r="N201" s="109">
        <f t="shared" si="303"/>
        <v>7.85</v>
      </c>
      <c r="O201" s="31">
        <f t="shared" si="288"/>
        <v>1.2135937846092971E+22</v>
      </c>
      <c r="P201" s="31">
        <f t="shared" si="304"/>
        <v>1.8577086857906814E+25</v>
      </c>
      <c r="Q201" s="31">
        <f t="shared" si="305"/>
        <v>517869976682502.81</v>
      </c>
      <c r="R201" s="31">
        <f t="shared" si="306"/>
        <v>300</v>
      </c>
      <c r="S201" s="31">
        <f t="shared" si="307"/>
        <v>6458.0844691486072</v>
      </c>
      <c r="T201" s="56">
        <f t="shared" si="308"/>
        <v>2.7876813013989114E-11</v>
      </c>
      <c r="U201" s="163">
        <f t="shared" si="309"/>
        <v>447.85583593766751</v>
      </c>
      <c r="W201" s="32">
        <f t="shared" si="310"/>
        <v>190</v>
      </c>
      <c r="X201" s="32">
        <f t="shared" si="311"/>
        <v>2.0499999999999998</v>
      </c>
      <c r="Y201" s="22">
        <v>1</v>
      </c>
      <c r="Z201" s="23">
        <f t="shared" si="312"/>
        <v>1.0249999999999999</v>
      </c>
      <c r="AA201" s="31">
        <f t="shared" si="289"/>
        <v>7.9908058285313469E+22</v>
      </c>
      <c r="AB201" s="31">
        <f t="shared" si="313"/>
        <v>1.5562094351064798E+25</v>
      </c>
      <c r="AC201" s="31">
        <f t="shared" si="314"/>
        <v>258934988341251.28</v>
      </c>
      <c r="AD201" s="31">
        <f t="shared" si="315"/>
        <v>615</v>
      </c>
      <c r="AE201" s="31">
        <f t="shared" si="316"/>
        <v>6458.0844691486072</v>
      </c>
      <c r="AF201" s="56">
        <f t="shared" si="280"/>
        <v>1.6638826529382549E-11</v>
      </c>
      <c r="AH201" s="32">
        <f t="shared" si="317"/>
        <v>180</v>
      </c>
      <c r="AI201" s="32">
        <f t="shared" si="318"/>
        <v>4.1999999999999993</v>
      </c>
      <c r="AJ201" s="22">
        <v>1</v>
      </c>
      <c r="AK201" s="23">
        <f t="shared" si="319"/>
        <v>1.075</v>
      </c>
      <c r="AL201" s="31">
        <f t="shared" si="290"/>
        <v>6.5193054545127533E+21</v>
      </c>
      <c r="AM201" s="31">
        <f t="shared" si="320"/>
        <v>1.2614856054482179E+24</v>
      </c>
      <c r="AN201" s="31">
        <f t="shared" si="321"/>
        <v>64733747085312.773</v>
      </c>
      <c r="AO201" s="31">
        <f t="shared" si="322"/>
        <v>1259.9999999999998</v>
      </c>
      <c r="AP201" s="31">
        <f t="shared" si="323"/>
        <v>6458.0844691486072</v>
      </c>
      <c r="AQ201" s="56">
        <f t="shared" si="284"/>
        <v>5.1315486126623104E-11</v>
      </c>
      <c r="AS201" s="32">
        <f t="shared" si="324"/>
        <v>165</v>
      </c>
      <c r="AT201" s="32">
        <f t="shared" si="325"/>
        <v>6.4999999999999991</v>
      </c>
      <c r="AU201" s="22">
        <v>1</v>
      </c>
      <c r="AV201" s="23">
        <f t="shared" si="326"/>
        <v>1.1499999999999999</v>
      </c>
      <c r="AW201" s="31">
        <f t="shared" si="291"/>
        <v>3.8526786812993562E+20</v>
      </c>
      <c r="AX201" s="31">
        <f t="shared" si="327"/>
        <v>7.3104577977655275E+22</v>
      </c>
      <c r="AY201" s="31">
        <f t="shared" si="328"/>
        <v>8091718385664.0879</v>
      </c>
      <c r="AZ201" s="31">
        <f t="shared" si="329"/>
        <v>1949.9999999999998</v>
      </c>
      <c r="BA201" s="31">
        <f t="shared" si="330"/>
        <v>6458.0844691486072</v>
      </c>
      <c r="BB201" s="56">
        <f t="shared" si="373"/>
        <v>1.1068689006230713E-10</v>
      </c>
      <c r="BD201" s="32">
        <f t="shared" si="331"/>
        <v>135</v>
      </c>
      <c r="BE201" s="32">
        <f t="shared" si="332"/>
        <v>9.1</v>
      </c>
      <c r="BF201" s="22">
        <v>1</v>
      </c>
      <c r="BG201" s="23">
        <f t="shared" si="333"/>
        <v>1.3</v>
      </c>
      <c r="BH201" s="31">
        <f t="shared" si="292"/>
        <v>2.5790658940929573E+19</v>
      </c>
      <c r="BI201" s="31">
        <f t="shared" si="334"/>
        <v>4.5262606441331399E+21</v>
      </c>
      <c r="BJ201" s="31">
        <f t="shared" si="335"/>
        <v>126433099776.00114</v>
      </c>
      <c r="BK201" s="31">
        <f t="shared" si="336"/>
        <v>2730</v>
      </c>
      <c r="BL201" s="31">
        <f t="shared" si="337"/>
        <v>6458.0844691486072</v>
      </c>
      <c r="BM201" s="56">
        <f t="shared" si="285"/>
        <v>2.7933234454777041E-11</v>
      </c>
      <c r="BO201" s="32">
        <f t="shared" si="338"/>
        <v>90</v>
      </c>
      <c r="BP201" s="32">
        <f t="shared" si="339"/>
        <v>12.149999999999999</v>
      </c>
      <c r="BQ201" s="22">
        <v>1</v>
      </c>
      <c r="BR201" s="23">
        <f t="shared" si="340"/>
        <v>1.5249999999999999</v>
      </c>
      <c r="BS201" s="31">
        <f t="shared" si="293"/>
        <v>1.3432634865067486E+17</v>
      </c>
      <c r="BT201" s="31">
        <f t="shared" si="341"/>
        <v>1.8436291352305123E+19</v>
      </c>
      <c r="BU201" s="31">
        <f t="shared" si="342"/>
        <v>246939648.00000149</v>
      </c>
      <c r="BV201" s="31">
        <f t="shared" si="343"/>
        <v>3644.9999999999995</v>
      </c>
      <c r="BW201" s="31">
        <f t="shared" si="344"/>
        <v>6458.0844691486072</v>
      </c>
      <c r="BX201" s="56">
        <f t="shared" si="282"/>
        <v>1.3394214882003705E-11</v>
      </c>
      <c r="BZ201" s="32">
        <f t="shared" si="345"/>
        <v>40</v>
      </c>
      <c r="CA201" s="32">
        <f t="shared" si="346"/>
        <v>15.7</v>
      </c>
      <c r="CB201" s="32">
        <v>1</v>
      </c>
      <c r="CC201" s="23">
        <f t="shared" si="347"/>
        <v>1.7749999999999999</v>
      </c>
      <c r="CD201" s="31">
        <f t="shared" si="294"/>
        <v>9950099900049990</v>
      </c>
      <c r="CE201" s="31">
        <f t="shared" si="348"/>
        <v>7.0645709290354931E+17</v>
      </c>
      <c r="CF201" s="31">
        <f t="shared" si="349"/>
        <v>241152.00000000061</v>
      </c>
      <c r="CG201" s="31">
        <f t="shared" si="350"/>
        <v>4710</v>
      </c>
      <c r="CH201" s="31">
        <f t="shared" si="351"/>
        <v>6458.0844691486072</v>
      </c>
      <c r="CI201" s="56">
        <f t="shared" si="283"/>
        <v>3.4135406441863617E-13</v>
      </c>
      <c r="CK201" s="32">
        <f t="shared" si="352"/>
        <v>-15</v>
      </c>
      <c r="CL201" s="32">
        <f t="shared" si="353"/>
        <v>19.799999999999997</v>
      </c>
      <c r="CM201" s="32">
        <v>1</v>
      </c>
      <c r="CN201" s="23">
        <f t="shared" si="354"/>
        <v>2.0499999999999998</v>
      </c>
      <c r="CO201" s="31">
        <f t="shared" si="295"/>
        <v>1</v>
      </c>
      <c r="CP201" s="31">
        <f t="shared" si="355"/>
        <v>-30.749999999999996</v>
      </c>
      <c r="CQ201" s="31">
        <f t="shared" si="356"/>
        <v>117.74999999999989</v>
      </c>
      <c r="CR201" s="31">
        <f t="shared" si="357"/>
        <v>5939.9999999999991</v>
      </c>
      <c r="CS201" s="31">
        <f t="shared" si="358"/>
        <v>6458.0844691486072</v>
      </c>
      <c r="CV201" s="32">
        <f t="shared" si="359"/>
        <v>-65</v>
      </c>
      <c r="CW201" s="32">
        <f t="shared" si="360"/>
        <v>24.4</v>
      </c>
      <c r="CX201" s="32">
        <v>1</v>
      </c>
      <c r="CY201" s="23">
        <f t="shared" si="361"/>
        <v>2.2999999999999998</v>
      </c>
      <c r="CZ201" s="31">
        <f t="shared" si="296"/>
        <v>1</v>
      </c>
      <c r="DA201" s="31">
        <f t="shared" si="362"/>
        <v>-149.5</v>
      </c>
      <c r="DB201" s="31">
        <f t="shared" si="363"/>
        <v>0.11499023437499947</v>
      </c>
      <c r="DC201" s="31">
        <f t="shared" si="364"/>
        <v>7320</v>
      </c>
      <c r="DD201" s="31">
        <f t="shared" si="365"/>
        <v>6458.0844691486072</v>
      </c>
      <c r="DG201" s="32">
        <f t="shared" si="366"/>
        <v>-130</v>
      </c>
      <c r="DH201" s="32">
        <f t="shared" si="367"/>
        <v>29.65</v>
      </c>
      <c r="DI201" s="32">
        <v>1</v>
      </c>
      <c r="DJ201" s="23">
        <f t="shared" si="374"/>
        <v>2.625</v>
      </c>
      <c r="DK201" s="31">
        <f t="shared" si="297"/>
        <v>1</v>
      </c>
      <c r="DL201" s="31">
        <f t="shared" si="368"/>
        <v>-341.25</v>
      </c>
      <c r="DM201" s="31">
        <f t="shared" si="369"/>
        <v>1.403689384460437E-5</v>
      </c>
      <c r="DN201" s="31">
        <f t="shared" si="370"/>
        <v>8895</v>
      </c>
      <c r="DO201" s="31">
        <f t="shared" si="371"/>
        <v>6458.0844691486072</v>
      </c>
    </row>
    <row r="202" spans="1:119">
      <c r="A202" s="23">
        <f t="shared" si="298"/>
        <v>222.86094420381053</v>
      </c>
      <c r="B202" s="23">
        <v>0</v>
      </c>
      <c r="C202" s="44">
        <f t="shared" si="281"/>
        <v>7.85</v>
      </c>
      <c r="D202" s="48"/>
      <c r="E202" s="47">
        <f t="shared" si="299"/>
        <v>7.85</v>
      </c>
      <c r="F202" s="84">
        <f t="shared" si="286"/>
        <v>15.7</v>
      </c>
      <c r="G202" s="185">
        <f t="shared" si="287"/>
        <v>15.136922347609534</v>
      </c>
      <c r="H202" s="26">
        <f t="shared" si="300"/>
        <v>631503599063.21008</v>
      </c>
      <c r="I202" s="23">
        <f t="shared" si="372"/>
        <v>39.200000000000024</v>
      </c>
      <c r="J202" s="27">
        <v>196</v>
      </c>
      <c r="K202" s="32">
        <f t="shared" si="301"/>
        <v>196</v>
      </c>
      <c r="L202" s="32">
        <f t="shared" si="302"/>
        <v>1</v>
      </c>
      <c r="M202" s="22">
        <v>1</v>
      </c>
      <c r="N202" s="109">
        <f t="shared" si="303"/>
        <v>7.85</v>
      </c>
      <c r="O202" s="31">
        <f t="shared" si="288"/>
        <v>1.2135937846092971E+22</v>
      </c>
      <c r="P202" s="31">
        <f t="shared" si="304"/>
        <v>1.8672353969998645E+25</v>
      </c>
      <c r="Q202" s="31">
        <f t="shared" si="305"/>
        <v>594876390317543.87</v>
      </c>
      <c r="R202" s="31">
        <f t="shared" si="306"/>
        <v>300</v>
      </c>
      <c r="S202" s="31">
        <f t="shared" si="307"/>
        <v>6685.828326114316</v>
      </c>
      <c r="T202" s="56">
        <f t="shared" si="308"/>
        <v>3.185867144942449E-11</v>
      </c>
      <c r="U202" s="163">
        <f t="shared" si="309"/>
        <v>454.10767042828604</v>
      </c>
      <c r="W202" s="32">
        <f t="shared" si="310"/>
        <v>191</v>
      </c>
      <c r="X202" s="32">
        <f t="shared" si="311"/>
        <v>2.0499999999999998</v>
      </c>
      <c r="Y202" s="22">
        <v>1</v>
      </c>
      <c r="Z202" s="23">
        <f t="shared" si="312"/>
        <v>1.0249999999999999</v>
      </c>
      <c r="AA202" s="31">
        <f t="shared" si="289"/>
        <v>7.9908058285313469E+22</v>
      </c>
      <c r="AB202" s="31">
        <f t="shared" si="313"/>
        <v>1.5644000110807244E+25</v>
      </c>
      <c r="AC202" s="31">
        <f t="shared" si="314"/>
        <v>297438195158771.87</v>
      </c>
      <c r="AD202" s="31">
        <f t="shared" si="315"/>
        <v>615</v>
      </c>
      <c r="AE202" s="31">
        <f t="shared" si="316"/>
        <v>6685.828326114316</v>
      </c>
      <c r="AF202" s="56">
        <f t="shared" si="280"/>
        <v>1.901292463896715E-11</v>
      </c>
      <c r="AH202" s="32">
        <f t="shared" si="317"/>
        <v>181</v>
      </c>
      <c r="AI202" s="32">
        <f t="shared" si="318"/>
        <v>4.1999999999999993</v>
      </c>
      <c r="AJ202" s="22">
        <v>1</v>
      </c>
      <c r="AK202" s="23">
        <f t="shared" si="319"/>
        <v>1.075</v>
      </c>
      <c r="AL202" s="31">
        <f t="shared" si="290"/>
        <v>6.5193054545127533E+21</v>
      </c>
      <c r="AM202" s="31">
        <f t="shared" si="320"/>
        <v>1.2684938588118189E+24</v>
      </c>
      <c r="AN202" s="31">
        <f t="shared" si="321"/>
        <v>74359548789692.906</v>
      </c>
      <c r="AO202" s="31">
        <f t="shared" si="322"/>
        <v>1259.9999999999998</v>
      </c>
      <c r="AP202" s="31">
        <f t="shared" si="323"/>
        <v>6685.828326114316</v>
      </c>
      <c r="AQ202" s="56">
        <f t="shared" si="284"/>
        <v>5.8620345911129983E-11</v>
      </c>
      <c r="AS202" s="32">
        <f t="shared" si="324"/>
        <v>166</v>
      </c>
      <c r="AT202" s="32">
        <f t="shared" si="325"/>
        <v>6.4999999999999991</v>
      </c>
      <c r="AU202" s="22">
        <v>1</v>
      </c>
      <c r="AV202" s="23">
        <f t="shared" si="326"/>
        <v>1.1499999999999999</v>
      </c>
      <c r="AW202" s="31">
        <f t="shared" si="291"/>
        <v>3.8526786812993562E+20</v>
      </c>
      <c r="AX202" s="31">
        <f t="shared" si="327"/>
        <v>7.3547636026004711E+22</v>
      </c>
      <c r="AY202" s="31">
        <f t="shared" si="328"/>
        <v>9294943598711.6035</v>
      </c>
      <c r="AZ202" s="31">
        <f t="shared" si="329"/>
        <v>1949.9999999999998</v>
      </c>
      <c r="BA202" s="31">
        <f t="shared" si="330"/>
        <v>6685.828326114316</v>
      </c>
      <c r="BB202" s="56">
        <f t="shared" si="373"/>
        <v>1.2637990968771763E-10</v>
      </c>
      <c r="BD202" s="32">
        <f t="shared" si="331"/>
        <v>136</v>
      </c>
      <c r="BE202" s="32">
        <f t="shared" si="332"/>
        <v>9.1</v>
      </c>
      <c r="BF202" s="22">
        <v>1</v>
      </c>
      <c r="BG202" s="23">
        <f t="shared" si="333"/>
        <v>1.3</v>
      </c>
      <c r="BH202" s="31">
        <f t="shared" si="292"/>
        <v>2.5790658940929573E+19</v>
      </c>
      <c r="BI202" s="31">
        <f t="shared" si="334"/>
        <v>4.5597885007563488E+21</v>
      </c>
      <c r="BJ202" s="31">
        <f t="shared" si="335"/>
        <v>145233493729.86853</v>
      </c>
      <c r="BK202" s="31">
        <f t="shared" si="336"/>
        <v>2730</v>
      </c>
      <c r="BL202" s="31">
        <f t="shared" si="337"/>
        <v>6685.828326114316</v>
      </c>
      <c r="BM202" s="56">
        <f t="shared" si="285"/>
        <v>3.1850927670390438E-11</v>
      </c>
      <c r="BO202" s="32">
        <f t="shared" si="338"/>
        <v>91</v>
      </c>
      <c r="BP202" s="32">
        <f t="shared" si="339"/>
        <v>12.149999999999999</v>
      </c>
      <c r="BQ202" s="22">
        <v>1</v>
      </c>
      <c r="BR202" s="23">
        <f t="shared" si="340"/>
        <v>1.5249999999999999</v>
      </c>
      <c r="BS202" s="31">
        <f t="shared" si="293"/>
        <v>1.3432634865067486E+17</v>
      </c>
      <c r="BT202" s="31">
        <f t="shared" si="341"/>
        <v>1.8641139033997406E+19</v>
      </c>
      <c r="BU202" s="31">
        <f t="shared" si="342"/>
        <v>283659167.44114852</v>
      </c>
      <c r="BV202" s="31">
        <f t="shared" si="343"/>
        <v>3644.9999999999995</v>
      </c>
      <c r="BW202" s="31">
        <f t="shared" si="344"/>
        <v>6685.828326114316</v>
      </c>
      <c r="BX202" s="56">
        <f t="shared" si="282"/>
        <v>1.5216836638781329E-11</v>
      </c>
      <c r="BZ202" s="32">
        <f t="shared" si="345"/>
        <v>41</v>
      </c>
      <c r="CA202" s="32">
        <f t="shared" si="346"/>
        <v>15.7</v>
      </c>
      <c r="CB202" s="32">
        <v>1</v>
      </c>
      <c r="CC202" s="23">
        <f t="shared" si="347"/>
        <v>1.7749999999999999</v>
      </c>
      <c r="CD202" s="31">
        <f t="shared" si="294"/>
        <v>9950099900049990</v>
      </c>
      <c r="CE202" s="31">
        <f t="shared" si="348"/>
        <v>7.2411852022613798E+17</v>
      </c>
      <c r="CF202" s="31">
        <f t="shared" si="349"/>
        <v>277010.90570424573</v>
      </c>
      <c r="CG202" s="31">
        <f t="shared" si="350"/>
        <v>4710</v>
      </c>
      <c r="CH202" s="31">
        <f t="shared" si="351"/>
        <v>6685.828326114316</v>
      </c>
      <c r="CI202" s="56">
        <f t="shared" si="283"/>
        <v>3.8254912416511159E-13</v>
      </c>
      <c r="CK202" s="32">
        <f t="shared" si="352"/>
        <v>-14</v>
      </c>
      <c r="CL202" s="32">
        <f t="shared" si="353"/>
        <v>19.799999999999997</v>
      </c>
      <c r="CM202" s="32">
        <v>1</v>
      </c>
      <c r="CN202" s="23">
        <f t="shared" si="354"/>
        <v>2.0499999999999998</v>
      </c>
      <c r="CO202" s="31">
        <f t="shared" si="295"/>
        <v>1</v>
      </c>
      <c r="CP202" s="31">
        <f t="shared" si="355"/>
        <v>-28.699999999999996</v>
      </c>
      <c r="CQ202" s="31">
        <f t="shared" si="356"/>
        <v>135.25923130090078</v>
      </c>
      <c r="CR202" s="31">
        <f t="shared" si="357"/>
        <v>5939.9999999999991</v>
      </c>
      <c r="CS202" s="31">
        <f t="shared" si="358"/>
        <v>6685.828326114316</v>
      </c>
      <c r="CV202" s="32">
        <f t="shared" si="359"/>
        <v>-64</v>
      </c>
      <c r="CW202" s="32">
        <f t="shared" si="360"/>
        <v>24.4</v>
      </c>
      <c r="CX202" s="32">
        <v>1</v>
      </c>
      <c r="CY202" s="23">
        <f t="shared" si="361"/>
        <v>2.2999999999999998</v>
      </c>
      <c r="CZ202" s="31">
        <f t="shared" si="296"/>
        <v>1</v>
      </c>
      <c r="DA202" s="31">
        <f t="shared" si="362"/>
        <v>-147.19999999999999</v>
      </c>
      <c r="DB202" s="31">
        <f t="shared" si="363"/>
        <v>0.13208909306728542</v>
      </c>
      <c r="DC202" s="31">
        <f t="shared" si="364"/>
        <v>7320</v>
      </c>
      <c r="DD202" s="31">
        <f t="shared" si="365"/>
        <v>6685.828326114316</v>
      </c>
      <c r="DG202" s="32">
        <f t="shared" si="366"/>
        <v>-129</v>
      </c>
      <c r="DH202" s="32">
        <f t="shared" si="367"/>
        <v>29.65</v>
      </c>
      <c r="DI202" s="32">
        <v>1</v>
      </c>
      <c r="DJ202" s="23">
        <f t="shared" si="374"/>
        <v>2.625</v>
      </c>
      <c r="DK202" s="31">
        <f t="shared" si="297"/>
        <v>1</v>
      </c>
      <c r="DL202" s="31">
        <f t="shared" si="368"/>
        <v>-338.625</v>
      </c>
      <c r="DM202" s="31">
        <f t="shared" si="369"/>
        <v>1.612415686856505E-5</v>
      </c>
      <c r="DN202" s="31">
        <f t="shared" si="370"/>
        <v>8895</v>
      </c>
      <c r="DO202" s="31">
        <f t="shared" si="371"/>
        <v>6685.828326114316</v>
      </c>
    </row>
    <row r="203" spans="1:119">
      <c r="A203" s="23">
        <f t="shared" si="298"/>
        <v>230.7201184283754</v>
      </c>
      <c r="B203" s="23">
        <v>0</v>
      </c>
      <c r="C203" s="44">
        <f t="shared" si="281"/>
        <v>7.85</v>
      </c>
      <c r="D203" s="48"/>
      <c r="E203" s="47">
        <f t="shared" si="299"/>
        <v>7.85</v>
      </c>
      <c r="F203" s="84">
        <f t="shared" si="286"/>
        <v>15.7</v>
      </c>
      <c r="G203" s="185">
        <f t="shared" si="287"/>
        <v>15.348225909204231</v>
      </c>
      <c r="H203" s="26">
        <f t="shared" si="300"/>
        <v>725407145418.61646</v>
      </c>
      <c r="I203" s="23">
        <f t="shared" si="372"/>
        <v>39.40000000000002</v>
      </c>
      <c r="J203" s="27">
        <v>197</v>
      </c>
      <c r="K203" s="32">
        <f t="shared" si="301"/>
        <v>197</v>
      </c>
      <c r="L203" s="32">
        <f t="shared" si="302"/>
        <v>1</v>
      </c>
      <c r="M203" s="22">
        <v>1</v>
      </c>
      <c r="N203" s="109">
        <f t="shared" si="303"/>
        <v>7.85</v>
      </c>
      <c r="O203" s="31">
        <f t="shared" si="288"/>
        <v>1.2135937846092971E+22</v>
      </c>
      <c r="P203" s="31">
        <f t="shared" si="304"/>
        <v>1.8767621082090475E+25</v>
      </c>
      <c r="Q203" s="31">
        <f t="shared" si="305"/>
        <v>683333530984336.62</v>
      </c>
      <c r="R203" s="31">
        <f t="shared" si="306"/>
        <v>300</v>
      </c>
      <c r="S203" s="31">
        <f t="shared" si="307"/>
        <v>6921.6035528512621</v>
      </c>
      <c r="T203" s="56">
        <f t="shared" si="308"/>
        <v>3.6410236971185798E-11</v>
      </c>
      <c r="U203" s="163">
        <f t="shared" si="309"/>
        <v>460.44677727612691</v>
      </c>
      <c r="W203" s="32">
        <f t="shared" si="310"/>
        <v>192</v>
      </c>
      <c r="X203" s="32">
        <f t="shared" si="311"/>
        <v>2.0499999999999998</v>
      </c>
      <c r="Y203" s="22">
        <v>1</v>
      </c>
      <c r="Z203" s="23">
        <f t="shared" si="312"/>
        <v>1.0249999999999999</v>
      </c>
      <c r="AA203" s="31">
        <f t="shared" si="289"/>
        <v>7.9908058285313469E+22</v>
      </c>
      <c r="AB203" s="31">
        <f t="shared" si="313"/>
        <v>1.5725905870549689E+25</v>
      </c>
      <c r="AC203" s="31">
        <f t="shared" si="314"/>
        <v>341666765492168.25</v>
      </c>
      <c r="AD203" s="31">
        <f t="shared" si="315"/>
        <v>615</v>
      </c>
      <c r="AE203" s="31">
        <f t="shared" si="316"/>
        <v>6921.6035528512621</v>
      </c>
      <c r="AF203" s="56">
        <f t="shared" si="280"/>
        <v>2.1726364656170075E-11</v>
      </c>
      <c r="AH203" s="32">
        <f t="shared" si="317"/>
        <v>182</v>
      </c>
      <c r="AI203" s="32">
        <f t="shared" si="318"/>
        <v>4.1999999999999993</v>
      </c>
      <c r="AJ203" s="22">
        <v>1</v>
      </c>
      <c r="AK203" s="23">
        <f t="shared" si="319"/>
        <v>1.075</v>
      </c>
      <c r="AL203" s="31">
        <f t="shared" si="290"/>
        <v>6.5193054545127533E+21</v>
      </c>
      <c r="AM203" s="31">
        <f t="shared" si="320"/>
        <v>1.2755021121754202E+24</v>
      </c>
      <c r="AN203" s="31">
        <f t="shared" si="321"/>
        <v>85416691373042</v>
      </c>
      <c r="AO203" s="31">
        <f t="shared" si="322"/>
        <v>1259.9999999999998</v>
      </c>
      <c r="AP203" s="31">
        <f t="shared" si="323"/>
        <v>6921.6035528512621</v>
      </c>
      <c r="AQ203" s="56">
        <f t="shared" si="284"/>
        <v>6.6967110879464077E-11</v>
      </c>
      <c r="AS203" s="32">
        <f t="shared" si="324"/>
        <v>167</v>
      </c>
      <c r="AT203" s="32">
        <f t="shared" si="325"/>
        <v>6.4999999999999991</v>
      </c>
      <c r="AU203" s="22">
        <v>1</v>
      </c>
      <c r="AV203" s="23">
        <f t="shared" si="326"/>
        <v>1.1499999999999999</v>
      </c>
      <c r="AW203" s="31">
        <f t="shared" si="291"/>
        <v>3.8526786812993562E+20</v>
      </c>
      <c r="AX203" s="31">
        <f t="shared" si="327"/>
        <v>7.399069407435413E+22</v>
      </c>
      <c r="AY203" s="31">
        <f t="shared" si="328"/>
        <v>10677086421630.24</v>
      </c>
      <c r="AZ203" s="31">
        <f t="shared" si="329"/>
        <v>1949.9999999999998</v>
      </c>
      <c r="BA203" s="31">
        <f t="shared" si="330"/>
        <v>6921.6035528512621</v>
      </c>
      <c r="BB203" s="56">
        <f t="shared" si="373"/>
        <v>1.4430309858832665E-10</v>
      </c>
      <c r="BD203" s="32">
        <f t="shared" si="331"/>
        <v>137</v>
      </c>
      <c r="BE203" s="32">
        <f t="shared" si="332"/>
        <v>9.1</v>
      </c>
      <c r="BF203" s="22">
        <v>1</v>
      </c>
      <c r="BG203" s="23">
        <f t="shared" si="333"/>
        <v>1.3</v>
      </c>
      <c r="BH203" s="31">
        <f t="shared" si="292"/>
        <v>2.5790658940929573E+19</v>
      </c>
      <c r="BI203" s="31">
        <f t="shared" si="334"/>
        <v>4.5933163573795572E+21</v>
      </c>
      <c r="BJ203" s="31">
        <f t="shared" si="335"/>
        <v>166829475337.97217</v>
      </c>
      <c r="BK203" s="31">
        <f t="shared" si="336"/>
        <v>2730</v>
      </c>
      <c r="BL203" s="31">
        <f t="shared" si="337"/>
        <v>6921.6035528512621</v>
      </c>
      <c r="BM203" s="56">
        <f t="shared" si="285"/>
        <v>3.6320049036018668E-11</v>
      </c>
      <c r="BO203" s="32">
        <f t="shared" si="338"/>
        <v>92</v>
      </c>
      <c r="BP203" s="32">
        <f t="shared" si="339"/>
        <v>12.149999999999999</v>
      </c>
      <c r="BQ203" s="22">
        <v>1</v>
      </c>
      <c r="BR203" s="23">
        <f t="shared" si="340"/>
        <v>1.5249999999999999</v>
      </c>
      <c r="BS203" s="31">
        <f t="shared" si="293"/>
        <v>1.3432634865067486E+17</v>
      </c>
      <c r="BT203" s="31">
        <f t="shared" si="341"/>
        <v>1.8845986715689681E+19</v>
      </c>
      <c r="BU203" s="31">
        <f t="shared" si="342"/>
        <v>325838819.01947594</v>
      </c>
      <c r="BV203" s="31">
        <f t="shared" si="343"/>
        <v>3644.9999999999995</v>
      </c>
      <c r="BW203" s="31">
        <f t="shared" si="344"/>
        <v>6921.6035528512621</v>
      </c>
      <c r="BX203" s="56">
        <f t="shared" si="282"/>
        <v>1.7289560049843836E-11</v>
      </c>
      <c r="BZ203" s="32">
        <f t="shared" si="345"/>
        <v>42</v>
      </c>
      <c r="CA203" s="32">
        <f t="shared" si="346"/>
        <v>15.7</v>
      </c>
      <c r="CB203" s="32">
        <v>1</v>
      </c>
      <c r="CC203" s="23">
        <f t="shared" si="347"/>
        <v>1.7749999999999999</v>
      </c>
      <c r="CD203" s="31">
        <f t="shared" si="294"/>
        <v>9950099900049990</v>
      </c>
      <c r="CE203" s="31">
        <f t="shared" si="348"/>
        <v>7.4177994754872678E+17</v>
      </c>
      <c r="CF203" s="31">
        <f t="shared" si="349"/>
        <v>318201.97169870586</v>
      </c>
      <c r="CG203" s="31">
        <f t="shared" si="350"/>
        <v>4710</v>
      </c>
      <c r="CH203" s="31">
        <f t="shared" si="351"/>
        <v>6921.6035528512621</v>
      </c>
      <c r="CI203" s="56">
        <f t="shared" si="283"/>
        <v>4.289708460713054E-13</v>
      </c>
      <c r="CK203" s="32">
        <f t="shared" si="352"/>
        <v>-13</v>
      </c>
      <c r="CL203" s="32">
        <f t="shared" si="353"/>
        <v>19.799999999999997</v>
      </c>
      <c r="CM203" s="32">
        <v>1</v>
      </c>
      <c r="CN203" s="23">
        <f t="shared" si="354"/>
        <v>2.0499999999999998</v>
      </c>
      <c r="CO203" s="31">
        <f t="shared" si="295"/>
        <v>1</v>
      </c>
      <c r="CP203" s="31">
        <f t="shared" si="355"/>
        <v>-26.65</v>
      </c>
      <c r="CQ203" s="31">
        <f t="shared" si="356"/>
        <v>155.37205649350815</v>
      </c>
      <c r="CR203" s="31">
        <f t="shared" si="357"/>
        <v>5939.9999999999991</v>
      </c>
      <c r="CS203" s="31">
        <f t="shared" si="358"/>
        <v>6921.6035528512621</v>
      </c>
      <c r="CV203" s="32">
        <f t="shared" si="359"/>
        <v>-63</v>
      </c>
      <c r="CW203" s="32">
        <f t="shared" si="360"/>
        <v>24.4</v>
      </c>
      <c r="CX203" s="32">
        <v>1</v>
      </c>
      <c r="CY203" s="23">
        <f t="shared" si="361"/>
        <v>2.2999999999999998</v>
      </c>
      <c r="CZ203" s="31">
        <f t="shared" si="296"/>
        <v>1</v>
      </c>
      <c r="DA203" s="31">
        <f t="shared" si="362"/>
        <v>-144.89999999999998</v>
      </c>
      <c r="DB203" s="31">
        <f t="shared" si="363"/>
        <v>0.15173052391944106</v>
      </c>
      <c r="DC203" s="31">
        <f t="shared" si="364"/>
        <v>7320</v>
      </c>
      <c r="DD203" s="31">
        <f t="shared" si="365"/>
        <v>6921.6035528512621</v>
      </c>
      <c r="DG203" s="32">
        <f t="shared" si="366"/>
        <v>-128</v>
      </c>
      <c r="DH203" s="32">
        <f t="shared" si="367"/>
        <v>29.65</v>
      </c>
      <c r="DI203" s="32">
        <v>1</v>
      </c>
      <c r="DJ203" s="23">
        <f t="shared" si="374"/>
        <v>2.625</v>
      </c>
      <c r="DK203" s="31">
        <f t="shared" si="297"/>
        <v>1</v>
      </c>
      <c r="DL203" s="31">
        <f t="shared" si="368"/>
        <v>-336</v>
      </c>
      <c r="DM203" s="31">
        <f t="shared" si="369"/>
        <v>1.852179247063481E-5</v>
      </c>
      <c r="DN203" s="31">
        <f t="shared" si="370"/>
        <v>8895</v>
      </c>
      <c r="DO203" s="31">
        <f t="shared" si="371"/>
        <v>6921.6035528512621</v>
      </c>
    </row>
    <row r="204" spans="1:119">
      <c r="A204" s="23">
        <f t="shared" si="298"/>
        <v>238.85644583342568</v>
      </c>
      <c r="B204" s="23">
        <v>0</v>
      </c>
      <c r="C204" s="44">
        <f t="shared" si="281"/>
        <v>7.85</v>
      </c>
      <c r="D204" s="48"/>
      <c r="E204" s="47">
        <f t="shared" si="299"/>
        <v>7.85</v>
      </c>
      <c r="F204" s="84">
        <f t="shared" si="286"/>
        <v>15.7</v>
      </c>
      <c r="G204" s="185">
        <f t="shared" si="287"/>
        <v>15.562479158596563</v>
      </c>
      <c r="H204" s="26">
        <f t="shared" si="300"/>
        <v>833273994645.45984</v>
      </c>
      <c r="I204" s="23">
        <f t="shared" si="372"/>
        <v>39.600000000000023</v>
      </c>
      <c r="J204" s="27">
        <v>198</v>
      </c>
      <c r="K204" s="32">
        <f t="shared" si="301"/>
        <v>198</v>
      </c>
      <c r="L204" s="32">
        <f t="shared" si="302"/>
        <v>1</v>
      </c>
      <c r="M204" s="22">
        <v>1</v>
      </c>
      <c r="N204" s="109">
        <f t="shared" si="303"/>
        <v>7.85</v>
      </c>
      <c r="O204" s="31">
        <f t="shared" si="288"/>
        <v>1.2135937846092971E+22</v>
      </c>
      <c r="P204" s="31">
        <f t="shared" si="304"/>
        <v>1.8862888194182304E+25</v>
      </c>
      <c r="Q204" s="31">
        <f t="shared" si="305"/>
        <v>784944102956023.12</v>
      </c>
      <c r="R204" s="31">
        <f t="shared" si="306"/>
        <v>300</v>
      </c>
      <c r="S204" s="31">
        <f t="shared" si="307"/>
        <v>7165.6933750027702</v>
      </c>
      <c r="T204" s="56">
        <f t="shared" si="308"/>
        <v>4.1613145074894508E-11</v>
      </c>
      <c r="U204" s="163">
        <f t="shared" si="309"/>
        <v>466.87437475789687</v>
      </c>
      <c r="W204" s="32">
        <f t="shared" si="310"/>
        <v>193</v>
      </c>
      <c r="X204" s="32">
        <f t="shared" si="311"/>
        <v>2.0499999999999998</v>
      </c>
      <c r="Y204" s="22">
        <v>1</v>
      </c>
      <c r="Z204" s="23">
        <f t="shared" si="312"/>
        <v>1.0249999999999999</v>
      </c>
      <c r="AA204" s="31">
        <f t="shared" si="289"/>
        <v>7.9908058285313469E+22</v>
      </c>
      <c r="AB204" s="31">
        <f t="shared" si="313"/>
        <v>1.5807811630292135E+25</v>
      </c>
      <c r="AC204" s="31">
        <f t="shared" si="314"/>
        <v>392472051478011.5</v>
      </c>
      <c r="AD204" s="31">
        <f t="shared" si="315"/>
        <v>615</v>
      </c>
      <c r="AE204" s="31">
        <f t="shared" si="316"/>
        <v>7165.6933750027702</v>
      </c>
      <c r="AF204" s="56">
        <f t="shared" si="280"/>
        <v>2.4827728255941931E-11</v>
      </c>
      <c r="AH204" s="32">
        <f t="shared" si="317"/>
        <v>183</v>
      </c>
      <c r="AI204" s="32">
        <f t="shared" si="318"/>
        <v>4.1999999999999993</v>
      </c>
      <c r="AJ204" s="22">
        <v>1</v>
      </c>
      <c r="AK204" s="23">
        <f t="shared" si="319"/>
        <v>1.075</v>
      </c>
      <c r="AL204" s="31">
        <f t="shared" si="290"/>
        <v>6.5193054545127533E+21</v>
      </c>
      <c r="AM204" s="31">
        <f t="shared" si="320"/>
        <v>1.2825103655390213E+24</v>
      </c>
      <c r="AN204" s="31">
        <f t="shared" si="321"/>
        <v>98118012869502.812</v>
      </c>
      <c r="AO204" s="31">
        <f t="shared" si="322"/>
        <v>1259.9999999999998</v>
      </c>
      <c r="AP204" s="31">
        <f t="shared" si="323"/>
        <v>7165.6933750027702</v>
      </c>
      <c r="AQ204" s="56">
        <f t="shared" si="284"/>
        <v>7.6504654859662812E-11</v>
      </c>
      <c r="AS204" s="32">
        <f t="shared" si="324"/>
        <v>168</v>
      </c>
      <c r="AT204" s="32">
        <f t="shared" si="325"/>
        <v>6.4999999999999991</v>
      </c>
      <c r="AU204" s="22">
        <v>1</v>
      </c>
      <c r="AV204" s="23">
        <f t="shared" si="326"/>
        <v>1.1499999999999999</v>
      </c>
      <c r="AW204" s="31">
        <f t="shared" si="291"/>
        <v>3.8526786812993562E+20</v>
      </c>
      <c r="AX204" s="31">
        <f t="shared" si="327"/>
        <v>7.4433752122703558E+22</v>
      </c>
      <c r="AY204" s="31">
        <f t="shared" si="328"/>
        <v>12264751608687.836</v>
      </c>
      <c r="AZ204" s="31">
        <f t="shared" si="329"/>
        <v>1949.9999999999998</v>
      </c>
      <c r="BA204" s="31">
        <f t="shared" si="330"/>
        <v>7165.6933750027702</v>
      </c>
      <c r="BB204" s="56">
        <f t="shared" si="373"/>
        <v>1.6477406094575849E-10</v>
      </c>
      <c r="BD204" s="32">
        <f t="shared" si="331"/>
        <v>138</v>
      </c>
      <c r="BE204" s="32">
        <f t="shared" si="332"/>
        <v>9.1</v>
      </c>
      <c r="BF204" s="22">
        <v>1</v>
      </c>
      <c r="BG204" s="23">
        <f t="shared" si="333"/>
        <v>1.3</v>
      </c>
      <c r="BH204" s="31">
        <f t="shared" si="292"/>
        <v>2.5790658940929573E+19</v>
      </c>
      <c r="BI204" s="31">
        <f t="shared" si="334"/>
        <v>4.6268442140027655E+21</v>
      </c>
      <c r="BJ204" s="31">
        <f t="shared" si="335"/>
        <v>191636743885.74707</v>
      </c>
      <c r="BK204" s="31">
        <f t="shared" si="336"/>
        <v>2730</v>
      </c>
      <c r="BL204" s="31">
        <f t="shared" si="337"/>
        <v>7165.6933750027702</v>
      </c>
      <c r="BM204" s="56">
        <f t="shared" si="285"/>
        <v>4.1418456084121901E-11</v>
      </c>
      <c r="BO204" s="32">
        <f t="shared" si="338"/>
        <v>93</v>
      </c>
      <c r="BP204" s="32">
        <f t="shared" si="339"/>
        <v>12.149999999999999</v>
      </c>
      <c r="BQ204" s="22">
        <v>1</v>
      </c>
      <c r="BR204" s="23">
        <f t="shared" si="340"/>
        <v>1.5249999999999999</v>
      </c>
      <c r="BS204" s="31">
        <f t="shared" si="293"/>
        <v>1.3432634865067486E+17</v>
      </c>
      <c r="BT204" s="31">
        <f t="shared" si="341"/>
        <v>1.905083439738196E+19</v>
      </c>
      <c r="BU204" s="31">
        <f t="shared" si="342"/>
        <v>374290515.40184861</v>
      </c>
      <c r="BV204" s="31">
        <f t="shared" si="343"/>
        <v>3644.9999999999995</v>
      </c>
      <c r="BW204" s="31">
        <f t="shared" si="344"/>
        <v>7165.6933750027702</v>
      </c>
      <c r="BX204" s="56">
        <f t="shared" si="282"/>
        <v>1.9646935540696585E-11</v>
      </c>
      <c r="BZ204" s="32">
        <f t="shared" si="345"/>
        <v>43</v>
      </c>
      <c r="CA204" s="32">
        <f t="shared" si="346"/>
        <v>15.7</v>
      </c>
      <c r="CB204" s="32">
        <v>1</v>
      </c>
      <c r="CC204" s="23">
        <f t="shared" si="347"/>
        <v>1.7749999999999999</v>
      </c>
      <c r="CD204" s="31">
        <f t="shared" si="294"/>
        <v>9950099900049990</v>
      </c>
      <c r="CE204" s="31">
        <f t="shared" si="348"/>
        <v>7.5944137487131546E+17</v>
      </c>
      <c r="CF204" s="31">
        <f t="shared" si="349"/>
        <v>365518.08144711656</v>
      </c>
      <c r="CG204" s="31">
        <f t="shared" si="350"/>
        <v>4710</v>
      </c>
      <c r="CH204" s="31">
        <f t="shared" si="351"/>
        <v>7165.6933750027702</v>
      </c>
      <c r="CI204" s="56">
        <f t="shared" si="283"/>
        <v>4.8129861440463686E-13</v>
      </c>
      <c r="CK204" s="32">
        <f t="shared" si="352"/>
        <v>-12</v>
      </c>
      <c r="CL204" s="32">
        <f t="shared" si="353"/>
        <v>19.799999999999997</v>
      </c>
      <c r="CM204" s="32">
        <v>1</v>
      </c>
      <c r="CN204" s="23">
        <f t="shared" si="354"/>
        <v>2.0499999999999998</v>
      </c>
      <c r="CO204" s="31">
        <f t="shared" si="295"/>
        <v>1</v>
      </c>
      <c r="CP204" s="31">
        <f t="shared" si="355"/>
        <v>-24.599999999999998</v>
      </c>
      <c r="CQ204" s="31">
        <f t="shared" si="356"/>
        <v>178.47562570659923</v>
      </c>
      <c r="CR204" s="31">
        <f t="shared" si="357"/>
        <v>5939.9999999999991</v>
      </c>
      <c r="CS204" s="31">
        <f t="shared" si="358"/>
        <v>7165.6933750027702</v>
      </c>
      <c r="CV204" s="32">
        <f t="shared" si="359"/>
        <v>-62</v>
      </c>
      <c r="CW204" s="32">
        <f t="shared" si="360"/>
        <v>24.4</v>
      </c>
      <c r="CX204" s="32">
        <v>1</v>
      </c>
      <c r="CY204" s="23">
        <f t="shared" si="361"/>
        <v>2.2999999999999998</v>
      </c>
      <c r="CZ204" s="31">
        <f t="shared" si="296"/>
        <v>1</v>
      </c>
      <c r="DA204" s="31">
        <f t="shared" si="362"/>
        <v>-142.6</v>
      </c>
      <c r="DB204" s="31">
        <f t="shared" si="363"/>
        <v>0.17429260322910026</v>
      </c>
      <c r="DC204" s="31">
        <f t="shared" si="364"/>
        <v>7320</v>
      </c>
      <c r="DD204" s="31">
        <f t="shared" si="365"/>
        <v>7165.6933750027702</v>
      </c>
      <c r="DG204" s="32">
        <f t="shared" si="366"/>
        <v>-127</v>
      </c>
      <c r="DH204" s="32">
        <f t="shared" si="367"/>
        <v>29.65</v>
      </c>
      <c r="DI204" s="32">
        <v>1</v>
      </c>
      <c r="DJ204" s="23">
        <f t="shared" si="374"/>
        <v>2.625</v>
      </c>
      <c r="DK204" s="31">
        <f t="shared" si="297"/>
        <v>1</v>
      </c>
      <c r="DL204" s="31">
        <f t="shared" si="368"/>
        <v>-333.375</v>
      </c>
      <c r="DM204" s="31">
        <f t="shared" si="369"/>
        <v>2.1275952542614679E-5</v>
      </c>
      <c r="DN204" s="31">
        <f t="shared" si="370"/>
        <v>8895</v>
      </c>
      <c r="DO204" s="31">
        <f t="shared" si="371"/>
        <v>7165.6933750027702</v>
      </c>
    </row>
    <row r="205" spans="1:119">
      <c r="A205" s="23">
        <f t="shared" si="298"/>
        <v>247.27970020476363</v>
      </c>
      <c r="B205" s="23">
        <v>0</v>
      </c>
      <c r="C205" s="44">
        <f t="shared" si="281"/>
        <v>7.85</v>
      </c>
      <c r="D205" s="48"/>
      <c r="E205" s="47">
        <f t="shared" si="299"/>
        <v>7.85</v>
      </c>
      <c r="F205" s="84">
        <f t="shared" si="286"/>
        <v>15.7</v>
      </c>
      <c r="G205" s="185">
        <f t="shared" si="287"/>
        <v>15.779723271893744</v>
      </c>
      <c r="H205" s="26">
        <f t="shared" si="300"/>
        <v>957180466911.04785</v>
      </c>
      <c r="I205" s="23">
        <f t="shared" si="372"/>
        <v>39.800000000000018</v>
      </c>
      <c r="J205" s="27">
        <v>199</v>
      </c>
      <c r="K205" s="32">
        <f t="shared" si="301"/>
        <v>199</v>
      </c>
      <c r="L205" s="32">
        <f t="shared" si="302"/>
        <v>1</v>
      </c>
      <c r="M205" s="22">
        <v>1</v>
      </c>
      <c r="N205" s="109">
        <f t="shared" si="303"/>
        <v>7.85</v>
      </c>
      <c r="O205" s="31">
        <f t="shared" si="288"/>
        <v>1.2135937846092971E+22</v>
      </c>
      <c r="P205" s="31">
        <f t="shared" si="304"/>
        <v>1.8958155306274132E+25</v>
      </c>
      <c r="Q205" s="31">
        <f t="shared" si="305"/>
        <v>901663999830207.12</v>
      </c>
      <c r="R205" s="31">
        <f t="shared" si="306"/>
        <v>300</v>
      </c>
      <c r="S205" s="31">
        <f t="shared" si="307"/>
        <v>7418.3910061429087</v>
      </c>
      <c r="T205" s="56">
        <f t="shared" si="308"/>
        <v>4.7560745508388402E-11</v>
      </c>
      <c r="U205" s="163">
        <f t="shared" si="309"/>
        <v>473.39169815681231</v>
      </c>
      <c r="W205" s="32">
        <f t="shared" si="310"/>
        <v>194</v>
      </c>
      <c r="X205" s="32">
        <f t="shared" si="311"/>
        <v>2.0499999999999998</v>
      </c>
      <c r="Y205" s="22">
        <v>1</v>
      </c>
      <c r="Z205" s="23">
        <f t="shared" si="312"/>
        <v>1.0249999999999999</v>
      </c>
      <c r="AA205" s="31">
        <f t="shared" si="289"/>
        <v>7.9908058285313469E+22</v>
      </c>
      <c r="AB205" s="31">
        <f t="shared" si="313"/>
        <v>1.5889717390034581E+25</v>
      </c>
      <c r="AC205" s="31">
        <f t="shared" si="314"/>
        <v>450831999915103.5</v>
      </c>
      <c r="AD205" s="31">
        <f t="shared" si="315"/>
        <v>615</v>
      </c>
      <c r="AE205" s="31">
        <f t="shared" si="316"/>
        <v>7418.3910061429087</v>
      </c>
      <c r="AF205" s="56">
        <f t="shared" si="280"/>
        <v>2.8372562510007128E-11</v>
      </c>
      <c r="AH205" s="32">
        <f t="shared" si="317"/>
        <v>184</v>
      </c>
      <c r="AI205" s="32">
        <f t="shared" si="318"/>
        <v>4.1999999999999993</v>
      </c>
      <c r="AJ205" s="22">
        <v>1</v>
      </c>
      <c r="AK205" s="23">
        <f t="shared" si="319"/>
        <v>1.075</v>
      </c>
      <c r="AL205" s="31">
        <f t="shared" si="290"/>
        <v>6.5193054545127533E+21</v>
      </c>
      <c r="AM205" s="31">
        <f t="shared" si="320"/>
        <v>1.2895186189026226E+24</v>
      </c>
      <c r="AN205" s="31">
        <f t="shared" si="321"/>
        <v>112707999978775.78</v>
      </c>
      <c r="AO205" s="31">
        <f t="shared" si="322"/>
        <v>1259.9999999999998</v>
      </c>
      <c r="AP205" s="31">
        <f t="shared" si="323"/>
        <v>7418.3910061429087</v>
      </c>
      <c r="AQ205" s="56">
        <f t="shared" si="284"/>
        <v>8.7403158300025197E-11</v>
      </c>
      <c r="AS205" s="32">
        <f t="shared" si="324"/>
        <v>169</v>
      </c>
      <c r="AT205" s="32">
        <f t="shared" si="325"/>
        <v>6.4999999999999991</v>
      </c>
      <c r="AU205" s="22">
        <v>1</v>
      </c>
      <c r="AV205" s="23">
        <f t="shared" si="326"/>
        <v>1.1499999999999999</v>
      </c>
      <c r="AW205" s="31">
        <f t="shared" si="291"/>
        <v>3.8526786812993562E+20</v>
      </c>
      <c r="AX205" s="31">
        <f t="shared" si="327"/>
        <v>7.4876810171052986E+22</v>
      </c>
      <c r="AY205" s="31">
        <f t="shared" si="328"/>
        <v>14088499997346.957</v>
      </c>
      <c r="AZ205" s="31">
        <f t="shared" si="329"/>
        <v>1949.9999999999998</v>
      </c>
      <c r="BA205" s="31">
        <f t="shared" si="330"/>
        <v>7418.3910061429087</v>
      </c>
      <c r="BB205" s="56">
        <f t="shared" si="373"/>
        <v>1.8815571824123329E-10</v>
      </c>
      <c r="BD205" s="32">
        <f t="shared" si="331"/>
        <v>139</v>
      </c>
      <c r="BE205" s="32">
        <f t="shared" si="332"/>
        <v>9.1</v>
      </c>
      <c r="BF205" s="22">
        <v>1</v>
      </c>
      <c r="BG205" s="23">
        <f t="shared" si="333"/>
        <v>1.3</v>
      </c>
      <c r="BH205" s="31">
        <f t="shared" si="292"/>
        <v>2.5790658940929573E+19</v>
      </c>
      <c r="BI205" s="31">
        <f t="shared" si="334"/>
        <v>4.6603720706259739E+21</v>
      </c>
      <c r="BJ205" s="31">
        <f t="shared" si="335"/>
        <v>220132812458.54575</v>
      </c>
      <c r="BK205" s="31">
        <f t="shared" si="336"/>
        <v>2730</v>
      </c>
      <c r="BL205" s="31">
        <f t="shared" si="337"/>
        <v>7418.3910061429087</v>
      </c>
      <c r="BM205" s="56">
        <f t="shared" si="285"/>
        <v>4.7235029547539504E-11</v>
      </c>
      <c r="BO205" s="32">
        <f t="shared" si="338"/>
        <v>94</v>
      </c>
      <c r="BP205" s="32">
        <f t="shared" si="339"/>
        <v>12.149999999999999</v>
      </c>
      <c r="BQ205" s="22">
        <v>1</v>
      </c>
      <c r="BR205" s="23">
        <f t="shared" si="340"/>
        <v>1.5249999999999999</v>
      </c>
      <c r="BS205" s="31">
        <f t="shared" si="293"/>
        <v>1.3432634865067486E+17</v>
      </c>
      <c r="BT205" s="31">
        <f t="shared" si="341"/>
        <v>1.9255682079074243E+19</v>
      </c>
      <c r="BU205" s="31">
        <f t="shared" si="342"/>
        <v>429946899.33309585</v>
      </c>
      <c r="BV205" s="31">
        <f t="shared" si="343"/>
        <v>3644.9999999999995</v>
      </c>
      <c r="BW205" s="31">
        <f t="shared" si="344"/>
        <v>7418.3910061429087</v>
      </c>
      <c r="BX205" s="56">
        <f t="shared" si="282"/>
        <v>2.232831314764657E-11</v>
      </c>
      <c r="BZ205" s="32">
        <f t="shared" si="345"/>
        <v>44</v>
      </c>
      <c r="CA205" s="32">
        <f t="shared" si="346"/>
        <v>15.7</v>
      </c>
      <c r="CB205" s="32">
        <v>1</v>
      </c>
      <c r="CC205" s="23">
        <f t="shared" si="347"/>
        <v>1.7749999999999999</v>
      </c>
      <c r="CD205" s="31">
        <f t="shared" si="294"/>
        <v>9950099900049990</v>
      </c>
      <c r="CE205" s="31">
        <f t="shared" si="348"/>
        <v>7.7710280219390413E+17</v>
      </c>
      <c r="CF205" s="31">
        <f t="shared" si="349"/>
        <v>419870.01887997508</v>
      </c>
      <c r="CG205" s="31">
        <f t="shared" si="350"/>
        <v>4710</v>
      </c>
      <c r="CH205" s="31">
        <f t="shared" si="351"/>
        <v>7418.3910061429087</v>
      </c>
      <c r="CI205" s="56">
        <f t="shared" si="283"/>
        <v>5.403017692055733E-13</v>
      </c>
      <c r="CK205" s="32">
        <f t="shared" si="352"/>
        <v>-11</v>
      </c>
      <c r="CL205" s="32">
        <f t="shared" si="353"/>
        <v>19.799999999999997</v>
      </c>
      <c r="CM205" s="32">
        <v>1</v>
      </c>
      <c r="CN205" s="23">
        <f t="shared" si="354"/>
        <v>2.0499999999999998</v>
      </c>
      <c r="CO205" s="31">
        <f t="shared" si="295"/>
        <v>1</v>
      </c>
      <c r="CP205" s="31">
        <f t="shared" si="355"/>
        <v>-22.549999999999997</v>
      </c>
      <c r="CQ205" s="31">
        <f t="shared" si="356"/>
        <v>205.01465765623709</v>
      </c>
      <c r="CR205" s="31">
        <f t="shared" si="357"/>
        <v>5939.9999999999991</v>
      </c>
      <c r="CS205" s="31">
        <f t="shared" si="358"/>
        <v>7418.3910061429087</v>
      </c>
      <c r="CV205" s="32">
        <f t="shared" si="359"/>
        <v>-61</v>
      </c>
      <c r="CW205" s="32">
        <f t="shared" si="360"/>
        <v>24.4</v>
      </c>
      <c r="CX205" s="32">
        <v>1</v>
      </c>
      <c r="CY205" s="23">
        <f t="shared" si="361"/>
        <v>2.2999999999999998</v>
      </c>
      <c r="CZ205" s="31">
        <f t="shared" si="296"/>
        <v>1</v>
      </c>
      <c r="DA205" s="31">
        <f t="shared" si="362"/>
        <v>-140.29999999999998</v>
      </c>
      <c r="DB205" s="31">
        <f t="shared" si="363"/>
        <v>0.20020962661741837</v>
      </c>
      <c r="DC205" s="31">
        <f t="shared" si="364"/>
        <v>7320</v>
      </c>
      <c r="DD205" s="31">
        <f t="shared" si="365"/>
        <v>7418.3910061429087</v>
      </c>
      <c r="DG205" s="32">
        <f t="shared" si="366"/>
        <v>-126</v>
      </c>
      <c r="DH205" s="32">
        <f t="shared" si="367"/>
        <v>29.65</v>
      </c>
      <c r="DI205" s="32">
        <v>1</v>
      </c>
      <c r="DJ205" s="23">
        <f t="shared" si="374"/>
        <v>2.625</v>
      </c>
      <c r="DK205" s="31">
        <f t="shared" si="297"/>
        <v>1</v>
      </c>
      <c r="DL205" s="31">
        <f t="shared" si="368"/>
        <v>-330.75</v>
      </c>
      <c r="DM205" s="31">
        <f t="shared" si="369"/>
        <v>2.443965168669647E-5</v>
      </c>
      <c r="DN205" s="31">
        <f t="shared" si="370"/>
        <v>8895</v>
      </c>
      <c r="DO205" s="31">
        <f t="shared" si="371"/>
        <v>7418.3910061429087</v>
      </c>
    </row>
    <row r="206" spans="1:119">
      <c r="A206" s="23">
        <f t="shared" si="298"/>
        <v>256.0000000000033</v>
      </c>
      <c r="B206" s="23">
        <v>0</v>
      </c>
      <c r="C206" s="44">
        <f t="shared" si="281"/>
        <v>7.85</v>
      </c>
      <c r="D206" s="48"/>
      <c r="E206" s="47">
        <f t="shared" si="299"/>
        <v>7.85</v>
      </c>
      <c r="F206" s="84">
        <f t="shared" si="286"/>
        <v>15.7</v>
      </c>
      <c r="G206" s="185">
        <f t="shared" si="287"/>
        <v>16</v>
      </c>
      <c r="H206" s="65">
        <f t="shared" si="300"/>
        <v>1099511627776.0146</v>
      </c>
      <c r="I206" s="66">
        <f t="shared" si="372"/>
        <v>40.000000000000021</v>
      </c>
      <c r="J206" s="27">
        <v>200</v>
      </c>
      <c r="K206" s="32">
        <f t="shared" si="301"/>
        <v>200</v>
      </c>
      <c r="L206" s="32">
        <f t="shared" si="302"/>
        <v>1</v>
      </c>
      <c r="M206" s="22">
        <v>1</v>
      </c>
      <c r="N206" s="109">
        <f t="shared" si="303"/>
        <v>7.85</v>
      </c>
      <c r="O206" s="31">
        <f t="shared" si="288"/>
        <v>1.2135937846092971E+22</v>
      </c>
      <c r="P206" s="31">
        <f t="shared" si="304"/>
        <v>1.9053422418365963E+25</v>
      </c>
      <c r="Q206" s="31">
        <f t="shared" si="305"/>
        <v>1035739953365005.8</v>
      </c>
      <c r="R206" s="31">
        <f t="shared" si="306"/>
        <v>300</v>
      </c>
      <c r="S206" s="31">
        <f t="shared" si="307"/>
        <v>7680.0000000000991</v>
      </c>
      <c r="T206" s="56">
        <f t="shared" si="308"/>
        <v>5.4359785377278776E-11</v>
      </c>
      <c r="U206" s="163">
        <f t="shared" si="309"/>
        <v>480</v>
      </c>
      <c r="W206" s="32">
        <f t="shared" si="310"/>
        <v>195</v>
      </c>
      <c r="X206" s="32">
        <f t="shared" si="311"/>
        <v>2.0499999999999998</v>
      </c>
      <c r="Y206" s="22">
        <v>1</v>
      </c>
      <c r="Z206" s="23">
        <f t="shared" si="312"/>
        <v>1.0249999999999999</v>
      </c>
      <c r="AA206" s="31">
        <f t="shared" si="289"/>
        <v>7.9908058285313469E+22</v>
      </c>
      <c r="AB206" s="31">
        <f t="shared" si="313"/>
        <v>1.5971623149777028E+25</v>
      </c>
      <c r="AC206" s="31">
        <f t="shared" si="314"/>
        <v>517869976682502.81</v>
      </c>
      <c r="AD206" s="31">
        <f t="shared" si="315"/>
        <v>615</v>
      </c>
      <c r="AE206" s="31">
        <f t="shared" si="316"/>
        <v>7680.0000000000991</v>
      </c>
      <c r="AF206" s="56">
        <f t="shared" si="280"/>
        <v>3.2424379903412166E-11</v>
      </c>
      <c r="AH206" s="32">
        <f t="shared" si="317"/>
        <v>185</v>
      </c>
      <c r="AI206" s="32">
        <f t="shared" si="318"/>
        <v>4.1999999999999993</v>
      </c>
      <c r="AJ206" s="22">
        <v>1</v>
      </c>
      <c r="AK206" s="23">
        <f t="shared" si="319"/>
        <v>1.075</v>
      </c>
      <c r="AL206" s="31">
        <f t="shared" si="290"/>
        <v>6.5193054545127533E+21</v>
      </c>
      <c r="AM206" s="31">
        <f t="shared" si="320"/>
        <v>1.2965268722662239E+24</v>
      </c>
      <c r="AN206" s="31">
        <f t="shared" si="321"/>
        <v>129467494170625.64</v>
      </c>
      <c r="AO206" s="31">
        <f t="shared" si="322"/>
        <v>1259.9999999999998</v>
      </c>
      <c r="AP206" s="31">
        <f t="shared" si="323"/>
        <v>7680.0000000000991</v>
      </c>
      <c r="AQ206" s="56">
        <f t="shared" si="284"/>
        <v>9.9857162192347741E-11</v>
      </c>
      <c r="AS206" s="32">
        <f t="shared" si="324"/>
        <v>170</v>
      </c>
      <c r="AT206" s="32">
        <f t="shared" si="325"/>
        <v>6.4999999999999991</v>
      </c>
      <c r="AU206" s="22">
        <v>1</v>
      </c>
      <c r="AV206" s="23">
        <f t="shared" si="326"/>
        <v>1.1499999999999999</v>
      </c>
      <c r="AW206" s="31">
        <f t="shared" si="291"/>
        <v>3.8526786812993562E+20</v>
      </c>
      <c r="AX206" s="31">
        <f t="shared" si="327"/>
        <v>7.5319868219402414E+22</v>
      </c>
      <c r="AY206" s="31">
        <f t="shared" si="328"/>
        <v>16183436771328.184</v>
      </c>
      <c r="AZ206" s="31">
        <f t="shared" si="329"/>
        <v>1949.9999999999998</v>
      </c>
      <c r="BA206" s="31">
        <f t="shared" si="330"/>
        <v>7680.0000000000991</v>
      </c>
      <c r="BB206" s="56">
        <f t="shared" si="373"/>
        <v>2.1486278659153745E-10</v>
      </c>
      <c r="BD206" s="32">
        <f t="shared" si="331"/>
        <v>140</v>
      </c>
      <c r="BE206" s="32">
        <f t="shared" si="332"/>
        <v>9.1</v>
      </c>
      <c r="BF206" s="22">
        <v>1</v>
      </c>
      <c r="BG206" s="23">
        <f t="shared" si="333"/>
        <v>1.3</v>
      </c>
      <c r="BH206" s="31">
        <f t="shared" si="292"/>
        <v>2.5790658940929573E+19</v>
      </c>
      <c r="BI206" s="31">
        <f t="shared" si="334"/>
        <v>4.6938999272491823E+21</v>
      </c>
      <c r="BJ206" s="31">
        <f t="shared" si="335"/>
        <v>252866199552.00235</v>
      </c>
      <c r="BK206" s="31">
        <f t="shared" si="336"/>
        <v>2730</v>
      </c>
      <c r="BL206" s="31">
        <f t="shared" si="337"/>
        <v>7680.0000000000991</v>
      </c>
      <c r="BM206" s="56">
        <f t="shared" si="285"/>
        <v>5.3871237877070021E-11</v>
      </c>
      <c r="BO206" s="32">
        <f t="shared" si="338"/>
        <v>95</v>
      </c>
      <c r="BP206" s="32">
        <f t="shared" si="339"/>
        <v>12.149999999999999</v>
      </c>
      <c r="BQ206" s="22">
        <v>1</v>
      </c>
      <c r="BR206" s="23">
        <f t="shared" si="340"/>
        <v>1.5249999999999999</v>
      </c>
      <c r="BS206" s="31">
        <f t="shared" si="293"/>
        <v>1.3432634865067486E+17</v>
      </c>
      <c r="BT206" s="31">
        <f t="shared" si="341"/>
        <v>1.9460529760766521E+19</v>
      </c>
      <c r="BU206" s="31">
        <f t="shared" si="342"/>
        <v>493879296.00000316</v>
      </c>
      <c r="BV206" s="31">
        <f t="shared" si="343"/>
        <v>3644.9999999999995</v>
      </c>
      <c r="BW206" s="31">
        <f t="shared" si="344"/>
        <v>7680.0000000000991</v>
      </c>
      <c r="BX206" s="56">
        <f t="shared" si="282"/>
        <v>2.5378512408007026E-11</v>
      </c>
      <c r="BZ206" s="32">
        <f t="shared" si="345"/>
        <v>45</v>
      </c>
      <c r="CA206" s="32">
        <f t="shared" si="346"/>
        <v>15.7</v>
      </c>
      <c r="CB206" s="32">
        <v>1</v>
      </c>
      <c r="CC206" s="23">
        <f t="shared" si="347"/>
        <v>1.7749999999999999</v>
      </c>
      <c r="CD206" s="31">
        <f t="shared" si="294"/>
        <v>9950099900049990</v>
      </c>
      <c r="CE206" s="31">
        <f t="shared" si="348"/>
        <v>7.9476422951649293E+17</v>
      </c>
      <c r="CF206" s="31">
        <f t="shared" si="349"/>
        <v>482304.00000000134</v>
      </c>
      <c r="CG206" s="31">
        <f t="shared" si="350"/>
        <v>4710</v>
      </c>
      <c r="CH206" s="31">
        <f t="shared" si="351"/>
        <v>7680.0000000000991</v>
      </c>
      <c r="CI206" s="56">
        <f t="shared" ref="CI206:CI213" si="375">CF206/CE206</f>
        <v>6.0685167007757565E-13</v>
      </c>
      <c r="CK206" s="32">
        <f t="shared" si="352"/>
        <v>-10</v>
      </c>
      <c r="CL206" s="32">
        <f t="shared" si="353"/>
        <v>19.799999999999997</v>
      </c>
      <c r="CM206" s="32">
        <v>1</v>
      </c>
      <c r="CN206" s="23">
        <f t="shared" si="354"/>
        <v>2.0499999999999998</v>
      </c>
      <c r="CO206" s="31">
        <f t="shared" si="295"/>
        <v>1</v>
      </c>
      <c r="CP206" s="31">
        <f t="shared" si="355"/>
        <v>-20.5</v>
      </c>
      <c r="CQ206" s="31">
        <f t="shared" si="356"/>
        <v>235.49999999999983</v>
      </c>
      <c r="CR206" s="31">
        <f t="shared" si="357"/>
        <v>5939.9999999999991</v>
      </c>
      <c r="CS206" s="31">
        <f t="shared" si="358"/>
        <v>7680.0000000000991</v>
      </c>
      <c r="CV206" s="32">
        <f t="shared" si="359"/>
        <v>-60</v>
      </c>
      <c r="CW206" s="32">
        <f t="shared" si="360"/>
        <v>24.4</v>
      </c>
      <c r="CX206" s="32">
        <v>1</v>
      </c>
      <c r="CY206" s="23">
        <f t="shared" si="361"/>
        <v>2.2999999999999998</v>
      </c>
      <c r="CZ206" s="31">
        <f t="shared" si="296"/>
        <v>1</v>
      </c>
      <c r="DA206" s="31">
        <f t="shared" si="362"/>
        <v>-138</v>
      </c>
      <c r="DB206" s="31">
        <f t="shared" si="363"/>
        <v>0.22998046874999906</v>
      </c>
      <c r="DC206" s="31">
        <f t="shared" si="364"/>
        <v>7320</v>
      </c>
      <c r="DD206" s="31">
        <f t="shared" si="365"/>
        <v>7680.0000000000991</v>
      </c>
      <c r="DG206" s="32">
        <f t="shared" si="366"/>
        <v>-125</v>
      </c>
      <c r="DH206" s="32">
        <f t="shared" si="367"/>
        <v>29.65</v>
      </c>
      <c r="DI206" s="32">
        <v>1</v>
      </c>
      <c r="DJ206" s="23">
        <f t="shared" si="374"/>
        <v>2.625</v>
      </c>
      <c r="DK206" s="31">
        <f t="shared" si="297"/>
        <v>1</v>
      </c>
      <c r="DL206" s="31">
        <f t="shared" si="368"/>
        <v>-328.125</v>
      </c>
      <c r="DM206" s="31">
        <f t="shared" si="369"/>
        <v>2.8073787689208754E-5</v>
      </c>
      <c r="DN206" s="31">
        <f t="shared" si="370"/>
        <v>8895</v>
      </c>
      <c r="DO206" s="31">
        <f t="shared" si="371"/>
        <v>7680.0000000000991</v>
      </c>
    </row>
    <row r="207" spans="1:119">
      <c r="A207" s="23">
        <f t="shared" si="298"/>
        <v>265.02782050339601</v>
      </c>
      <c r="B207" s="23">
        <v>0</v>
      </c>
      <c r="C207" s="44">
        <f t="shared" si="281"/>
        <v>7.85</v>
      </c>
      <c r="D207" s="48"/>
      <c r="E207" s="47">
        <f t="shared" si="299"/>
        <v>7.85</v>
      </c>
      <c r="F207" s="84">
        <f t="shared" si="286"/>
        <v>15.7</v>
      </c>
      <c r="G207" s="185">
        <f t="shared" si="287"/>
        <v>16.223351676640458</v>
      </c>
      <c r="H207" s="26">
        <f t="shared" si="300"/>
        <v>1263007198126.4204</v>
      </c>
      <c r="I207" s="23">
        <f t="shared" si="372"/>
        <v>40.200000000000017</v>
      </c>
      <c r="J207" s="27">
        <v>201</v>
      </c>
      <c r="K207" s="32">
        <f t="shared" si="301"/>
        <v>201</v>
      </c>
      <c r="L207" s="32">
        <f t="shared" si="302"/>
        <v>1</v>
      </c>
      <c r="M207" s="22">
        <v>1</v>
      </c>
      <c r="N207" s="109">
        <f t="shared" si="303"/>
        <v>7.85</v>
      </c>
      <c r="O207" s="31">
        <f t="shared" si="288"/>
        <v>1.2135937846092971E+22</v>
      </c>
      <c r="P207" s="31">
        <f t="shared" si="304"/>
        <v>1.9148689530457795E+25</v>
      </c>
      <c r="Q207" s="31">
        <f t="shared" si="305"/>
        <v>1189752780635088</v>
      </c>
      <c r="R207" s="31">
        <f t="shared" si="306"/>
        <v>300</v>
      </c>
      <c r="S207" s="31">
        <f t="shared" si="307"/>
        <v>7950.8346151018804</v>
      </c>
      <c r="T207" s="56">
        <f t="shared" si="308"/>
        <v>6.2132334369026881E-11</v>
      </c>
      <c r="U207" s="163">
        <f t="shared" si="309"/>
        <v>486.70055029921377</v>
      </c>
      <c r="W207" s="32">
        <f t="shared" si="310"/>
        <v>196</v>
      </c>
      <c r="X207" s="32">
        <f t="shared" si="311"/>
        <v>2.0499999999999998</v>
      </c>
      <c r="Y207" s="22">
        <v>1</v>
      </c>
      <c r="Z207" s="23">
        <f t="shared" si="312"/>
        <v>1.0249999999999999</v>
      </c>
      <c r="AA207" s="31">
        <f t="shared" si="289"/>
        <v>7.9908058285313469E+22</v>
      </c>
      <c r="AB207" s="31">
        <f t="shared" si="313"/>
        <v>1.6053528909519474E+25</v>
      </c>
      <c r="AC207" s="31">
        <f t="shared" si="314"/>
        <v>594876390317543.87</v>
      </c>
      <c r="AD207" s="31">
        <f t="shared" si="315"/>
        <v>615</v>
      </c>
      <c r="AE207" s="31">
        <f t="shared" si="316"/>
        <v>7950.8346151018804</v>
      </c>
      <c r="AF207" s="56">
        <f t="shared" si="280"/>
        <v>3.7055802102476801E-11</v>
      </c>
      <c r="AH207" s="32">
        <f t="shared" si="317"/>
        <v>186</v>
      </c>
      <c r="AI207" s="32">
        <f t="shared" si="318"/>
        <v>4.1999999999999993</v>
      </c>
      <c r="AJ207" s="22">
        <v>1</v>
      </c>
      <c r="AK207" s="23">
        <f t="shared" si="319"/>
        <v>1.075</v>
      </c>
      <c r="AL207" s="31">
        <f t="shared" si="290"/>
        <v>6.5193054545127533E+21</v>
      </c>
      <c r="AM207" s="31">
        <f t="shared" si="320"/>
        <v>1.3035351256298249E+24</v>
      </c>
      <c r="AN207" s="31">
        <f t="shared" si="321"/>
        <v>148719097579385.84</v>
      </c>
      <c r="AO207" s="31">
        <f t="shared" si="322"/>
        <v>1259.9999999999998</v>
      </c>
      <c r="AP207" s="31">
        <f t="shared" si="323"/>
        <v>7950.8346151018804</v>
      </c>
      <c r="AQ207" s="56">
        <f t="shared" si="284"/>
        <v>1.1408906032166162E-10</v>
      </c>
      <c r="AS207" s="32">
        <f t="shared" si="324"/>
        <v>171</v>
      </c>
      <c r="AT207" s="32">
        <f t="shared" si="325"/>
        <v>6.4999999999999991</v>
      </c>
      <c r="AU207" s="22">
        <v>1</v>
      </c>
      <c r="AV207" s="23">
        <f t="shared" si="326"/>
        <v>1.1499999999999999</v>
      </c>
      <c r="AW207" s="31">
        <f t="shared" si="291"/>
        <v>3.8526786812993562E+20</v>
      </c>
      <c r="AX207" s="31">
        <f t="shared" si="327"/>
        <v>7.5762926267751826E+22</v>
      </c>
      <c r="AY207" s="31">
        <f t="shared" si="328"/>
        <v>18589887197423.215</v>
      </c>
      <c r="AZ207" s="31">
        <f t="shared" si="329"/>
        <v>1949.9999999999998</v>
      </c>
      <c r="BA207" s="31">
        <f t="shared" si="330"/>
        <v>7950.8346151018804</v>
      </c>
      <c r="BB207" s="56">
        <f t="shared" si="373"/>
        <v>2.4536918138200164E-10</v>
      </c>
      <c r="BD207" s="32">
        <f t="shared" si="331"/>
        <v>141</v>
      </c>
      <c r="BE207" s="32">
        <f t="shared" si="332"/>
        <v>9.1</v>
      </c>
      <c r="BF207" s="22">
        <v>1</v>
      </c>
      <c r="BG207" s="23">
        <f t="shared" si="333"/>
        <v>1.3</v>
      </c>
      <c r="BH207" s="31">
        <f t="shared" si="292"/>
        <v>2.5790658940929573E+19</v>
      </c>
      <c r="BI207" s="31">
        <f t="shared" si="334"/>
        <v>4.7274277838723912E+21</v>
      </c>
      <c r="BJ207" s="31">
        <f t="shared" si="335"/>
        <v>290466987459.73712</v>
      </c>
      <c r="BK207" s="31">
        <f t="shared" si="336"/>
        <v>2730</v>
      </c>
      <c r="BL207" s="31">
        <f t="shared" si="337"/>
        <v>7950.8346151018804</v>
      </c>
      <c r="BM207" s="56">
        <f t="shared" si="285"/>
        <v>6.1442924300327675E-11</v>
      </c>
      <c r="BO207" s="32">
        <f t="shared" si="338"/>
        <v>96</v>
      </c>
      <c r="BP207" s="32">
        <f t="shared" si="339"/>
        <v>12.149999999999999</v>
      </c>
      <c r="BQ207" s="22">
        <v>1</v>
      </c>
      <c r="BR207" s="23">
        <f t="shared" si="340"/>
        <v>1.5249999999999999</v>
      </c>
      <c r="BS207" s="31">
        <f t="shared" si="293"/>
        <v>1.3432634865067486E+17</v>
      </c>
      <c r="BT207" s="31">
        <f t="shared" si="341"/>
        <v>1.96653774424588E+19</v>
      </c>
      <c r="BU207" s="31">
        <f t="shared" si="342"/>
        <v>567318334.8822974</v>
      </c>
      <c r="BV207" s="31">
        <f t="shared" si="343"/>
        <v>3644.9999999999995</v>
      </c>
      <c r="BW207" s="31">
        <f t="shared" si="344"/>
        <v>7950.8346151018804</v>
      </c>
      <c r="BX207" s="56">
        <f t="shared" si="282"/>
        <v>2.8848586127689623E-11</v>
      </c>
      <c r="BZ207" s="32">
        <f t="shared" si="345"/>
        <v>46</v>
      </c>
      <c r="CA207" s="32">
        <f t="shared" si="346"/>
        <v>15.7</v>
      </c>
      <c r="CB207" s="32">
        <v>1</v>
      </c>
      <c r="CC207" s="23">
        <f t="shared" si="347"/>
        <v>1.7749999999999999</v>
      </c>
      <c r="CD207" s="31">
        <f t="shared" si="294"/>
        <v>9950099900049990</v>
      </c>
      <c r="CE207" s="31">
        <f t="shared" si="348"/>
        <v>8.124256568390816E+17</v>
      </c>
      <c r="CF207" s="31">
        <f t="shared" si="349"/>
        <v>554021.81140849157</v>
      </c>
      <c r="CG207" s="31">
        <f t="shared" si="350"/>
        <v>4710</v>
      </c>
      <c r="CH207" s="31">
        <f t="shared" si="351"/>
        <v>7950.8346151018804</v>
      </c>
      <c r="CI207" s="56">
        <f t="shared" si="375"/>
        <v>6.8193539525085125E-13</v>
      </c>
      <c r="CK207" s="32">
        <f t="shared" si="352"/>
        <v>-9</v>
      </c>
      <c r="CL207" s="32">
        <f t="shared" si="353"/>
        <v>19.799999999999997</v>
      </c>
      <c r="CM207" s="32">
        <v>1</v>
      </c>
      <c r="CN207" s="23">
        <f t="shared" si="354"/>
        <v>2.0499999999999998</v>
      </c>
      <c r="CO207" s="31">
        <f t="shared" si="295"/>
        <v>1</v>
      </c>
      <c r="CP207" s="31">
        <f t="shared" si="355"/>
        <v>-18.45</v>
      </c>
      <c r="CQ207" s="31">
        <f t="shared" si="356"/>
        <v>270.51846260180156</v>
      </c>
      <c r="CR207" s="31">
        <f t="shared" si="357"/>
        <v>5939.9999999999991</v>
      </c>
      <c r="CS207" s="31">
        <f t="shared" si="358"/>
        <v>7950.8346151018804</v>
      </c>
      <c r="CV207" s="32">
        <f t="shared" si="359"/>
        <v>-59</v>
      </c>
      <c r="CW207" s="32">
        <f t="shared" si="360"/>
        <v>24.4</v>
      </c>
      <c r="CX207" s="32">
        <v>1</v>
      </c>
      <c r="CY207" s="23">
        <f t="shared" si="361"/>
        <v>2.2999999999999998</v>
      </c>
      <c r="CZ207" s="31">
        <f t="shared" si="296"/>
        <v>1</v>
      </c>
      <c r="DA207" s="31">
        <f t="shared" si="362"/>
        <v>-135.69999999999999</v>
      </c>
      <c r="DB207" s="31">
        <f t="shared" si="363"/>
        <v>0.264178186134571</v>
      </c>
      <c r="DC207" s="31">
        <f t="shared" si="364"/>
        <v>7320</v>
      </c>
      <c r="DD207" s="31">
        <f t="shared" si="365"/>
        <v>7950.8346151018804</v>
      </c>
      <c r="DG207" s="32">
        <f t="shared" si="366"/>
        <v>-124</v>
      </c>
      <c r="DH207" s="32">
        <f t="shared" si="367"/>
        <v>29.65</v>
      </c>
      <c r="DI207" s="32">
        <v>1</v>
      </c>
      <c r="DJ207" s="23">
        <f t="shared" si="374"/>
        <v>2.625</v>
      </c>
      <c r="DK207" s="31">
        <f t="shared" si="297"/>
        <v>1</v>
      </c>
      <c r="DL207" s="31">
        <f t="shared" si="368"/>
        <v>-325.5</v>
      </c>
      <c r="DM207" s="31">
        <f t="shared" si="369"/>
        <v>3.22483137371301E-5</v>
      </c>
      <c r="DN207" s="31">
        <f t="shared" si="370"/>
        <v>8895</v>
      </c>
      <c r="DO207" s="31">
        <f t="shared" si="371"/>
        <v>7950.8346151018804</v>
      </c>
    </row>
    <row r="208" spans="1:119">
      <c r="A208" s="23">
        <f t="shared" si="298"/>
        <v>274.37400640929462</v>
      </c>
      <c r="B208" s="23">
        <v>0</v>
      </c>
      <c r="C208" s="44">
        <f t="shared" si="281"/>
        <v>7.85</v>
      </c>
      <c r="D208" s="48"/>
      <c r="E208" s="47">
        <f t="shared" si="299"/>
        <v>7.85</v>
      </c>
      <c r="F208" s="84">
        <f t="shared" si="286"/>
        <v>15.7</v>
      </c>
      <c r="G208" s="185">
        <f t="shared" si="287"/>
        <v>16.449821226497065</v>
      </c>
      <c r="H208" s="26">
        <f t="shared" si="300"/>
        <v>1450814290837.2336</v>
      </c>
      <c r="I208" s="23">
        <f t="shared" si="372"/>
        <v>40.40000000000002</v>
      </c>
      <c r="J208" s="27">
        <v>202</v>
      </c>
      <c r="K208" s="32">
        <f t="shared" si="301"/>
        <v>202</v>
      </c>
      <c r="L208" s="32">
        <f t="shared" si="302"/>
        <v>1</v>
      </c>
      <c r="M208" s="22">
        <v>1</v>
      </c>
      <c r="N208" s="109">
        <f t="shared" si="303"/>
        <v>7.85</v>
      </c>
      <c r="O208" s="31">
        <f t="shared" si="288"/>
        <v>1.2135937846092971E+22</v>
      </c>
      <c r="P208" s="31">
        <f t="shared" si="304"/>
        <v>1.9243956642549622E+25</v>
      </c>
      <c r="Q208" s="31">
        <f t="shared" si="305"/>
        <v>1366667061968674</v>
      </c>
      <c r="R208" s="31">
        <f t="shared" si="306"/>
        <v>300</v>
      </c>
      <c r="S208" s="31">
        <f t="shared" si="307"/>
        <v>8231.220192278839</v>
      </c>
      <c r="T208" s="56">
        <f t="shared" si="308"/>
        <v>7.1017986963600071E-11</v>
      </c>
      <c r="U208" s="163">
        <f t="shared" si="309"/>
        <v>493.49463679491191</v>
      </c>
      <c r="W208" s="32">
        <f t="shared" si="310"/>
        <v>197</v>
      </c>
      <c r="X208" s="32">
        <f t="shared" si="311"/>
        <v>2.0499999999999998</v>
      </c>
      <c r="Y208" s="22">
        <v>1</v>
      </c>
      <c r="Z208" s="23">
        <f t="shared" si="312"/>
        <v>1.0249999999999999</v>
      </c>
      <c r="AA208" s="31">
        <f t="shared" si="289"/>
        <v>7.9908058285313469E+22</v>
      </c>
      <c r="AB208" s="31">
        <f t="shared" si="313"/>
        <v>1.6135434669261921E+25</v>
      </c>
      <c r="AC208" s="31">
        <f t="shared" si="314"/>
        <v>683333530984336.62</v>
      </c>
      <c r="AD208" s="31">
        <f t="shared" si="315"/>
        <v>615</v>
      </c>
      <c r="AE208" s="31">
        <f t="shared" si="316"/>
        <v>8231.220192278839</v>
      </c>
      <c r="AF208" s="56">
        <f t="shared" si="280"/>
        <v>4.234986816228076E-11</v>
      </c>
      <c r="AH208" s="32">
        <f t="shared" si="317"/>
        <v>187</v>
      </c>
      <c r="AI208" s="32">
        <f t="shared" si="318"/>
        <v>4.1999999999999993</v>
      </c>
      <c r="AJ208" s="22">
        <v>1</v>
      </c>
      <c r="AK208" s="23">
        <f t="shared" si="319"/>
        <v>1.075</v>
      </c>
      <c r="AL208" s="31">
        <f t="shared" si="290"/>
        <v>6.5193054545127533E+21</v>
      </c>
      <c r="AM208" s="31">
        <f t="shared" si="320"/>
        <v>1.3105433789934262E+24</v>
      </c>
      <c r="AN208" s="31">
        <f t="shared" si="321"/>
        <v>170833382746084.06</v>
      </c>
      <c r="AO208" s="31">
        <f t="shared" si="322"/>
        <v>1259.9999999999998</v>
      </c>
      <c r="AP208" s="31">
        <f t="shared" si="323"/>
        <v>8231.220192278839</v>
      </c>
      <c r="AQ208" s="56">
        <f t="shared" si="284"/>
        <v>1.303530928348927E-10</v>
      </c>
      <c r="AS208" s="32">
        <f t="shared" si="324"/>
        <v>172</v>
      </c>
      <c r="AT208" s="32">
        <f t="shared" si="325"/>
        <v>6.4999999999999991</v>
      </c>
      <c r="AU208" s="22">
        <v>1</v>
      </c>
      <c r="AV208" s="23">
        <f t="shared" si="326"/>
        <v>1.1499999999999999</v>
      </c>
      <c r="AW208" s="31">
        <f t="shared" si="291"/>
        <v>3.8526786812993562E+20</v>
      </c>
      <c r="AX208" s="31">
        <f t="shared" si="327"/>
        <v>7.6205984316101262E+22</v>
      </c>
      <c r="AY208" s="31">
        <f t="shared" si="328"/>
        <v>21354172843260.488</v>
      </c>
      <c r="AZ208" s="31">
        <f t="shared" si="329"/>
        <v>1949.9999999999998</v>
      </c>
      <c r="BA208" s="31">
        <f t="shared" si="330"/>
        <v>8231.220192278839</v>
      </c>
      <c r="BB208" s="56">
        <f t="shared" si="373"/>
        <v>2.8021648214244837E-10</v>
      </c>
      <c r="BD208" s="32">
        <f t="shared" si="331"/>
        <v>142</v>
      </c>
      <c r="BE208" s="32">
        <f t="shared" si="332"/>
        <v>9.1</v>
      </c>
      <c r="BF208" s="22">
        <v>1</v>
      </c>
      <c r="BG208" s="23">
        <f t="shared" si="333"/>
        <v>1.3</v>
      </c>
      <c r="BH208" s="31">
        <f t="shared" si="292"/>
        <v>2.5790658940929573E+19</v>
      </c>
      <c r="BI208" s="31">
        <f t="shared" si="334"/>
        <v>4.7609556404955995E+21</v>
      </c>
      <c r="BJ208" s="31">
        <f t="shared" si="335"/>
        <v>333658950675.9444</v>
      </c>
      <c r="BK208" s="31">
        <f t="shared" si="336"/>
        <v>2730</v>
      </c>
      <c r="BL208" s="31">
        <f t="shared" si="337"/>
        <v>8231.220192278839</v>
      </c>
      <c r="BM208" s="56">
        <f t="shared" si="285"/>
        <v>7.0082348139923356E-11</v>
      </c>
      <c r="BO208" s="32">
        <f t="shared" si="338"/>
        <v>97</v>
      </c>
      <c r="BP208" s="32">
        <f t="shared" si="339"/>
        <v>12.149999999999999</v>
      </c>
      <c r="BQ208" s="22">
        <v>1</v>
      </c>
      <c r="BR208" s="23">
        <f t="shared" si="340"/>
        <v>1.5249999999999999</v>
      </c>
      <c r="BS208" s="31">
        <f t="shared" si="293"/>
        <v>1.3432634865067486E+17</v>
      </c>
      <c r="BT208" s="31">
        <f t="shared" si="341"/>
        <v>1.9870225124151079E+19</v>
      </c>
      <c r="BU208" s="31">
        <f t="shared" si="342"/>
        <v>651677638.03895223</v>
      </c>
      <c r="BV208" s="31">
        <f t="shared" si="343"/>
        <v>3644.9999999999995</v>
      </c>
      <c r="BW208" s="31">
        <f t="shared" si="344"/>
        <v>8231.220192278839</v>
      </c>
      <c r="BX208" s="56">
        <f t="shared" si="282"/>
        <v>3.2796691228569761E-11</v>
      </c>
      <c r="BZ208" s="32">
        <f t="shared" si="345"/>
        <v>47</v>
      </c>
      <c r="CA208" s="32">
        <f t="shared" si="346"/>
        <v>15.7</v>
      </c>
      <c r="CB208" s="32">
        <v>1</v>
      </c>
      <c r="CC208" s="23">
        <f t="shared" si="347"/>
        <v>1.7749999999999999</v>
      </c>
      <c r="CD208" s="31">
        <f t="shared" si="294"/>
        <v>9950099900049990</v>
      </c>
      <c r="CE208" s="31">
        <f t="shared" si="348"/>
        <v>8.3008708416167027E+17</v>
      </c>
      <c r="CF208" s="31">
        <f t="shared" si="349"/>
        <v>636403.94339741184</v>
      </c>
      <c r="CG208" s="31">
        <f t="shared" si="350"/>
        <v>4710</v>
      </c>
      <c r="CH208" s="31">
        <f t="shared" si="351"/>
        <v>8231.220192278839</v>
      </c>
      <c r="CI208" s="56">
        <f t="shared" si="375"/>
        <v>7.6667129936148225E-13</v>
      </c>
      <c r="CK208" s="32">
        <f t="shared" si="352"/>
        <v>-8</v>
      </c>
      <c r="CL208" s="32">
        <f t="shared" si="353"/>
        <v>19.799999999999997</v>
      </c>
      <c r="CM208" s="32">
        <v>1</v>
      </c>
      <c r="CN208" s="23">
        <f t="shared" si="354"/>
        <v>2.0499999999999998</v>
      </c>
      <c r="CO208" s="31">
        <f t="shared" si="295"/>
        <v>1</v>
      </c>
      <c r="CP208" s="31">
        <f t="shared" si="355"/>
        <v>-16.399999999999999</v>
      </c>
      <c r="CQ208" s="31">
        <f t="shared" si="356"/>
        <v>310.74411298701636</v>
      </c>
      <c r="CR208" s="31">
        <f t="shared" si="357"/>
        <v>5939.9999999999991</v>
      </c>
      <c r="CS208" s="31">
        <f t="shared" si="358"/>
        <v>8231.220192278839</v>
      </c>
      <c r="CV208" s="32">
        <f t="shared" si="359"/>
        <v>-58</v>
      </c>
      <c r="CW208" s="32">
        <f t="shared" si="360"/>
        <v>24.4</v>
      </c>
      <c r="CX208" s="32">
        <v>1</v>
      </c>
      <c r="CY208" s="23">
        <f t="shared" si="361"/>
        <v>2.2999999999999998</v>
      </c>
      <c r="CZ208" s="31">
        <f t="shared" si="296"/>
        <v>1</v>
      </c>
      <c r="DA208" s="31">
        <f t="shared" si="362"/>
        <v>-133.39999999999998</v>
      </c>
      <c r="DB208" s="31">
        <f t="shared" si="363"/>
        <v>0.30346104783888228</v>
      </c>
      <c r="DC208" s="31">
        <f t="shared" si="364"/>
        <v>7320</v>
      </c>
      <c r="DD208" s="31">
        <f t="shared" si="365"/>
        <v>8231.220192278839</v>
      </c>
      <c r="DG208" s="32">
        <f t="shared" si="366"/>
        <v>-123</v>
      </c>
      <c r="DH208" s="32">
        <f t="shared" si="367"/>
        <v>29.65</v>
      </c>
      <c r="DI208" s="32">
        <v>1</v>
      </c>
      <c r="DJ208" s="23">
        <f t="shared" si="374"/>
        <v>2.625</v>
      </c>
      <c r="DK208" s="31">
        <f t="shared" si="297"/>
        <v>1</v>
      </c>
      <c r="DL208" s="31">
        <f t="shared" si="368"/>
        <v>-322.875</v>
      </c>
      <c r="DM208" s="31">
        <f t="shared" si="369"/>
        <v>3.704358494126964E-5</v>
      </c>
      <c r="DN208" s="31">
        <f t="shared" si="370"/>
        <v>8895</v>
      </c>
      <c r="DO208" s="31">
        <f t="shared" si="371"/>
        <v>8231.220192278839</v>
      </c>
    </row>
    <row r="209" spans="1:119">
      <c r="A209" s="23">
        <f t="shared" si="298"/>
        <v>284.04978484937203</v>
      </c>
      <c r="B209" s="23">
        <v>0</v>
      </c>
      <c r="C209" s="44">
        <f t="shared" si="281"/>
        <v>7.85</v>
      </c>
      <c r="D209" s="48"/>
      <c r="E209" s="47">
        <f t="shared" si="299"/>
        <v>7.85</v>
      </c>
      <c r="F209" s="84">
        <f t="shared" si="286"/>
        <v>15.7</v>
      </c>
      <c r="G209" s="185">
        <f t="shared" si="287"/>
        <v>16.679452173457939</v>
      </c>
      <c r="H209" s="26">
        <f t="shared" si="300"/>
        <v>1666547989290.9199</v>
      </c>
      <c r="I209" s="23">
        <f t="shared" si="372"/>
        <v>40.600000000000023</v>
      </c>
      <c r="J209" s="27">
        <v>203</v>
      </c>
      <c r="K209" s="32">
        <f t="shared" si="301"/>
        <v>203</v>
      </c>
      <c r="L209" s="32">
        <f t="shared" si="302"/>
        <v>1</v>
      </c>
      <c r="M209" s="22">
        <v>1</v>
      </c>
      <c r="N209" s="109">
        <f t="shared" si="303"/>
        <v>7.85</v>
      </c>
      <c r="O209" s="31">
        <f t="shared" si="288"/>
        <v>1.2135937846092971E+22</v>
      </c>
      <c r="P209" s="31">
        <f t="shared" si="304"/>
        <v>1.9339223754641454E+25</v>
      </c>
      <c r="Q209" s="31">
        <f t="shared" si="305"/>
        <v>1569888205912046.2</v>
      </c>
      <c r="R209" s="31">
        <f t="shared" si="306"/>
        <v>300</v>
      </c>
      <c r="S209" s="31">
        <f t="shared" si="307"/>
        <v>8521.4935454811603</v>
      </c>
      <c r="T209" s="56">
        <f t="shared" si="308"/>
        <v>8.1176381525409973E-11</v>
      </c>
      <c r="U209" s="163">
        <f t="shared" si="309"/>
        <v>500.38356520373816</v>
      </c>
      <c r="W209" s="32">
        <f t="shared" si="310"/>
        <v>198</v>
      </c>
      <c r="X209" s="32">
        <f t="shared" si="311"/>
        <v>2.0499999999999998</v>
      </c>
      <c r="Y209" s="22">
        <v>1</v>
      </c>
      <c r="Z209" s="23">
        <f t="shared" si="312"/>
        <v>1.0249999999999999</v>
      </c>
      <c r="AA209" s="31">
        <f t="shared" si="289"/>
        <v>7.9908058285313469E+22</v>
      </c>
      <c r="AB209" s="31">
        <f t="shared" si="313"/>
        <v>1.6217340429004367E+25</v>
      </c>
      <c r="AC209" s="31">
        <f t="shared" si="314"/>
        <v>784944102956023.12</v>
      </c>
      <c r="AD209" s="31">
        <f t="shared" si="315"/>
        <v>615</v>
      </c>
      <c r="AE209" s="31">
        <f t="shared" si="316"/>
        <v>8521.4935454811603</v>
      </c>
      <c r="AF209" s="56">
        <f t="shared" ref="AF209:AF272" si="376">AC209/AB209</f>
        <v>4.840153084239185E-11</v>
      </c>
      <c r="AH209" s="32">
        <f t="shared" si="317"/>
        <v>188</v>
      </c>
      <c r="AI209" s="32">
        <f t="shared" si="318"/>
        <v>4.1999999999999993</v>
      </c>
      <c r="AJ209" s="22">
        <v>1</v>
      </c>
      <c r="AK209" s="23">
        <f t="shared" si="319"/>
        <v>1.075</v>
      </c>
      <c r="AL209" s="31">
        <f t="shared" si="290"/>
        <v>6.5193054545127533E+21</v>
      </c>
      <c r="AM209" s="31">
        <f t="shared" si="320"/>
        <v>1.3175516323570272E+24</v>
      </c>
      <c r="AN209" s="31">
        <f t="shared" si="321"/>
        <v>196236025739005.66</v>
      </c>
      <c r="AO209" s="31">
        <f t="shared" si="322"/>
        <v>1259.9999999999998</v>
      </c>
      <c r="AP209" s="31">
        <f t="shared" si="323"/>
        <v>8521.4935454811603</v>
      </c>
      <c r="AQ209" s="56">
        <f t="shared" si="284"/>
        <v>1.4893991318423721E-10</v>
      </c>
      <c r="AS209" s="32">
        <f t="shared" si="324"/>
        <v>173</v>
      </c>
      <c r="AT209" s="32">
        <f t="shared" si="325"/>
        <v>6.4999999999999991</v>
      </c>
      <c r="AU209" s="22">
        <v>1</v>
      </c>
      <c r="AV209" s="23">
        <f t="shared" si="326"/>
        <v>1.1499999999999999</v>
      </c>
      <c r="AW209" s="31">
        <f t="shared" si="291"/>
        <v>3.8526786812993562E+20</v>
      </c>
      <c r="AX209" s="31">
        <f t="shared" si="327"/>
        <v>7.6649042364450682E+22</v>
      </c>
      <c r="AY209" s="31">
        <f t="shared" si="328"/>
        <v>24529503217375.68</v>
      </c>
      <c r="AZ209" s="31">
        <f t="shared" si="329"/>
        <v>1949.9999999999998</v>
      </c>
      <c r="BA209" s="31">
        <f t="shared" si="330"/>
        <v>8521.4935454811603</v>
      </c>
      <c r="BB209" s="56">
        <f t="shared" si="373"/>
        <v>3.2002360969812064E-10</v>
      </c>
      <c r="BD209" s="32">
        <f t="shared" si="331"/>
        <v>143</v>
      </c>
      <c r="BE209" s="32">
        <f t="shared" si="332"/>
        <v>9.1</v>
      </c>
      <c r="BF209" s="22">
        <v>1</v>
      </c>
      <c r="BG209" s="23">
        <f t="shared" si="333"/>
        <v>1.3</v>
      </c>
      <c r="BH209" s="31">
        <f t="shared" si="292"/>
        <v>2.5790658940929573E+19</v>
      </c>
      <c r="BI209" s="31">
        <f t="shared" si="334"/>
        <v>4.7944834971188079E+21</v>
      </c>
      <c r="BJ209" s="31">
        <f t="shared" si="335"/>
        <v>383273487771.4942</v>
      </c>
      <c r="BK209" s="31">
        <f t="shared" si="336"/>
        <v>2730</v>
      </c>
      <c r="BL209" s="31">
        <f t="shared" si="337"/>
        <v>8521.4935454811603</v>
      </c>
      <c r="BM209" s="56">
        <f t="shared" si="285"/>
        <v>7.9940516637885639E-11</v>
      </c>
      <c r="BO209" s="32">
        <f t="shared" si="338"/>
        <v>98</v>
      </c>
      <c r="BP209" s="32">
        <f t="shared" si="339"/>
        <v>12.149999999999999</v>
      </c>
      <c r="BQ209" s="22">
        <v>1</v>
      </c>
      <c r="BR209" s="23">
        <f t="shared" si="340"/>
        <v>1.5249999999999999</v>
      </c>
      <c r="BS209" s="31">
        <f t="shared" si="293"/>
        <v>1.3432634865067486E+17</v>
      </c>
      <c r="BT209" s="31">
        <f t="shared" si="341"/>
        <v>2.0075072805843358E+19</v>
      </c>
      <c r="BU209" s="31">
        <f t="shared" si="342"/>
        <v>748581030.80369735</v>
      </c>
      <c r="BV209" s="31">
        <f t="shared" si="343"/>
        <v>3644.9999999999995</v>
      </c>
      <c r="BW209" s="31">
        <f t="shared" si="344"/>
        <v>8521.4935454811603</v>
      </c>
      <c r="BX209" s="56">
        <f t="shared" si="282"/>
        <v>3.7289081740505766E-11</v>
      </c>
      <c r="BZ209" s="32">
        <f t="shared" si="345"/>
        <v>48</v>
      </c>
      <c r="CA209" s="32">
        <f t="shared" si="346"/>
        <v>15.7</v>
      </c>
      <c r="CB209" s="32">
        <v>1</v>
      </c>
      <c r="CC209" s="23">
        <f t="shared" si="347"/>
        <v>1.7749999999999999</v>
      </c>
      <c r="CD209" s="31">
        <f t="shared" si="294"/>
        <v>9950099900049990</v>
      </c>
      <c r="CE209" s="31">
        <f t="shared" si="348"/>
        <v>8.4774851148425907E+17</v>
      </c>
      <c r="CF209" s="31">
        <f t="shared" si="349"/>
        <v>731036.16289423336</v>
      </c>
      <c r="CG209" s="31">
        <f t="shared" si="350"/>
        <v>4710</v>
      </c>
      <c r="CH209" s="31">
        <f t="shared" si="351"/>
        <v>8521.4935454811603</v>
      </c>
      <c r="CI209" s="56">
        <f t="shared" si="375"/>
        <v>8.6232668414164139E-13</v>
      </c>
      <c r="CK209" s="32">
        <f t="shared" si="352"/>
        <v>-7</v>
      </c>
      <c r="CL209" s="32">
        <f t="shared" si="353"/>
        <v>19.799999999999997</v>
      </c>
      <c r="CM209" s="32">
        <v>1</v>
      </c>
      <c r="CN209" s="23">
        <f t="shared" si="354"/>
        <v>2.0499999999999998</v>
      </c>
      <c r="CO209" s="31">
        <f t="shared" si="295"/>
        <v>1</v>
      </c>
      <c r="CP209" s="31">
        <f t="shared" si="355"/>
        <v>-14.349999999999998</v>
      </c>
      <c r="CQ209" s="31">
        <f t="shared" si="356"/>
        <v>356.95125141319852</v>
      </c>
      <c r="CR209" s="31">
        <f t="shared" si="357"/>
        <v>5939.9999999999991</v>
      </c>
      <c r="CS209" s="31">
        <f t="shared" si="358"/>
        <v>8521.4935454811603</v>
      </c>
      <c r="CV209" s="32">
        <f t="shared" si="359"/>
        <v>-57</v>
      </c>
      <c r="CW209" s="32">
        <f t="shared" si="360"/>
        <v>24.4</v>
      </c>
      <c r="CX209" s="32">
        <v>1</v>
      </c>
      <c r="CY209" s="23">
        <f t="shared" si="361"/>
        <v>2.2999999999999998</v>
      </c>
      <c r="CZ209" s="31">
        <f t="shared" si="296"/>
        <v>1</v>
      </c>
      <c r="DA209" s="31">
        <f t="shared" si="362"/>
        <v>-131.1</v>
      </c>
      <c r="DB209" s="31">
        <f t="shared" si="363"/>
        <v>0.34858520645820051</v>
      </c>
      <c r="DC209" s="31">
        <f t="shared" si="364"/>
        <v>7320</v>
      </c>
      <c r="DD209" s="31">
        <f t="shared" si="365"/>
        <v>8521.4935454811603</v>
      </c>
      <c r="DG209" s="32">
        <f t="shared" si="366"/>
        <v>-122</v>
      </c>
      <c r="DH209" s="32">
        <f t="shared" si="367"/>
        <v>29.65</v>
      </c>
      <c r="DI209" s="32">
        <v>1</v>
      </c>
      <c r="DJ209" s="23">
        <f t="shared" si="374"/>
        <v>2.625</v>
      </c>
      <c r="DK209" s="31">
        <f t="shared" si="297"/>
        <v>1</v>
      </c>
      <c r="DL209" s="31">
        <f t="shared" si="368"/>
        <v>-320.25</v>
      </c>
      <c r="DM209" s="31">
        <f t="shared" si="369"/>
        <v>4.2551905085229386E-5</v>
      </c>
      <c r="DN209" s="31">
        <f t="shared" si="370"/>
        <v>8895</v>
      </c>
      <c r="DO209" s="31">
        <f t="shared" si="371"/>
        <v>8521.4935454811603</v>
      </c>
    </row>
    <row r="210" spans="1:119">
      <c r="A210" s="23">
        <f t="shared" si="298"/>
        <v>294.06677887924479</v>
      </c>
      <c r="B210" s="23">
        <v>0</v>
      </c>
      <c r="C210" s="44">
        <f t="shared" si="281"/>
        <v>7.85</v>
      </c>
      <c r="D210" s="48"/>
      <c r="E210" s="47">
        <f t="shared" si="299"/>
        <v>7.85</v>
      </c>
      <c r="F210" s="84">
        <f t="shared" si="286"/>
        <v>15.7</v>
      </c>
      <c r="G210" s="185">
        <f t="shared" si="287"/>
        <v>16.912288648982084</v>
      </c>
      <c r="H210" s="26">
        <f t="shared" si="300"/>
        <v>1914360933822.0964</v>
      </c>
      <c r="I210" s="23">
        <f t="shared" si="372"/>
        <v>40.800000000000018</v>
      </c>
      <c r="J210" s="27">
        <v>204</v>
      </c>
      <c r="K210" s="32">
        <f t="shared" si="301"/>
        <v>204</v>
      </c>
      <c r="L210" s="32">
        <f t="shared" si="302"/>
        <v>1</v>
      </c>
      <c r="M210" s="22">
        <v>1</v>
      </c>
      <c r="N210" s="109">
        <f t="shared" si="303"/>
        <v>7.85</v>
      </c>
      <c r="O210" s="31">
        <f t="shared" si="288"/>
        <v>1.2135937846092971E+22</v>
      </c>
      <c r="P210" s="31">
        <f t="shared" si="304"/>
        <v>1.9434490866733283E+25</v>
      </c>
      <c r="Q210" s="31">
        <f t="shared" si="305"/>
        <v>1803327999660414.7</v>
      </c>
      <c r="R210" s="31">
        <f t="shared" si="306"/>
        <v>300</v>
      </c>
      <c r="S210" s="31">
        <f t="shared" si="307"/>
        <v>8822.0033663773429</v>
      </c>
      <c r="T210" s="56">
        <f t="shared" si="308"/>
        <v>9.2790081923228365E-11</v>
      </c>
      <c r="U210" s="163">
        <f t="shared" si="309"/>
        <v>507.3686594694625</v>
      </c>
      <c r="W210" s="32">
        <f t="shared" si="310"/>
        <v>199</v>
      </c>
      <c r="X210" s="32">
        <f t="shared" si="311"/>
        <v>2.0499999999999998</v>
      </c>
      <c r="Y210" s="22">
        <v>1</v>
      </c>
      <c r="Z210" s="23">
        <f t="shared" si="312"/>
        <v>1.0249999999999999</v>
      </c>
      <c r="AA210" s="31">
        <f t="shared" si="289"/>
        <v>7.9908058285313469E+22</v>
      </c>
      <c r="AB210" s="31">
        <f t="shared" si="313"/>
        <v>1.6299246188746813E+25</v>
      </c>
      <c r="AC210" s="31">
        <f t="shared" si="314"/>
        <v>901663999830207.12</v>
      </c>
      <c r="AD210" s="31">
        <f t="shared" si="315"/>
        <v>615</v>
      </c>
      <c r="AE210" s="31">
        <f t="shared" si="316"/>
        <v>8822.0033663773429</v>
      </c>
      <c r="AF210" s="56">
        <f t="shared" si="376"/>
        <v>5.5319368109963658E-11</v>
      </c>
      <c r="AH210" s="32">
        <f t="shared" si="317"/>
        <v>189</v>
      </c>
      <c r="AI210" s="32">
        <f t="shared" si="318"/>
        <v>4.1999999999999993</v>
      </c>
      <c r="AJ210" s="22">
        <v>1</v>
      </c>
      <c r="AK210" s="23">
        <f t="shared" si="319"/>
        <v>1.075</v>
      </c>
      <c r="AL210" s="31">
        <f t="shared" si="290"/>
        <v>6.5193054545127533E+21</v>
      </c>
      <c r="AM210" s="31">
        <f t="shared" si="320"/>
        <v>1.3245598857206288E+24</v>
      </c>
      <c r="AN210" s="31">
        <f t="shared" si="321"/>
        <v>225415999957551.59</v>
      </c>
      <c r="AO210" s="31">
        <f t="shared" si="322"/>
        <v>1259.9999999999998</v>
      </c>
      <c r="AP210" s="31">
        <f t="shared" si="323"/>
        <v>8822.0033663773429</v>
      </c>
      <c r="AQ210" s="56">
        <f t="shared" si="284"/>
        <v>1.7018181086989032E-10</v>
      </c>
      <c r="AS210" s="32">
        <f t="shared" si="324"/>
        <v>174</v>
      </c>
      <c r="AT210" s="32">
        <f t="shared" si="325"/>
        <v>6.4999999999999991</v>
      </c>
      <c r="AU210" s="22">
        <v>1</v>
      </c>
      <c r="AV210" s="23">
        <f t="shared" si="326"/>
        <v>1.1499999999999999</v>
      </c>
      <c r="AW210" s="31">
        <f t="shared" si="291"/>
        <v>3.8526786812993562E+20</v>
      </c>
      <c r="AX210" s="31">
        <f t="shared" si="327"/>
        <v>7.7092100412800101E+22</v>
      </c>
      <c r="AY210" s="31">
        <f t="shared" si="328"/>
        <v>28176999994693.922</v>
      </c>
      <c r="AZ210" s="31">
        <f t="shared" si="329"/>
        <v>1949.9999999999998</v>
      </c>
      <c r="BA210" s="31">
        <f t="shared" si="330"/>
        <v>8822.0033663773429</v>
      </c>
      <c r="BB210" s="56">
        <f t="shared" si="373"/>
        <v>3.6549788945710853E-10</v>
      </c>
      <c r="BD210" s="32">
        <f t="shared" si="331"/>
        <v>144</v>
      </c>
      <c r="BE210" s="32">
        <f t="shared" si="332"/>
        <v>9.1</v>
      </c>
      <c r="BF210" s="22">
        <v>1</v>
      </c>
      <c r="BG210" s="23">
        <f t="shared" si="333"/>
        <v>1.3</v>
      </c>
      <c r="BH210" s="31">
        <f t="shared" si="292"/>
        <v>2.5790658940929573E+19</v>
      </c>
      <c r="BI210" s="31">
        <f t="shared" si="334"/>
        <v>4.8280113537420162E+21</v>
      </c>
      <c r="BJ210" s="31">
        <f t="shared" si="335"/>
        <v>440265624917.09167</v>
      </c>
      <c r="BK210" s="31">
        <f t="shared" si="336"/>
        <v>2730</v>
      </c>
      <c r="BL210" s="31">
        <f t="shared" si="337"/>
        <v>8822.0033663773429</v>
      </c>
      <c r="BM210" s="56">
        <f t="shared" si="285"/>
        <v>9.1189848709833243E-11</v>
      </c>
      <c r="BO210" s="32">
        <f t="shared" si="338"/>
        <v>99</v>
      </c>
      <c r="BP210" s="32">
        <f t="shared" si="339"/>
        <v>12.149999999999999</v>
      </c>
      <c r="BQ210" s="22">
        <v>1</v>
      </c>
      <c r="BR210" s="23">
        <f t="shared" si="340"/>
        <v>1.5249999999999999</v>
      </c>
      <c r="BS210" s="31">
        <f t="shared" si="293"/>
        <v>1.3432634865067486E+17</v>
      </c>
      <c r="BT210" s="31">
        <f t="shared" si="341"/>
        <v>2.0279920487535636E+19</v>
      </c>
      <c r="BU210" s="31">
        <f t="shared" si="342"/>
        <v>859893798.66619229</v>
      </c>
      <c r="BV210" s="31">
        <f t="shared" si="343"/>
        <v>3644.9999999999995</v>
      </c>
      <c r="BW210" s="31">
        <f t="shared" si="344"/>
        <v>8822.0033663773429</v>
      </c>
      <c r="BX210" s="56">
        <f t="shared" si="282"/>
        <v>4.2401241128864228E-11</v>
      </c>
      <c r="BZ210" s="32">
        <f t="shared" si="345"/>
        <v>49</v>
      </c>
      <c r="CA210" s="32">
        <f t="shared" si="346"/>
        <v>15.7</v>
      </c>
      <c r="CB210" s="32">
        <v>1</v>
      </c>
      <c r="CC210" s="23">
        <f t="shared" si="347"/>
        <v>1.7749999999999999</v>
      </c>
      <c r="CD210" s="31">
        <f t="shared" si="294"/>
        <v>9950099900049990</v>
      </c>
      <c r="CE210" s="31">
        <f t="shared" si="348"/>
        <v>8.6540993880684787E+17</v>
      </c>
      <c r="CF210" s="31">
        <f t="shared" si="349"/>
        <v>839740.03775995038</v>
      </c>
      <c r="CG210" s="31">
        <f t="shared" si="350"/>
        <v>4710</v>
      </c>
      <c r="CH210" s="31">
        <f t="shared" si="351"/>
        <v>8822.0033663773429</v>
      </c>
      <c r="CI210" s="56">
        <f t="shared" si="375"/>
        <v>9.7033787122633588E-13</v>
      </c>
      <c r="CK210" s="32">
        <f t="shared" si="352"/>
        <v>-6</v>
      </c>
      <c r="CL210" s="32">
        <f t="shared" si="353"/>
        <v>19.799999999999997</v>
      </c>
      <c r="CM210" s="32">
        <v>1</v>
      </c>
      <c r="CN210" s="23">
        <f t="shared" si="354"/>
        <v>2.0499999999999998</v>
      </c>
      <c r="CO210" s="31">
        <f t="shared" si="295"/>
        <v>1</v>
      </c>
      <c r="CP210" s="31">
        <f t="shared" si="355"/>
        <v>-12.299999999999999</v>
      </c>
      <c r="CQ210" s="31">
        <f t="shared" si="356"/>
        <v>410.02931531247435</v>
      </c>
      <c r="CR210" s="31">
        <f t="shared" si="357"/>
        <v>5939.9999999999991</v>
      </c>
      <c r="CS210" s="31">
        <f t="shared" si="358"/>
        <v>8822.0033663773429</v>
      </c>
      <c r="CV210" s="32">
        <f t="shared" si="359"/>
        <v>-56</v>
      </c>
      <c r="CW210" s="32">
        <f t="shared" si="360"/>
        <v>24.4</v>
      </c>
      <c r="CX210" s="32">
        <v>1</v>
      </c>
      <c r="CY210" s="23">
        <f t="shared" si="361"/>
        <v>2.2999999999999998</v>
      </c>
      <c r="CZ210" s="31">
        <f t="shared" si="296"/>
        <v>1</v>
      </c>
      <c r="DA210" s="31">
        <f t="shared" si="362"/>
        <v>-128.79999999999998</v>
      </c>
      <c r="DB210" s="31">
        <f t="shared" si="363"/>
        <v>0.40041925323483685</v>
      </c>
      <c r="DC210" s="31">
        <f t="shared" si="364"/>
        <v>7320</v>
      </c>
      <c r="DD210" s="31">
        <f t="shared" si="365"/>
        <v>8822.0033663773429</v>
      </c>
      <c r="DG210" s="32">
        <f t="shared" si="366"/>
        <v>-121</v>
      </c>
      <c r="DH210" s="32">
        <f t="shared" si="367"/>
        <v>29.65</v>
      </c>
      <c r="DI210" s="32">
        <v>1</v>
      </c>
      <c r="DJ210" s="23">
        <f t="shared" si="374"/>
        <v>2.625</v>
      </c>
      <c r="DK210" s="31">
        <f t="shared" si="297"/>
        <v>1</v>
      </c>
      <c r="DL210" s="31">
        <f t="shared" si="368"/>
        <v>-317.625</v>
      </c>
      <c r="DM210" s="31">
        <f t="shared" si="369"/>
        <v>4.8879303373392939E-5</v>
      </c>
      <c r="DN210" s="31">
        <f t="shared" si="370"/>
        <v>8895</v>
      </c>
      <c r="DO210" s="31">
        <f t="shared" si="371"/>
        <v>8822.0033663773429</v>
      </c>
    </row>
    <row r="211" spans="1:119">
      <c r="A211" s="23">
        <f t="shared" si="298"/>
        <v>304.43702144070056</v>
      </c>
      <c r="B211" s="23">
        <v>0</v>
      </c>
      <c r="C211" s="44">
        <f t="shared" si="281"/>
        <v>7.85</v>
      </c>
      <c r="D211" s="48"/>
      <c r="E211" s="47">
        <f t="shared" si="299"/>
        <v>7.85</v>
      </c>
      <c r="F211" s="84">
        <f t="shared" si="286"/>
        <v>15.7</v>
      </c>
      <c r="G211" s="185">
        <f t="shared" si="287"/>
        <v>17.148375400580683</v>
      </c>
      <c r="H211" s="26">
        <f t="shared" si="300"/>
        <v>2199023255552.0303</v>
      </c>
      <c r="I211" s="23">
        <f t="shared" si="372"/>
        <v>41.000000000000021</v>
      </c>
      <c r="J211" s="27">
        <v>205</v>
      </c>
      <c r="K211" s="32">
        <f t="shared" si="301"/>
        <v>205</v>
      </c>
      <c r="L211" s="32">
        <f t="shared" si="302"/>
        <v>1</v>
      </c>
      <c r="M211" s="22">
        <v>1</v>
      </c>
      <c r="N211" s="109">
        <f t="shared" si="303"/>
        <v>7.85</v>
      </c>
      <c r="O211" s="31">
        <f t="shared" si="288"/>
        <v>1.2135937846092971E+22</v>
      </c>
      <c r="P211" s="31">
        <f t="shared" si="304"/>
        <v>1.9529757978825109E+25</v>
      </c>
      <c r="Q211" s="31">
        <f t="shared" si="305"/>
        <v>2071479906730012.2</v>
      </c>
      <c r="R211" s="31">
        <f t="shared" si="306"/>
        <v>300</v>
      </c>
      <c r="S211" s="31">
        <f t="shared" si="307"/>
        <v>9133.1106432210163</v>
      </c>
      <c r="T211" s="56">
        <f t="shared" si="308"/>
        <v>1.0606787390688548E-10</v>
      </c>
      <c r="U211" s="163">
        <f t="shared" si="309"/>
        <v>514.4512620174205</v>
      </c>
      <c r="W211" s="32">
        <f t="shared" si="310"/>
        <v>200</v>
      </c>
      <c r="X211" s="32">
        <f t="shared" si="311"/>
        <v>2.0499999999999998</v>
      </c>
      <c r="Y211" s="22">
        <v>1</v>
      </c>
      <c r="Z211" s="23">
        <f t="shared" si="312"/>
        <v>1.0249999999999999</v>
      </c>
      <c r="AA211" s="31">
        <f t="shared" si="289"/>
        <v>7.9908058285313469E+22</v>
      </c>
      <c r="AB211" s="31">
        <f t="shared" si="313"/>
        <v>1.638115194848926E+25</v>
      </c>
      <c r="AC211" s="31">
        <f t="shared" si="314"/>
        <v>1035739953365005.8</v>
      </c>
      <c r="AD211" s="31">
        <f t="shared" si="315"/>
        <v>615</v>
      </c>
      <c r="AE211" s="31">
        <f t="shared" si="316"/>
        <v>9133.1106432210163</v>
      </c>
      <c r="AF211" s="56">
        <f t="shared" si="376"/>
        <v>6.3227540811653734E-11</v>
      </c>
      <c r="AH211" s="32">
        <f t="shared" si="317"/>
        <v>190</v>
      </c>
      <c r="AI211" s="32">
        <f t="shared" si="318"/>
        <v>4.1999999999999993</v>
      </c>
      <c r="AJ211" s="22">
        <v>1</v>
      </c>
      <c r="AK211" s="23">
        <f t="shared" si="319"/>
        <v>1.075</v>
      </c>
      <c r="AL211" s="31">
        <f t="shared" si="290"/>
        <v>6.5193054545127533E+21</v>
      </c>
      <c r="AM211" s="31">
        <f t="shared" si="320"/>
        <v>1.3315681390842298E+24</v>
      </c>
      <c r="AN211" s="31">
        <f t="shared" si="321"/>
        <v>258934988341251.28</v>
      </c>
      <c r="AO211" s="31">
        <f t="shared" si="322"/>
        <v>1259.9999999999998</v>
      </c>
      <c r="AP211" s="31">
        <f t="shared" si="323"/>
        <v>9133.1106432210163</v>
      </c>
      <c r="AQ211" s="56">
        <f t="shared" si="284"/>
        <v>1.9445868426930877E-10</v>
      </c>
      <c r="AS211" s="32">
        <f t="shared" si="324"/>
        <v>175</v>
      </c>
      <c r="AT211" s="32">
        <f t="shared" si="325"/>
        <v>6.4999999999999991</v>
      </c>
      <c r="AU211" s="22">
        <v>1</v>
      </c>
      <c r="AV211" s="23">
        <f t="shared" si="326"/>
        <v>1.1499999999999999</v>
      </c>
      <c r="AW211" s="31">
        <f t="shared" si="291"/>
        <v>3.8526786812993562E+20</v>
      </c>
      <c r="AX211" s="31">
        <f t="shared" si="327"/>
        <v>7.7535158461149538E+22</v>
      </c>
      <c r="AY211" s="31">
        <f t="shared" si="328"/>
        <v>32366873542656.375</v>
      </c>
      <c r="AZ211" s="31">
        <f t="shared" si="329"/>
        <v>1949.9999999999998</v>
      </c>
      <c r="BA211" s="31">
        <f t="shared" si="330"/>
        <v>9133.1106432210163</v>
      </c>
      <c r="BB211" s="56">
        <f t="shared" si="373"/>
        <v>4.1744769966355859E-10</v>
      </c>
      <c r="BD211" s="32">
        <f t="shared" si="331"/>
        <v>145</v>
      </c>
      <c r="BE211" s="32">
        <f t="shared" si="332"/>
        <v>9.1</v>
      </c>
      <c r="BF211" s="22">
        <v>1</v>
      </c>
      <c r="BG211" s="23">
        <f t="shared" si="333"/>
        <v>1.3</v>
      </c>
      <c r="BH211" s="31">
        <f t="shared" si="292"/>
        <v>2.5790658940929573E+19</v>
      </c>
      <c r="BI211" s="31">
        <f t="shared" si="334"/>
        <v>4.8615392103652246E+21</v>
      </c>
      <c r="BJ211" s="31">
        <f t="shared" si="335"/>
        <v>505732399104.00488</v>
      </c>
      <c r="BK211" s="31">
        <f t="shared" si="336"/>
        <v>2730</v>
      </c>
      <c r="BL211" s="31">
        <f t="shared" si="337"/>
        <v>9133.1106432210163</v>
      </c>
      <c r="BM211" s="56">
        <f t="shared" si="285"/>
        <v>1.0402721796951455E-10</v>
      </c>
      <c r="BO211" s="32">
        <f t="shared" si="338"/>
        <v>100</v>
      </c>
      <c r="BP211" s="32">
        <f t="shared" si="339"/>
        <v>12.149999999999999</v>
      </c>
      <c r="BQ211" s="22">
        <v>1</v>
      </c>
      <c r="BR211" s="23">
        <f t="shared" si="340"/>
        <v>1.5249999999999999</v>
      </c>
      <c r="BS211" s="31">
        <f t="shared" si="293"/>
        <v>1.3432634865067486E+17</v>
      </c>
      <c r="BT211" s="31">
        <f t="shared" si="341"/>
        <v>2.0484768169227915E+19</v>
      </c>
      <c r="BU211" s="31">
        <f t="shared" si="342"/>
        <v>987758592.00000656</v>
      </c>
      <c r="BV211" s="31">
        <f t="shared" si="343"/>
        <v>3644.9999999999995</v>
      </c>
      <c r="BW211" s="31">
        <f t="shared" si="344"/>
        <v>9133.1106432210163</v>
      </c>
      <c r="BX211" s="56">
        <f t="shared" si="282"/>
        <v>4.8219173575213362E-11</v>
      </c>
      <c r="BZ211" s="32">
        <f t="shared" si="345"/>
        <v>50</v>
      </c>
      <c r="CA211" s="32">
        <f t="shared" si="346"/>
        <v>15.7</v>
      </c>
      <c r="CB211" s="32">
        <v>1</v>
      </c>
      <c r="CC211" s="23">
        <f t="shared" si="347"/>
        <v>1.7749999999999999</v>
      </c>
      <c r="CD211" s="31">
        <f t="shared" si="294"/>
        <v>9950099900049990</v>
      </c>
      <c r="CE211" s="31">
        <f t="shared" si="348"/>
        <v>8.8307136612943654E+17</v>
      </c>
      <c r="CF211" s="31">
        <f t="shared" si="349"/>
        <v>964608.00000000314</v>
      </c>
      <c r="CG211" s="31">
        <f t="shared" si="350"/>
        <v>4710</v>
      </c>
      <c r="CH211" s="31">
        <f t="shared" si="351"/>
        <v>9133.1106432210163</v>
      </c>
      <c r="CI211" s="56">
        <f t="shared" si="375"/>
        <v>1.0923330061396366E-12</v>
      </c>
      <c r="CK211" s="32">
        <f t="shared" si="352"/>
        <v>-5</v>
      </c>
      <c r="CL211" s="32">
        <f t="shared" si="353"/>
        <v>19.799999999999997</v>
      </c>
      <c r="CM211" s="32">
        <v>1</v>
      </c>
      <c r="CN211" s="23">
        <f t="shared" si="354"/>
        <v>2.0499999999999998</v>
      </c>
      <c r="CO211" s="31">
        <f t="shared" si="295"/>
        <v>1</v>
      </c>
      <c r="CP211" s="31">
        <f t="shared" si="355"/>
        <v>-10.25</v>
      </c>
      <c r="CQ211" s="31">
        <f t="shared" si="356"/>
        <v>470.99999999999989</v>
      </c>
      <c r="CR211" s="31">
        <f t="shared" si="357"/>
        <v>5939.9999999999991</v>
      </c>
      <c r="CS211" s="31">
        <f t="shared" si="358"/>
        <v>9133.1106432210163</v>
      </c>
      <c r="CV211" s="32">
        <f t="shared" si="359"/>
        <v>-55</v>
      </c>
      <c r="CW211" s="32">
        <f t="shared" si="360"/>
        <v>24.4</v>
      </c>
      <c r="CX211" s="32">
        <v>1</v>
      </c>
      <c r="CY211" s="23">
        <f t="shared" si="361"/>
        <v>2.2999999999999998</v>
      </c>
      <c r="CZ211" s="31">
        <f t="shared" si="296"/>
        <v>1</v>
      </c>
      <c r="DA211" s="31">
        <f t="shared" si="362"/>
        <v>-126.49999999999999</v>
      </c>
      <c r="DB211" s="31">
        <f t="shared" si="363"/>
        <v>0.45996093749999822</v>
      </c>
      <c r="DC211" s="31">
        <f t="shared" si="364"/>
        <v>7320</v>
      </c>
      <c r="DD211" s="31">
        <f t="shared" si="365"/>
        <v>9133.1106432210163</v>
      </c>
      <c r="DG211" s="32">
        <f t="shared" si="366"/>
        <v>-120</v>
      </c>
      <c r="DH211" s="32">
        <f t="shared" si="367"/>
        <v>29.65</v>
      </c>
      <c r="DI211" s="32">
        <v>1</v>
      </c>
      <c r="DJ211" s="23">
        <f t="shared" si="374"/>
        <v>2.625</v>
      </c>
      <c r="DK211" s="31">
        <f t="shared" si="297"/>
        <v>1</v>
      </c>
      <c r="DL211" s="31">
        <f t="shared" si="368"/>
        <v>-315</v>
      </c>
      <c r="DM211" s="31">
        <f t="shared" si="369"/>
        <v>5.6147575378417515E-5</v>
      </c>
      <c r="DN211" s="31">
        <f t="shared" si="370"/>
        <v>8895</v>
      </c>
      <c r="DO211" s="31">
        <f t="shared" si="371"/>
        <v>9133.1106432210163</v>
      </c>
    </row>
    <row r="212" spans="1:119">
      <c r="A212" s="23">
        <f t="shared" si="298"/>
        <v>315.17296981630273</v>
      </c>
      <c r="B212" s="23">
        <v>0</v>
      </c>
      <c r="C212" s="44">
        <f t="shared" si="281"/>
        <v>7.85</v>
      </c>
      <c r="D212" s="48"/>
      <c r="E212" s="47">
        <f t="shared" si="299"/>
        <v>7.85</v>
      </c>
      <c r="F212" s="84">
        <f t="shared" si="286"/>
        <v>15.7</v>
      </c>
      <c r="G212" s="185">
        <f t="shared" si="287"/>
        <v>17.387757800416928</v>
      </c>
      <c r="H212" s="26">
        <f t="shared" si="300"/>
        <v>2526014396252.8413</v>
      </c>
      <c r="I212" s="23">
        <f t="shared" si="372"/>
        <v>41.200000000000024</v>
      </c>
      <c r="J212" s="27">
        <v>206</v>
      </c>
      <c r="K212" s="32">
        <f t="shared" si="301"/>
        <v>206</v>
      </c>
      <c r="L212" s="32">
        <f t="shared" si="302"/>
        <v>1</v>
      </c>
      <c r="M212" s="22">
        <v>1</v>
      </c>
      <c r="N212" s="109">
        <f t="shared" si="303"/>
        <v>7.85</v>
      </c>
      <c r="O212" s="31">
        <f t="shared" si="288"/>
        <v>1.2135937846092971E+22</v>
      </c>
      <c r="P212" s="31">
        <f t="shared" si="304"/>
        <v>1.9625025090916942E+25</v>
      </c>
      <c r="Q212" s="31">
        <f t="shared" si="305"/>
        <v>2379505561270176.5</v>
      </c>
      <c r="R212" s="31">
        <f t="shared" si="306"/>
        <v>300</v>
      </c>
      <c r="S212" s="31">
        <f t="shared" si="307"/>
        <v>9455.189094489082</v>
      </c>
      <c r="T212" s="56">
        <f t="shared" si="308"/>
        <v>1.2124853600169327E-10</v>
      </c>
      <c r="U212" s="163">
        <f t="shared" si="309"/>
        <v>521.63273401250785</v>
      </c>
      <c r="W212" s="32">
        <f t="shared" si="310"/>
        <v>201</v>
      </c>
      <c r="X212" s="32">
        <f t="shared" si="311"/>
        <v>2.0499999999999998</v>
      </c>
      <c r="Y212" s="22">
        <v>1</v>
      </c>
      <c r="Z212" s="23">
        <f t="shared" si="312"/>
        <v>1.0249999999999999</v>
      </c>
      <c r="AA212" s="31">
        <f t="shared" si="289"/>
        <v>7.9908058285313469E+22</v>
      </c>
      <c r="AB212" s="31">
        <f t="shared" si="313"/>
        <v>1.6463057708231706E+25</v>
      </c>
      <c r="AC212" s="31">
        <f t="shared" si="314"/>
        <v>1189752780635088</v>
      </c>
      <c r="AD212" s="31">
        <f t="shared" si="315"/>
        <v>615</v>
      </c>
      <c r="AE212" s="31">
        <f t="shared" si="316"/>
        <v>9455.189094489082</v>
      </c>
      <c r="AF212" s="56">
        <f t="shared" si="376"/>
        <v>7.2268031961049307E-11</v>
      </c>
      <c r="AH212" s="32">
        <f t="shared" si="317"/>
        <v>191</v>
      </c>
      <c r="AI212" s="32">
        <f t="shared" si="318"/>
        <v>4.1999999999999993</v>
      </c>
      <c r="AJ212" s="22">
        <v>1</v>
      </c>
      <c r="AK212" s="23">
        <f t="shared" si="319"/>
        <v>1.075</v>
      </c>
      <c r="AL212" s="31">
        <f t="shared" si="290"/>
        <v>6.5193054545127533E+21</v>
      </c>
      <c r="AM212" s="31">
        <f t="shared" si="320"/>
        <v>1.3385763924478311E+24</v>
      </c>
      <c r="AN212" s="31">
        <f t="shared" si="321"/>
        <v>297438195158771.87</v>
      </c>
      <c r="AO212" s="31">
        <f t="shared" si="322"/>
        <v>1259.9999999999998</v>
      </c>
      <c r="AP212" s="31">
        <f t="shared" si="323"/>
        <v>9455.189094489082</v>
      </c>
      <c r="AQ212" s="56">
        <f t="shared" si="284"/>
        <v>2.2220487141182274E-10</v>
      </c>
      <c r="AS212" s="32">
        <f t="shared" si="324"/>
        <v>176</v>
      </c>
      <c r="AT212" s="32">
        <f t="shared" si="325"/>
        <v>6.4999999999999991</v>
      </c>
      <c r="AU212" s="22">
        <v>1</v>
      </c>
      <c r="AV212" s="23">
        <f t="shared" si="326"/>
        <v>1.1499999999999999</v>
      </c>
      <c r="AW212" s="31">
        <f t="shared" si="291"/>
        <v>3.8526786812993562E+20</v>
      </c>
      <c r="AX212" s="31">
        <f t="shared" si="327"/>
        <v>7.7978216509498974E+22</v>
      </c>
      <c r="AY212" s="31">
        <f t="shared" si="328"/>
        <v>37179774394846.437</v>
      </c>
      <c r="AZ212" s="31">
        <f t="shared" si="329"/>
        <v>1949.9999999999998</v>
      </c>
      <c r="BA212" s="31">
        <f t="shared" si="330"/>
        <v>9455.189094489082</v>
      </c>
      <c r="BB212" s="56">
        <f t="shared" si="373"/>
        <v>4.7679693200366225E-10</v>
      </c>
      <c r="BD212" s="32">
        <f t="shared" si="331"/>
        <v>146</v>
      </c>
      <c r="BE212" s="32">
        <f t="shared" si="332"/>
        <v>9.1</v>
      </c>
      <c r="BF212" s="22">
        <v>1</v>
      </c>
      <c r="BG212" s="23">
        <f t="shared" si="333"/>
        <v>1.3</v>
      </c>
      <c r="BH212" s="31">
        <f t="shared" si="292"/>
        <v>2.5790658940929573E+19</v>
      </c>
      <c r="BI212" s="31">
        <f t="shared" si="334"/>
        <v>4.895067066988433E+21</v>
      </c>
      <c r="BJ212" s="31">
        <f t="shared" si="335"/>
        <v>580933974919.47449</v>
      </c>
      <c r="BK212" s="31">
        <f t="shared" si="336"/>
        <v>2730</v>
      </c>
      <c r="BL212" s="31">
        <f t="shared" si="337"/>
        <v>9455.189094489082</v>
      </c>
      <c r="BM212" s="56">
        <f t="shared" si="285"/>
        <v>1.1867742912803022E-10</v>
      </c>
      <c r="BO212" s="32">
        <f t="shared" si="338"/>
        <v>101</v>
      </c>
      <c r="BP212" s="32">
        <f t="shared" si="339"/>
        <v>12.149999999999999</v>
      </c>
      <c r="BQ212" s="22">
        <v>1</v>
      </c>
      <c r="BR212" s="23">
        <f t="shared" si="340"/>
        <v>1.5249999999999999</v>
      </c>
      <c r="BS212" s="31">
        <f t="shared" si="293"/>
        <v>1.3432634865067486E+17</v>
      </c>
      <c r="BT212" s="31">
        <f t="shared" si="341"/>
        <v>2.0689615850920194E+19</v>
      </c>
      <c r="BU212" s="31">
        <f t="shared" si="342"/>
        <v>1134636669.764595</v>
      </c>
      <c r="BV212" s="31">
        <f t="shared" si="343"/>
        <v>3644.9999999999995</v>
      </c>
      <c r="BW212" s="31">
        <f t="shared" si="344"/>
        <v>9455.189094489082</v>
      </c>
      <c r="BX212" s="56">
        <f t="shared" si="282"/>
        <v>5.484087659917237E-11</v>
      </c>
      <c r="BZ212" s="32">
        <f t="shared" si="345"/>
        <v>51</v>
      </c>
      <c r="CA212" s="32">
        <f t="shared" si="346"/>
        <v>15.7</v>
      </c>
      <c r="CB212" s="32">
        <v>1</v>
      </c>
      <c r="CC212" s="23">
        <f t="shared" si="347"/>
        <v>1.7749999999999999</v>
      </c>
      <c r="CD212" s="31">
        <f t="shared" si="294"/>
        <v>9950099900049990</v>
      </c>
      <c r="CE212" s="31">
        <f t="shared" si="348"/>
        <v>9.0073279345202534E+17</v>
      </c>
      <c r="CF212" s="31">
        <f t="shared" si="349"/>
        <v>1108043.6228169836</v>
      </c>
      <c r="CG212" s="31">
        <f t="shared" si="350"/>
        <v>4710</v>
      </c>
      <c r="CH212" s="31">
        <f t="shared" si="351"/>
        <v>9455.189094489082</v>
      </c>
      <c r="CI212" s="56">
        <f t="shared" si="375"/>
        <v>1.2301579679034969E-12</v>
      </c>
      <c r="CK212" s="32">
        <f t="shared" si="352"/>
        <v>-4</v>
      </c>
      <c r="CL212" s="32">
        <f t="shared" si="353"/>
        <v>19.799999999999997</v>
      </c>
      <c r="CM212" s="32">
        <v>1</v>
      </c>
      <c r="CN212" s="23">
        <f t="shared" si="354"/>
        <v>2.0499999999999998</v>
      </c>
      <c r="CO212" s="31">
        <f t="shared" si="295"/>
        <v>1</v>
      </c>
      <c r="CP212" s="31">
        <f t="shared" si="355"/>
        <v>-8.1999999999999993</v>
      </c>
      <c r="CQ212" s="31">
        <f t="shared" si="356"/>
        <v>541.03692520360335</v>
      </c>
      <c r="CR212" s="31">
        <f t="shared" si="357"/>
        <v>5939.9999999999991</v>
      </c>
      <c r="CS212" s="31">
        <f t="shared" si="358"/>
        <v>9455.189094489082</v>
      </c>
      <c r="CV212" s="32">
        <f t="shared" si="359"/>
        <v>-54</v>
      </c>
      <c r="CW212" s="32">
        <f t="shared" si="360"/>
        <v>24.4</v>
      </c>
      <c r="CX212" s="32">
        <v>1</v>
      </c>
      <c r="CY212" s="23">
        <f t="shared" si="361"/>
        <v>2.2999999999999998</v>
      </c>
      <c r="CZ212" s="31">
        <f t="shared" si="296"/>
        <v>1</v>
      </c>
      <c r="DA212" s="31">
        <f t="shared" si="362"/>
        <v>-124.19999999999999</v>
      </c>
      <c r="DB212" s="31">
        <f t="shared" si="363"/>
        <v>0.52835637226914223</v>
      </c>
      <c r="DC212" s="31">
        <f t="shared" si="364"/>
        <v>7320</v>
      </c>
      <c r="DD212" s="31">
        <f t="shared" si="365"/>
        <v>9455.189094489082</v>
      </c>
      <c r="DG212" s="32">
        <f t="shared" si="366"/>
        <v>-119</v>
      </c>
      <c r="DH212" s="32">
        <f t="shared" si="367"/>
        <v>29.65</v>
      </c>
      <c r="DI212" s="32">
        <v>1</v>
      </c>
      <c r="DJ212" s="23">
        <f t="shared" si="374"/>
        <v>2.625</v>
      </c>
      <c r="DK212" s="31">
        <f t="shared" si="297"/>
        <v>1</v>
      </c>
      <c r="DL212" s="31">
        <f t="shared" si="368"/>
        <v>-312.375</v>
      </c>
      <c r="DM212" s="31">
        <f t="shared" si="369"/>
        <v>6.4496627474260201E-5</v>
      </c>
      <c r="DN212" s="31">
        <f t="shared" si="370"/>
        <v>8895</v>
      </c>
      <c r="DO212" s="31">
        <f t="shared" si="371"/>
        <v>9455.189094489082</v>
      </c>
    </row>
    <row r="213" spans="1:119">
      <c r="A213" s="23">
        <f t="shared" si="298"/>
        <v>326.28752059373545</v>
      </c>
      <c r="B213" s="23">
        <v>0</v>
      </c>
      <c r="C213" s="44">
        <f t="shared" si="281"/>
        <v>7.85</v>
      </c>
      <c r="D213" s="73"/>
      <c r="E213" s="47">
        <f t="shared" si="299"/>
        <v>7.85</v>
      </c>
      <c r="F213" s="84">
        <f t="shared" si="286"/>
        <v>15.7</v>
      </c>
      <c r="G213" s="185">
        <f t="shared" si="287"/>
        <v>17.630481854025764</v>
      </c>
      <c r="H213" s="26">
        <f t="shared" si="300"/>
        <v>2901628581674.4678</v>
      </c>
      <c r="I213" s="23">
        <f t="shared" si="372"/>
        <v>41.40000000000002</v>
      </c>
      <c r="J213" s="27">
        <v>207</v>
      </c>
      <c r="K213" s="32">
        <f t="shared" si="301"/>
        <v>207</v>
      </c>
      <c r="L213" s="32">
        <f t="shared" si="302"/>
        <v>1</v>
      </c>
      <c r="M213" s="22">
        <v>1</v>
      </c>
      <c r="N213" s="109">
        <f t="shared" si="303"/>
        <v>7.85</v>
      </c>
      <c r="O213" s="31">
        <f t="shared" si="288"/>
        <v>1.2135937846092971E+22</v>
      </c>
      <c r="P213" s="31">
        <f t="shared" si="304"/>
        <v>1.9720292203008772E+25</v>
      </c>
      <c r="Q213" s="31">
        <f t="shared" si="305"/>
        <v>2733334123937348.5</v>
      </c>
      <c r="R213" s="31">
        <f t="shared" si="306"/>
        <v>300</v>
      </c>
      <c r="S213" s="31">
        <f t="shared" si="307"/>
        <v>9788.6256178120639</v>
      </c>
      <c r="T213" s="56">
        <f t="shared" si="308"/>
        <v>1.3860515330093928E-10</v>
      </c>
      <c r="U213" s="163">
        <f t="shared" si="309"/>
        <v>528.91445562077286</v>
      </c>
      <c r="W213" s="32">
        <f t="shared" si="310"/>
        <v>202</v>
      </c>
      <c r="X213" s="32">
        <f t="shared" si="311"/>
        <v>2.0499999999999998</v>
      </c>
      <c r="Y213" s="22">
        <v>1</v>
      </c>
      <c r="Z213" s="23">
        <f t="shared" si="312"/>
        <v>1.0249999999999999</v>
      </c>
      <c r="AA213" s="31">
        <f t="shared" si="289"/>
        <v>7.9908058285313469E+22</v>
      </c>
      <c r="AB213" s="31">
        <f t="shared" si="313"/>
        <v>1.6544963467974153E+25</v>
      </c>
      <c r="AC213" s="31">
        <f t="shared" si="314"/>
        <v>1366667061968674</v>
      </c>
      <c r="AD213" s="31">
        <f t="shared" si="315"/>
        <v>615</v>
      </c>
      <c r="AE213" s="31">
        <f t="shared" si="316"/>
        <v>9788.6256178120639</v>
      </c>
      <c r="AF213" s="56">
        <f t="shared" si="376"/>
        <v>8.2603208197715988E-11</v>
      </c>
      <c r="AH213" s="32">
        <f t="shared" si="317"/>
        <v>192</v>
      </c>
      <c r="AI213" s="32">
        <f t="shared" si="318"/>
        <v>4.1999999999999993</v>
      </c>
      <c r="AJ213" s="22">
        <v>1</v>
      </c>
      <c r="AK213" s="23">
        <f t="shared" si="319"/>
        <v>1.075</v>
      </c>
      <c r="AL213" s="31">
        <f t="shared" si="290"/>
        <v>6.5193054545127533E+21</v>
      </c>
      <c r="AM213" s="31">
        <f t="shared" si="320"/>
        <v>1.3455846458114322E+24</v>
      </c>
      <c r="AN213" s="31">
        <f t="shared" si="321"/>
        <v>341666765492168.25</v>
      </c>
      <c r="AO213" s="31">
        <f t="shared" si="322"/>
        <v>1259.9999999999998</v>
      </c>
      <c r="AP213" s="31">
        <f t="shared" si="323"/>
        <v>9788.6256178120639</v>
      </c>
      <c r="AQ213" s="56">
        <f t="shared" si="284"/>
        <v>2.5391696208463488E-10</v>
      </c>
      <c r="AS213" s="32">
        <f t="shared" si="324"/>
        <v>177</v>
      </c>
      <c r="AT213" s="32">
        <f t="shared" si="325"/>
        <v>6.4999999999999991</v>
      </c>
      <c r="AU213" s="22">
        <v>1</v>
      </c>
      <c r="AV213" s="23">
        <f t="shared" si="326"/>
        <v>1.1499999999999999</v>
      </c>
      <c r="AW213" s="31">
        <f t="shared" si="291"/>
        <v>3.8526786812993562E+20</v>
      </c>
      <c r="AX213" s="31">
        <f t="shared" si="327"/>
        <v>7.8421274557848394E+22</v>
      </c>
      <c r="AY213" s="31">
        <f t="shared" si="328"/>
        <v>42708345686520.992</v>
      </c>
      <c r="AZ213" s="31">
        <f t="shared" si="329"/>
        <v>1949.9999999999998</v>
      </c>
      <c r="BA213" s="31">
        <f t="shared" si="330"/>
        <v>9788.6256178120639</v>
      </c>
      <c r="BB213" s="56">
        <f t="shared" si="373"/>
        <v>5.4460152461583202E-10</v>
      </c>
      <c r="BD213" s="32">
        <f t="shared" si="331"/>
        <v>147</v>
      </c>
      <c r="BE213" s="32">
        <f t="shared" si="332"/>
        <v>9.1</v>
      </c>
      <c r="BF213" s="22">
        <v>1</v>
      </c>
      <c r="BG213" s="23">
        <f t="shared" si="333"/>
        <v>1.3</v>
      </c>
      <c r="BH213" s="31">
        <f t="shared" si="292"/>
        <v>2.5790658940929573E+19</v>
      </c>
      <c r="BI213" s="31">
        <f t="shared" si="334"/>
        <v>4.9285949236116413E+21</v>
      </c>
      <c r="BJ213" s="31">
        <f t="shared" si="335"/>
        <v>667317901351.88916</v>
      </c>
      <c r="BK213" s="31">
        <f t="shared" si="336"/>
        <v>2730</v>
      </c>
      <c r="BL213" s="31">
        <f t="shared" si="337"/>
        <v>9788.6256178120639</v>
      </c>
      <c r="BM213" s="56">
        <f t="shared" si="285"/>
        <v>1.3539718960366154E-10</v>
      </c>
      <c r="BO213" s="32">
        <f t="shared" si="338"/>
        <v>102</v>
      </c>
      <c r="BP213" s="32">
        <f t="shared" si="339"/>
        <v>12.149999999999999</v>
      </c>
      <c r="BQ213" s="22">
        <v>1</v>
      </c>
      <c r="BR213" s="23">
        <f t="shared" si="340"/>
        <v>1.5249999999999999</v>
      </c>
      <c r="BS213" s="31">
        <f t="shared" si="293"/>
        <v>1.3432634865067486E+17</v>
      </c>
      <c r="BT213" s="31">
        <f t="shared" si="341"/>
        <v>2.0894463532612473E+19</v>
      </c>
      <c r="BU213" s="31">
        <f t="shared" si="342"/>
        <v>1303355276.0779045</v>
      </c>
      <c r="BV213" s="31">
        <f t="shared" si="343"/>
        <v>3644.9999999999995</v>
      </c>
      <c r="BW213" s="31">
        <f t="shared" si="344"/>
        <v>9788.6256178120639</v>
      </c>
      <c r="BX213" s="56">
        <f t="shared" si="282"/>
        <v>6.2378020571985638E-11</v>
      </c>
      <c r="BZ213" s="32">
        <f t="shared" si="345"/>
        <v>52</v>
      </c>
      <c r="CA213" s="32">
        <f t="shared" si="346"/>
        <v>15.7</v>
      </c>
      <c r="CB213" s="32">
        <v>1</v>
      </c>
      <c r="CC213" s="23">
        <f t="shared" si="347"/>
        <v>1.7749999999999999</v>
      </c>
      <c r="CD213" s="31">
        <f t="shared" si="294"/>
        <v>9950099900049990</v>
      </c>
      <c r="CE213" s="31">
        <f t="shared" si="348"/>
        <v>9.1839422077461402E+17</v>
      </c>
      <c r="CF213" s="31">
        <f t="shared" si="349"/>
        <v>1272807.8867948244</v>
      </c>
      <c r="CG213" s="31">
        <f t="shared" si="350"/>
        <v>4710</v>
      </c>
      <c r="CH213" s="31">
        <f t="shared" si="351"/>
        <v>9788.6256178120639</v>
      </c>
      <c r="CI213" s="56">
        <f t="shared" si="375"/>
        <v>1.3859058103842185E-12</v>
      </c>
      <c r="CK213" s="32">
        <f t="shared" si="352"/>
        <v>-3</v>
      </c>
      <c r="CL213" s="32">
        <f t="shared" si="353"/>
        <v>19.799999999999997</v>
      </c>
      <c r="CM213" s="32">
        <v>1</v>
      </c>
      <c r="CN213" s="23">
        <f t="shared" si="354"/>
        <v>2.0499999999999998</v>
      </c>
      <c r="CO213" s="31">
        <f t="shared" si="295"/>
        <v>1</v>
      </c>
      <c r="CP213" s="31">
        <f t="shared" si="355"/>
        <v>-6.1499999999999995</v>
      </c>
      <c r="CQ213" s="31">
        <f t="shared" si="356"/>
        <v>621.48822597403296</v>
      </c>
      <c r="CR213" s="31">
        <f t="shared" si="357"/>
        <v>5939.9999999999991</v>
      </c>
      <c r="CS213" s="31">
        <f t="shared" si="358"/>
        <v>9788.6256178120639</v>
      </c>
      <c r="CV213" s="32">
        <f t="shared" si="359"/>
        <v>-53</v>
      </c>
      <c r="CW213" s="32">
        <f t="shared" si="360"/>
        <v>24.4</v>
      </c>
      <c r="CX213" s="32">
        <v>1</v>
      </c>
      <c r="CY213" s="23">
        <f t="shared" si="361"/>
        <v>2.2999999999999998</v>
      </c>
      <c r="CZ213" s="31">
        <f t="shared" si="296"/>
        <v>1</v>
      </c>
      <c r="DA213" s="31">
        <f t="shared" si="362"/>
        <v>-121.89999999999999</v>
      </c>
      <c r="DB213" s="31">
        <f t="shared" si="363"/>
        <v>0.60692209567776467</v>
      </c>
      <c r="DC213" s="31">
        <f t="shared" si="364"/>
        <v>7320</v>
      </c>
      <c r="DD213" s="31">
        <f t="shared" si="365"/>
        <v>9788.6256178120639</v>
      </c>
      <c r="DG213" s="32">
        <f t="shared" si="366"/>
        <v>-118</v>
      </c>
      <c r="DH213" s="32">
        <f t="shared" si="367"/>
        <v>29.65</v>
      </c>
      <c r="DI213" s="32">
        <v>1</v>
      </c>
      <c r="DJ213" s="23">
        <f t="shared" si="374"/>
        <v>2.625</v>
      </c>
      <c r="DK213" s="31">
        <f t="shared" si="297"/>
        <v>1</v>
      </c>
      <c r="DL213" s="31">
        <f t="shared" si="368"/>
        <v>-309.75</v>
      </c>
      <c r="DM213" s="31">
        <f t="shared" si="369"/>
        <v>7.4087169882539308E-5</v>
      </c>
      <c r="DN213" s="31">
        <f t="shared" si="370"/>
        <v>8895</v>
      </c>
      <c r="DO213" s="31">
        <f t="shared" si="371"/>
        <v>9788.6256178120639</v>
      </c>
    </row>
    <row r="214" spans="1:119">
      <c r="A214" s="23">
        <f t="shared" si="298"/>
        <v>337.79402515786541</v>
      </c>
      <c r="B214" s="23">
        <v>0</v>
      </c>
      <c r="C214" s="44">
        <f t="shared" ref="C214:C277" si="377">IF(D214&gt;0,C213+D214,C213)</f>
        <v>7.85</v>
      </c>
      <c r="D214" s="48"/>
      <c r="E214" s="47">
        <f t="shared" si="299"/>
        <v>7.85</v>
      </c>
      <c r="F214" s="84">
        <f t="shared" si="286"/>
        <v>15.7</v>
      </c>
      <c r="G214" s="185">
        <f t="shared" si="287"/>
        <v>17.876594209155524</v>
      </c>
      <c r="H214" s="26">
        <f t="shared" si="300"/>
        <v>3333095978581.8413</v>
      </c>
      <c r="I214" s="23">
        <f t="shared" si="372"/>
        <v>41.600000000000023</v>
      </c>
      <c r="J214" s="27">
        <v>208</v>
      </c>
      <c r="K214" s="32">
        <f t="shared" si="301"/>
        <v>208</v>
      </c>
      <c r="L214" s="32">
        <f t="shared" si="302"/>
        <v>1</v>
      </c>
      <c r="M214" s="22">
        <v>1</v>
      </c>
      <c r="N214" s="109">
        <f t="shared" si="303"/>
        <v>7.85</v>
      </c>
      <c r="O214" s="31">
        <f t="shared" si="288"/>
        <v>1.2135937846092971E+22</v>
      </c>
      <c r="P214" s="31">
        <f t="shared" si="304"/>
        <v>1.9815559315100601E+25</v>
      </c>
      <c r="Q214" s="31">
        <f t="shared" si="305"/>
        <v>3139776411824094</v>
      </c>
      <c r="R214" s="31">
        <f t="shared" si="306"/>
        <v>300</v>
      </c>
      <c r="S214" s="31">
        <f t="shared" si="307"/>
        <v>10133.820754735962</v>
      </c>
      <c r="T214" s="56">
        <f t="shared" si="308"/>
        <v>1.5845005240055995E-10</v>
      </c>
      <c r="U214" s="163">
        <f t="shared" si="309"/>
        <v>536.29782627466568</v>
      </c>
      <c r="W214" s="32">
        <f t="shared" si="310"/>
        <v>203</v>
      </c>
      <c r="X214" s="32">
        <f t="shared" si="311"/>
        <v>2.0499999999999998</v>
      </c>
      <c r="Y214" s="22">
        <v>1</v>
      </c>
      <c r="Z214" s="23">
        <f t="shared" si="312"/>
        <v>1.0249999999999999</v>
      </c>
      <c r="AA214" s="31">
        <f t="shared" si="289"/>
        <v>7.9908058285313469E+22</v>
      </c>
      <c r="AB214" s="31">
        <f t="shared" si="313"/>
        <v>1.6626869227716599E+25</v>
      </c>
      <c r="AC214" s="31">
        <f t="shared" si="314"/>
        <v>1569888205912046.2</v>
      </c>
      <c r="AD214" s="31">
        <f t="shared" si="315"/>
        <v>615</v>
      </c>
      <c r="AE214" s="31">
        <f t="shared" si="316"/>
        <v>10133.820754735962</v>
      </c>
      <c r="AF214" s="56">
        <f t="shared" si="376"/>
        <v>9.4418749820626463E-11</v>
      </c>
      <c r="AH214" s="32">
        <f t="shared" si="317"/>
        <v>193</v>
      </c>
      <c r="AI214" s="32">
        <f t="shared" si="318"/>
        <v>4.1999999999999993</v>
      </c>
      <c r="AJ214" s="22">
        <v>1</v>
      </c>
      <c r="AK214" s="23">
        <f t="shared" si="319"/>
        <v>1.075</v>
      </c>
      <c r="AL214" s="31">
        <f t="shared" si="290"/>
        <v>6.5193054545127533E+21</v>
      </c>
      <c r="AM214" s="31">
        <f t="shared" si="320"/>
        <v>1.3525928991750332E+24</v>
      </c>
      <c r="AN214" s="31">
        <f t="shared" si="321"/>
        <v>392472051478011.5</v>
      </c>
      <c r="AO214" s="31">
        <f t="shared" si="322"/>
        <v>1259.9999999999998</v>
      </c>
      <c r="AP214" s="31">
        <f t="shared" si="323"/>
        <v>10133.820754735962</v>
      </c>
      <c r="AQ214" s="56">
        <f t="shared" si="284"/>
        <v>2.9016273242110479E-10</v>
      </c>
      <c r="AS214" s="32">
        <f t="shared" si="324"/>
        <v>178</v>
      </c>
      <c r="AT214" s="32">
        <f t="shared" si="325"/>
        <v>6.4999999999999991</v>
      </c>
      <c r="AU214" s="22">
        <v>1</v>
      </c>
      <c r="AV214" s="23">
        <f t="shared" si="326"/>
        <v>1.1499999999999999</v>
      </c>
      <c r="AW214" s="31">
        <f t="shared" si="291"/>
        <v>3.8526786812993562E+20</v>
      </c>
      <c r="AX214" s="31">
        <f t="shared" si="327"/>
        <v>7.8864332606197813E+22</v>
      </c>
      <c r="AY214" s="31">
        <f t="shared" si="328"/>
        <v>49059006434751.383</v>
      </c>
      <c r="AZ214" s="31">
        <f t="shared" si="329"/>
        <v>1949.9999999999998</v>
      </c>
      <c r="BA214" s="31">
        <f t="shared" si="330"/>
        <v>10133.820754735962</v>
      </c>
      <c r="BB214" s="56">
        <f t="shared" si="373"/>
        <v>6.2206836491881911E-10</v>
      </c>
      <c r="BD214" s="32">
        <f t="shared" si="331"/>
        <v>148</v>
      </c>
      <c r="BE214" s="32">
        <f t="shared" si="332"/>
        <v>9.1</v>
      </c>
      <c r="BF214" s="22">
        <v>1</v>
      </c>
      <c r="BG214" s="23">
        <f t="shared" si="333"/>
        <v>1.3</v>
      </c>
      <c r="BH214" s="31">
        <f t="shared" si="292"/>
        <v>2.5790658940929573E+19</v>
      </c>
      <c r="BI214" s="31">
        <f t="shared" si="334"/>
        <v>4.9621227802348497E+21</v>
      </c>
      <c r="BJ214" s="31">
        <f t="shared" si="335"/>
        <v>766546975542.98877</v>
      </c>
      <c r="BK214" s="31">
        <f t="shared" si="336"/>
        <v>2730</v>
      </c>
      <c r="BL214" s="31">
        <f t="shared" si="337"/>
        <v>10133.820754735962</v>
      </c>
      <c r="BM214" s="56">
        <f t="shared" si="285"/>
        <v>1.5447964701645477E-10</v>
      </c>
      <c r="BO214" s="32">
        <f t="shared" si="338"/>
        <v>103</v>
      </c>
      <c r="BP214" s="32">
        <f t="shared" si="339"/>
        <v>12.149999999999999</v>
      </c>
      <c r="BQ214" s="22">
        <v>1</v>
      </c>
      <c r="BR214" s="23">
        <f t="shared" si="340"/>
        <v>1.5249999999999999</v>
      </c>
      <c r="BS214" s="31">
        <f t="shared" si="293"/>
        <v>1.3432634865067486E+17</v>
      </c>
      <c r="BT214" s="31">
        <f t="shared" si="341"/>
        <v>2.1099311214304756E+19</v>
      </c>
      <c r="BU214" s="31">
        <f t="shared" si="342"/>
        <v>1497162061.6073954</v>
      </c>
      <c r="BV214" s="31">
        <f t="shared" si="343"/>
        <v>3644.9999999999995</v>
      </c>
      <c r="BW214" s="31">
        <f t="shared" si="344"/>
        <v>10133.820754735962</v>
      </c>
      <c r="BX214" s="56">
        <f t="shared" si="282"/>
        <v>7.0957864282904197E-11</v>
      </c>
      <c r="BZ214" s="32">
        <f t="shared" si="345"/>
        <v>53</v>
      </c>
      <c r="CA214" s="32">
        <f t="shared" si="346"/>
        <v>15.7</v>
      </c>
      <c r="CB214" s="32">
        <v>1</v>
      </c>
      <c r="CC214" s="23">
        <f t="shared" si="347"/>
        <v>1.7749999999999999</v>
      </c>
      <c r="CD214" s="31">
        <f t="shared" si="294"/>
        <v>9950099900049990</v>
      </c>
      <c r="CE214" s="31">
        <f t="shared" si="348"/>
        <v>9.3605564809720282E+17</v>
      </c>
      <c r="CF214" s="31">
        <f t="shared" si="349"/>
        <v>1462072.3257884672</v>
      </c>
      <c r="CG214" s="31">
        <f t="shared" si="350"/>
        <v>4710</v>
      </c>
      <c r="CH214" s="31">
        <f t="shared" si="351"/>
        <v>10133.820754735962</v>
      </c>
      <c r="CI214" s="56">
        <f t="shared" ref="CI214:CI277" si="378">CF214/CE214</f>
        <v>1.5619502203320301E-12</v>
      </c>
      <c r="CK214" s="32">
        <f t="shared" si="352"/>
        <v>-2</v>
      </c>
      <c r="CL214" s="32">
        <f t="shared" si="353"/>
        <v>19.799999999999997</v>
      </c>
      <c r="CM214" s="32">
        <v>1</v>
      </c>
      <c r="CN214" s="23">
        <f t="shared" si="354"/>
        <v>2.0499999999999998</v>
      </c>
      <c r="CO214" s="31">
        <f t="shared" si="295"/>
        <v>1</v>
      </c>
      <c r="CP214" s="31">
        <f t="shared" si="355"/>
        <v>-4.0999999999999996</v>
      </c>
      <c r="CQ214" s="31">
        <f t="shared" si="356"/>
        <v>713.90250282639738</v>
      </c>
      <c r="CR214" s="31">
        <f t="shared" si="357"/>
        <v>5939.9999999999991</v>
      </c>
      <c r="CS214" s="31">
        <f t="shared" si="358"/>
        <v>10133.820754735962</v>
      </c>
      <c r="CV214" s="32">
        <f t="shared" si="359"/>
        <v>-52</v>
      </c>
      <c r="CW214" s="32">
        <f t="shared" si="360"/>
        <v>24.4</v>
      </c>
      <c r="CX214" s="32">
        <v>1</v>
      </c>
      <c r="CY214" s="23">
        <f t="shared" si="361"/>
        <v>2.2999999999999998</v>
      </c>
      <c r="CZ214" s="31">
        <f t="shared" si="296"/>
        <v>1</v>
      </c>
      <c r="DA214" s="31">
        <f t="shared" si="362"/>
        <v>-119.6</v>
      </c>
      <c r="DB214" s="31">
        <f t="shared" si="363"/>
        <v>0.69717041291640136</v>
      </c>
      <c r="DC214" s="31">
        <f t="shared" si="364"/>
        <v>7320</v>
      </c>
      <c r="DD214" s="31">
        <f t="shared" si="365"/>
        <v>10133.820754735962</v>
      </c>
      <c r="DG214" s="32">
        <f t="shared" si="366"/>
        <v>-117</v>
      </c>
      <c r="DH214" s="32">
        <f t="shared" si="367"/>
        <v>29.65</v>
      </c>
      <c r="DI214" s="32">
        <v>1</v>
      </c>
      <c r="DJ214" s="23">
        <f t="shared" si="374"/>
        <v>2.625</v>
      </c>
      <c r="DK214" s="31">
        <f t="shared" si="297"/>
        <v>1</v>
      </c>
      <c r="DL214" s="31">
        <f t="shared" si="368"/>
        <v>-307.125</v>
      </c>
      <c r="DM214" s="31">
        <f t="shared" si="369"/>
        <v>8.5103810170458798E-5</v>
      </c>
      <c r="DN214" s="31">
        <f t="shared" si="370"/>
        <v>8895</v>
      </c>
      <c r="DO214" s="31">
        <f t="shared" si="371"/>
        <v>10133.820754735962</v>
      </c>
    </row>
    <row r="215" spans="1:119">
      <c r="A215" s="23">
        <f t="shared" si="298"/>
        <v>349.70630572912995</v>
      </c>
      <c r="B215" s="23">
        <v>0</v>
      </c>
      <c r="C215" s="44">
        <f t="shared" si="377"/>
        <v>7.85</v>
      </c>
      <c r="D215" s="48"/>
      <c r="E215" s="47">
        <f t="shared" si="299"/>
        <v>7.85</v>
      </c>
      <c r="F215" s="84">
        <f t="shared" si="286"/>
        <v>15.7</v>
      </c>
      <c r="G215" s="185">
        <f t="shared" si="287"/>
        <v>18.126142164732777</v>
      </c>
      <c r="H215" s="26">
        <f t="shared" si="300"/>
        <v>3828721867644.1943</v>
      </c>
      <c r="I215" s="23">
        <f t="shared" si="372"/>
        <v>41.800000000000018</v>
      </c>
      <c r="J215" s="27">
        <v>209</v>
      </c>
      <c r="K215" s="32">
        <f t="shared" si="301"/>
        <v>209</v>
      </c>
      <c r="L215" s="32">
        <f t="shared" si="302"/>
        <v>1</v>
      </c>
      <c r="M215" s="22">
        <v>1</v>
      </c>
      <c r="N215" s="109">
        <f t="shared" si="303"/>
        <v>7.85</v>
      </c>
      <c r="O215" s="31">
        <f t="shared" si="288"/>
        <v>1.2135937846092971E+22</v>
      </c>
      <c r="P215" s="31">
        <f t="shared" si="304"/>
        <v>1.9910826427192431E+25</v>
      </c>
      <c r="Q215" s="31">
        <f t="shared" si="305"/>
        <v>3606655999320831</v>
      </c>
      <c r="R215" s="31">
        <f t="shared" si="306"/>
        <v>300</v>
      </c>
      <c r="S215" s="31">
        <f t="shared" si="307"/>
        <v>10491.189171873899</v>
      </c>
      <c r="T215" s="56">
        <f t="shared" si="308"/>
        <v>1.8114044700802483E-10</v>
      </c>
      <c r="U215" s="163">
        <f t="shared" si="309"/>
        <v>543.78426494198334</v>
      </c>
      <c r="W215" s="32">
        <f t="shared" si="310"/>
        <v>204</v>
      </c>
      <c r="X215" s="32">
        <f t="shared" si="311"/>
        <v>2.0499999999999998</v>
      </c>
      <c r="Y215" s="22">
        <v>1</v>
      </c>
      <c r="Z215" s="23">
        <f t="shared" si="312"/>
        <v>1.0249999999999999</v>
      </c>
      <c r="AA215" s="31">
        <f t="shared" si="289"/>
        <v>7.9908058285313469E+22</v>
      </c>
      <c r="AB215" s="31">
        <f t="shared" si="313"/>
        <v>1.6708774987459045E+25</v>
      </c>
      <c r="AC215" s="31">
        <f t="shared" si="314"/>
        <v>1803327999660414.7</v>
      </c>
      <c r="AD215" s="31">
        <f t="shared" si="315"/>
        <v>615</v>
      </c>
      <c r="AE215" s="31">
        <f t="shared" si="316"/>
        <v>10491.189171873899</v>
      </c>
      <c r="AF215" s="56">
        <f t="shared" si="376"/>
        <v>1.0792700248904677E-10</v>
      </c>
      <c r="AH215" s="32">
        <f t="shared" si="317"/>
        <v>194</v>
      </c>
      <c r="AI215" s="32">
        <f t="shared" si="318"/>
        <v>4.1999999999999993</v>
      </c>
      <c r="AJ215" s="22">
        <v>1</v>
      </c>
      <c r="AK215" s="23">
        <f t="shared" si="319"/>
        <v>1.075</v>
      </c>
      <c r="AL215" s="31">
        <f t="shared" si="290"/>
        <v>6.5193054545127533E+21</v>
      </c>
      <c r="AM215" s="31">
        <f t="shared" si="320"/>
        <v>1.3596011525386348E+24</v>
      </c>
      <c r="AN215" s="31">
        <f t="shared" si="321"/>
        <v>450831999915103.5</v>
      </c>
      <c r="AO215" s="31">
        <f t="shared" si="322"/>
        <v>1259.9999999999998</v>
      </c>
      <c r="AP215" s="31">
        <f t="shared" si="323"/>
        <v>10491.189171873899</v>
      </c>
      <c r="AQ215" s="56">
        <f t="shared" si="284"/>
        <v>3.315913634475185E-10</v>
      </c>
      <c r="AS215" s="32">
        <f t="shared" si="324"/>
        <v>179</v>
      </c>
      <c r="AT215" s="32">
        <f t="shared" si="325"/>
        <v>6.4999999999999991</v>
      </c>
      <c r="AU215" s="22">
        <v>1</v>
      </c>
      <c r="AV215" s="23">
        <f t="shared" si="326"/>
        <v>1.1499999999999999</v>
      </c>
      <c r="AW215" s="31">
        <f t="shared" si="291"/>
        <v>3.8526786812993562E+20</v>
      </c>
      <c r="AX215" s="31">
        <f t="shared" si="327"/>
        <v>7.930739065454725E+22</v>
      </c>
      <c r="AY215" s="31">
        <f t="shared" si="328"/>
        <v>56353999989387.867</v>
      </c>
      <c r="AZ215" s="31">
        <f t="shared" si="329"/>
        <v>1949.9999999999998</v>
      </c>
      <c r="BA215" s="31">
        <f t="shared" si="330"/>
        <v>10491.189171873899</v>
      </c>
      <c r="BB215" s="56">
        <f t="shared" si="373"/>
        <v>7.1057690240823346E-10</v>
      </c>
      <c r="BD215" s="32">
        <f t="shared" si="331"/>
        <v>149</v>
      </c>
      <c r="BE215" s="32">
        <f t="shared" si="332"/>
        <v>9.1</v>
      </c>
      <c r="BF215" s="22">
        <v>1</v>
      </c>
      <c r="BG215" s="23">
        <f t="shared" si="333"/>
        <v>1.3</v>
      </c>
      <c r="BH215" s="31">
        <f t="shared" si="292"/>
        <v>2.5790658940929573E+19</v>
      </c>
      <c r="BI215" s="31">
        <f t="shared" si="334"/>
        <v>4.9956506368580591E+21</v>
      </c>
      <c r="BJ215" s="31">
        <f t="shared" si="335"/>
        <v>880531249834.18347</v>
      </c>
      <c r="BK215" s="31">
        <f t="shared" si="336"/>
        <v>2730</v>
      </c>
      <c r="BL215" s="31">
        <f t="shared" si="337"/>
        <v>10491.189171873899</v>
      </c>
      <c r="BM215" s="56">
        <f t="shared" si="285"/>
        <v>1.7625957334518105E-10</v>
      </c>
      <c r="BO215" s="32">
        <f t="shared" si="338"/>
        <v>104</v>
      </c>
      <c r="BP215" s="32">
        <f t="shared" si="339"/>
        <v>12.149999999999999</v>
      </c>
      <c r="BQ215" s="22">
        <v>1</v>
      </c>
      <c r="BR215" s="23">
        <f t="shared" si="340"/>
        <v>1.5249999999999999</v>
      </c>
      <c r="BS215" s="31">
        <f t="shared" si="293"/>
        <v>1.3432634865067486E+17</v>
      </c>
      <c r="BT215" s="31">
        <f t="shared" si="341"/>
        <v>2.130415889599703E+19</v>
      </c>
      <c r="BU215" s="31">
        <f t="shared" si="342"/>
        <v>1719787597.3323851</v>
      </c>
      <c r="BV215" s="31">
        <f t="shared" si="343"/>
        <v>3644.9999999999995</v>
      </c>
      <c r="BW215" s="31">
        <f t="shared" si="344"/>
        <v>10491.189171873899</v>
      </c>
      <c r="BX215" s="56">
        <f t="shared" si="282"/>
        <v>8.0725439841491534E-11</v>
      </c>
      <c r="BZ215" s="32">
        <f t="shared" si="345"/>
        <v>54</v>
      </c>
      <c r="CA215" s="32">
        <f t="shared" si="346"/>
        <v>15.7</v>
      </c>
      <c r="CB215" s="32">
        <v>1</v>
      </c>
      <c r="CC215" s="23">
        <f t="shared" si="347"/>
        <v>1.7749999999999999</v>
      </c>
      <c r="CD215" s="31">
        <f t="shared" si="294"/>
        <v>9950099900049990</v>
      </c>
      <c r="CE215" s="31">
        <f t="shared" si="348"/>
        <v>9.5371707541979149E+17</v>
      </c>
      <c r="CF215" s="31">
        <f t="shared" si="349"/>
        <v>1679480.075519901</v>
      </c>
      <c r="CG215" s="31">
        <f t="shared" si="350"/>
        <v>4710</v>
      </c>
      <c r="CH215" s="31">
        <f t="shared" si="351"/>
        <v>10491.189171873899</v>
      </c>
      <c r="CI215" s="56">
        <f t="shared" si="378"/>
        <v>1.7609835440774246E-12</v>
      </c>
      <c r="CK215" s="32">
        <f t="shared" si="352"/>
        <v>-1</v>
      </c>
      <c r="CL215" s="32">
        <f t="shared" si="353"/>
        <v>19.799999999999997</v>
      </c>
      <c r="CM215" s="32">
        <v>1</v>
      </c>
      <c r="CN215" s="23">
        <f t="shared" si="354"/>
        <v>2.0499999999999998</v>
      </c>
      <c r="CO215" s="31">
        <f t="shared" si="295"/>
        <v>1</v>
      </c>
      <c r="CP215" s="31">
        <f t="shared" si="355"/>
        <v>-2.0499999999999998</v>
      </c>
      <c r="CQ215" s="31">
        <f t="shared" si="356"/>
        <v>820.05863062494893</v>
      </c>
      <c r="CR215" s="31">
        <f t="shared" si="357"/>
        <v>5939.9999999999991</v>
      </c>
      <c r="CS215" s="31">
        <f t="shared" si="358"/>
        <v>10491.189171873899</v>
      </c>
      <c r="CV215" s="32">
        <f t="shared" si="359"/>
        <v>-51</v>
      </c>
      <c r="CW215" s="32">
        <f t="shared" si="360"/>
        <v>24.4</v>
      </c>
      <c r="CX215" s="32">
        <v>1</v>
      </c>
      <c r="CY215" s="23">
        <f t="shared" si="361"/>
        <v>2.2999999999999998</v>
      </c>
      <c r="CZ215" s="31">
        <f t="shared" si="296"/>
        <v>1</v>
      </c>
      <c r="DA215" s="31">
        <f t="shared" si="362"/>
        <v>-117.3</v>
      </c>
      <c r="DB215" s="31">
        <f t="shared" si="363"/>
        <v>0.80083850646967403</v>
      </c>
      <c r="DC215" s="31">
        <f t="shared" si="364"/>
        <v>7320</v>
      </c>
      <c r="DD215" s="31">
        <f t="shared" si="365"/>
        <v>10491.189171873899</v>
      </c>
      <c r="DG215" s="32">
        <f t="shared" si="366"/>
        <v>-116</v>
      </c>
      <c r="DH215" s="32">
        <f t="shared" si="367"/>
        <v>29.65</v>
      </c>
      <c r="DI215" s="32">
        <v>1</v>
      </c>
      <c r="DJ215" s="23">
        <f t="shared" si="374"/>
        <v>2.625</v>
      </c>
      <c r="DK215" s="31">
        <f t="shared" si="297"/>
        <v>1</v>
      </c>
      <c r="DL215" s="31">
        <f t="shared" si="368"/>
        <v>-304.5</v>
      </c>
      <c r="DM215" s="31">
        <f t="shared" si="369"/>
        <v>9.7758606746785947E-5</v>
      </c>
      <c r="DN215" s="31">
        <f t="shared" si="370"/>
        <v>8895</v>
      </c>
      <c r="DO215" s="31">
        <f t="shared" si="371"/>
        <v>10491.189171873899</v>
      </c>
    </row>
    <row r="216" spans="1:119">
      <c r="A216" s="23">
        <f t="shared" si="298"/>
        <v>362.0386719675173</v>
      </c>
      <c r="B216" s="23">
        <v>0</v>
      </c>
      <c r="C216" s="44">
        <f t="shared" si="377"/>
        <v>9.8999999999999986</v>
      </c>
      <c r="D216" s="47">
        <f>1+J216/200</f>
        <v>2.0499999999999998</v>
      </c>
      <c r="E216" s="47">
        <f t="shared" si="299"/>
        <v>9.8999999999999986</v>
      </c>
      <c r="F216" s="84">
        <f t="shared" si="286"/>
        <v>19.799999999999997</v>
      </c>
      <c r="G216" s="185">
        <f t="shared" si="287"/>
        <v>18.379173679952558</v>
      </c>
      <c r="H216" s="26">
        <f t="shared" si="300"/>
        <v>4398046511104.0615</v>
      </c>
      <c r="I216" s="23">
        <f t="shared" si="372"/>
        <v>42.000000000000021</v>
      </c>
      <c r="J216" s="27">
        <v>210</v>
      </c>
      <c r="K216" s="32">
        <f t="shared" si="301"/>
        <v>210</v>
      </c>
      <c r="L216" s="32">
        <f t="shared" si="302"/>
        <v>1</v>
      </c>
      <c r="M216" s="22">
        <v>1</v>
      </c>
      <c r="N216" s="109">
        <f t="shared" si="303"/>
        <v>9.8999999999999986</v>
      </c>
      <c r="O216" s="31">
        <f t="shared" si="288"/>
        <v>1.2135937846092971E+22</v>
      </c>
      <c r="P216" s="31">
        <f t="shared" si="304"/>
        <v>2.5230614782027284E+25</v>
      </c>
      <c r="Q216" s="31">
        <f t="shared" si="305"/>
        <v>5224879255191624</v>
      </c>
      <c r="R216" s="31">
        <f t="shared" si="306"/>
        <v>300</v>
      </c>
      <c r="S216" s="31">
        <f t="shared" si="307"/>
        <v>10861.16015902552</v>
      </c>
      <c r="T216" s="56">
        <f t="shared" si="308"/>
        <v>2.0708489667534784E-10</v>
      </c>
      <c r="U216" s="163">
        <f t="shared" si="309"/>
        <v>551.37521039857677</v>
      </c>
      <c r="W216" s="32">
        <f t="shared" si="310"/>
        <v>205</v>
      </c>
      <c r="X216" s="32">
        <f t="shared" si="311"/>
        <v>2.0499999999999998</v>
      </c>
      <c r="Y216" s="22">
        <v>1</v>
      </c>
      <c r="Z216" s="23">
        <f t="shared" si="312"/>
        <v>1.0249999999999999</v>
      </c>
      <c r="AA216" s="31">
        <f t="shared" si="289"/>
        <v>7.9908058285313469E+22</v>
      </c>
      <c r="AB216" s="31">
        <f t="shared" si="313"/>
        <v>1.6790680747201492E+25</v>
      </c>
      <c r="AC216" s="31">
        <f t="shared" si="314"/>
        <v>2612439627595811.5</v>
      </c>
      <c r="AD216" s="31">
        <f t="shared" si="315"/>
        <v>615</v>
      </c>
      <c r="AE216" s="31">
        <f t="shared" si="316"/>
        <v>10861.16015902552</v>
      </c>
      <c r="AF216" s="56">
        <f t="shared" si="376"/>
        <v>1.5558866653046379E-10</v>
      </c>
      <c r="AH216" s="32">
        <f t="shared" si="317"/>
        <v>195</v>
      </c>
      <c r="AI216" s="32">
        <f t="shared" si="318"/>
        <v>4.1999999999999993</v>
      </c>
      <c r="AJ216" s="22">
        <v>1</v>
      </c>
      <c r="AK216" s="23">
        <f t="shared" si="319"/>
        <v>1.075</v>
      </c>
      <c r="AL216" s="31">
        <f t="shared" si="290"/>
        <v>6.5193054545127533E+21</v>
      </c>
      <c r="AM216" s="31">
        <f t="shared" si="320"/>
        <v>1.3666094059022358E+24</v>
      </c>
      <c r="AN216" s="31">
        <f t="shared" si="321"/>
        <v>653109906898952.5</v>
      </c>
      <c r="AO216" s="31">
        <f t="shared" si="322"/>
        <v>1259.9999999999998</v>
      </c>
      <c r="AP216" s="31">
        <f t="shared" si="323"/>
        <v>10861.16015902552</v>
      </c>
      <c r="AQ216" s="56">
        <f t="shared" si="284"/>
        <v>4.7790532106558212E-10</v>
      </c>
      <c r="AS216" s="32">
        <f t="shared" si="324"/>
        <v>180</v>
      </c>
      <c r="AT216" s="32">
        <f t="shared" si="325"/>
        <v>6.4999999999999991</v>
      </c>
      <c r="AU216" s="22">
        <v>1</v>
      </c>
      <c r="AV216" s="23">
        <f t="shared" si="326"/>
        <v>1.1499999999999999</v>
      </c>
      <c r="AW216" s="31">
        <f t="shared" si="291"/>
        <v>3.8526786812993562E+20</v>
      </c>
      <c r="AX216" s="31">
        <f t="shared" si="327"/>
        <v>7.9750448702896669E+22</v>
      </c>
      <c r="AY216" s="31">
        <f t="shared" si="328"/>
        <v>81638738362368.969</v>
      </c>
      <c r="AZ216" s="31">
        <f t="shared" si="329"/>
        <v>1949.9999999999998</v>
      </c>
      <c r="BA216" s="31">
        <f t="shared" si="330"/>
        <v>10861.16015902552</v>
      </c>
      <c r="BB216" s="56">
        <f t="shared" si="373"/>
        <v>1.0236774800666884E-9</v>
      </c>
      <c r="BD216" s="32">
        <f t="shared" si="331"/>
        <v>150</v>
      </c>
      <c r="BE216" s="32">
        <f t="shared" si="332"/>
        <v>9.1</v>
      </c>
      <c r="BF216" s="22">
        <v>1</v>
      </c>
      <c r="BG216" s="23">
        <f t="shared" si="333"/>
        <v>1.3</v>
      </c>
      <c r="BH216" s="31">
        <f t="shared" si="292"/>
        <v>2.5790658940929573E+19</v>
      </c>
      <c r="BI216" s="31">
        <f t="shared" si="334"/>
        <v>5.0291784934812664E+21</v>
      </c>
      <c r="BJ216" s="31">
        <f t="shared" si="335"/>
        <v>1275605286912.0125</v>
      </c>
      <c r="BK216" s="31">
        <f t="shared" si="336"/>
        <v>2730</v>
      </c>
      <c r="BL216" s="31">
        <f t="shared" si="337"/>
        <v>10861.16015902552</v>
      </c>
      <c r="BM216" s="56">
        <f t="shared" si="285"/>
        <v>2.536408855970075E-10</v>
      </c>
      <c r="BO216" s="32">
        <f t="shared" si="338"/>
        <v>105</v>
      </c>
      <c r="BP216" s="32">
        <f t="shared" si="339"/>
        <v>12.149999999999999</v>
      </c>
      <c r="BQ216" s="22">
        <v>1</v>
      </c>
      <c r="BR216" s="23">
        <f t="shared" si="340"/>
        <v>1.5249999999999999</v>
      </c>
      <c r="BS216" s="31">
        <f t="shared" si="293"/>
        <v>1.3432634865067486E+17</v>
      </c>
      <c r="BT216" s="31">
        <f t="shared" si="341"/>
        <v>2.1509006577689309E+19</v>
      </c>
      <c r="BU216" s="31">
        <f t="shared" si="342"/>
        <v>2491416576.0000172</v>
      </c>
      <c r="BV216" s="31">
        <f t="shared" si="343"/>
        <v>3644.9999999999995</v>
      </c>
      <c r="BW216" s="31">
        <f t="shared" si="344"/>
        <v>10861.16015902552</v>
      </c>
      <c r="BX216" s="56">
        <f t="shared" si="282"/>
        <v>1.1583131777849256E-10</v>
      </c>
      <c r="BZ216" s="32">
        <f t="shared" si="345"/>
        <v>55</v>
      </c>
      <c r="CA216" s="32">
        <f t="shared" si="346"/>
        <v>15.7</v>
      </c>
      <c r="CB216" s="32">
        <v>1</v>
      </c>
      <c r="CC216" s="23">
        <f t="shared" si="347"/>
        <v>1.7749999999999999</v>
      </c>
      <c r="CD216" s="31">
        <f t="shared" si="294"/>
        <v>9950099900049990</v>
      </c>
      <c r="CE216" s="31">
        <f t="shared" si="348"/>
        <v>9.7137850274238016E+17</v>
      </c>
      <c r="CF216" s="31">
        <f t="shared" si="349"/>
        <v>2433024.0000000088</v>
      </c>
      <c r="CG216" s="31">
        <f t="shared" si="350"/>
        <v>4710</v>
      </c>
      <c r="CH216" s="31">
        <f t="shared" si="351"/>
        <v>10861.16015902552</v>
      </c>
      <c r="CI216" s="56">
        <f t="shared" si="378"/>
        <v>2.5047126255431168E-12</v>
      </c>
      <c r="CK216" s="32">
        <f t="shared" si="352"/>
        <v>0</v>
      </c>
      <c r="CL216" s="32">
        <f t="shared" si="353"/>
        <v>19.799999999999997</v>
      </c>
      <c r="CM216" s="32">
        <v>1</v>
      </c>
      <c r="CN216" s="23">
        <f t="shared" si="354"/>
        <v>2.0499999999999998</v>
      </c>
      <c r="CO216" s="31">
        <f t="shared" si="295"/>
        <v>1</v>
      </c>
      <c r="CP216" s="31">
        <f t="shared" si="355"/>
        <v>0</v>
      </c>
      <c r="CQ216" s="31">
        <f t="shared" si="356"/>
        <v>1187.9999999999998</v>
      </c>
      <c r="CR216" s="31">
        <f t="shared" si="357"/>
        <v>5939.9999999999991</v>
      </c>
      <c r="CS216" s="31">
        <f t="shared" si="358"/>
        <v>10861.16015902552</v>
      </c>
      <c r="CV216" s="32">
        <f t="shared" si="359"/>
        <v>-50</v>
      </c>
      <c r="CW216" s="32">
        <f t="shared" si="360"/>
        <v>24.4</v>
      </c>
      <c r="CX216" s="32">
        <v>1</v>
      </c>
      <c r="CY216" s="23">
        <f t="shared" si="361"/>
        <v>2.2999999999999998</v>
      </c>
      <c r="CZ216" s="31">
        <f t="shared" si="296"/>
        <v>1</v>
      </c>
      <c r="DA216" s="31">
        <f t="shared" si="362"/>
        <v>-114.99999999999999</v>
      </c>
      <c r="DB216" s="31">
        <f t="shared" si="363"/>
        <v>1.160156249999996</v>
      </c>
      <c r="DC216" s="31">
        <f t="shared" si="364"/>
        <v>7320</v>
      </c>
      <c r="DD216" s="31">
        <f t="shared" si="365"/>
        <v>10861.16015902552</v>
      </c>
      <c r="DG216" s="32">
        <f t="shared" si="366"/>
        <v>-115</v>
      </c>
      <c r="DH216" s="32">
        <f t="shared" si="367"/>
        <v>29.65</v>
      </c>
      <c r="DI216" s="32">
        <v>1</v>
      </c>
      <c r="DJ216" s="23">
        <f t="shared" si="374"/>
        <v>2.625</v>
      </c>
      <c r="DK216" s="31">
        <f t="shared" si="297"/>
        <v>1</v>
      </c>
      <c r="DL216" s="31">
        <f t="shared" si="368"/>
        <v>-301.875</v>
      </c>
      <c r="DM216" s="31">
        <f t="shared" si="369"/>
        <v>1.4162063598632699E-4</v>
      </c>
      <c r="DN216" s="31">
        <f t="shared" si="370"/>
        <v>8895</v>
      </c>
      <c r="DO216" s="31">
        <f t="shared" si="371"/>
        <v>10861.16015902552</v>
      </c>
    </row>
    <row r="217" spans="1:119">
      <c r="A217" s="23">
        <f t="shared" si="298"/>
        <v>374.80593816208523</v>
      </c>
      <c r="B217" s="23">
        <v>0</v>
      </c>
      <c r="C217" s="44">
        <f t="shared" si="377"/>
        <v>9.8999999999999986</v>
      </c>
      <c r="D217" s="48"/>
      <c r="E217" s="47">
        <f t="shared" si="299"/>
        <v>9.8999999999999986</v>
      </c>
      <c r="F217" s="84">
        <f t="shared" si="286"/>
        <v>19.799999999999997</v>
      </c>
      <c r="G217" s="185">
        <f t="shared" si="287"/>
        <v>18.635737383495286</v>
      </c>
      <c r="H217" s="26">
        <f t="shared" si="300"/>
        <v>5052028792505.6846</v>
      </c>
      <c r="I217" s="23">
        <f t="shared" si="372"/>
        <v>42.200000000000017</v>
      </c>
      <c r="J217" s="27">
        <v>211</v>
      </c>
      <c r="K217" s="32">
        <f t="shared" si="301"/>
        <v>211</v>
      </c>
      <c r="L217" s="32">
        <f t="shared" si="302"/>
        <v>1</v>
      </c>
      <c r="M217" s="22">
        <v>1</v>
      </c>
      <c r="N217" s="109">
        <f t="shared" si="303"/>
        <v>9.8999999999999986</v>
      </c>
      <c r="O217" s="31">
        <f t="shared" si="288"/>
        <v>1.2135937846092971E+22</v>
      </c>
      <c r="P217" s="31">
        <f t="shared" si="304"/>
        <v>2.53507605667036E+25</v>
      </c>
      <c r="Q217" s="31">
        <f t="shared" si="305"/>
        <v>6001810205496752</v>
      </c>
      <c r="R217" s="31">
        <f t="shared" si="306"/>
        <v>300</v>
      </c>
      <c r="S217" s="31">
        <f t="shared" si="307"/>
        <v>11244.178144862557</v>
      </c>
      <c r="T217" s="56">
        <f t="shared" si="308"/>
        <v>2.3675069588956231E-10</v>
      </c>
      <c r="U217" s="163">
        <f t="shared" si="309"/>
        <v>559.07212150485861</v>
      </c>
      <c r="W217" s="32">
        <f t="shared" si="310"/>
        <v>206</v>
      </c>
      <c r="X217" s="32">
        <f t="shared" si="311"/>
        <v>2.0499999999999998</v>
      </c>
      <c r="Y217" s="22">
        <v>1</v>
      </c>
      <c r="Z217" s="23">
        <f t="shared" si="312"/>
        <v>1.0249999999999999</v>
      </c>
      <c r="AA217" s="31">
        <f t="shared" si="289"/>
        <v>7.9908058285313469E+22</v>
      </c>
      <c r="AB217" s="31">
        <f t="shared" si="313"/>
        <v>1.6872586506943938E+25</v>
      </c>
      <c r="AC217" s="31">
        <f t="shared" si="314"/>
        <v>3000905102748375</v>
      </c>
      <c r="AD217" s="31">
        <f t="shared" si="315"/>
        <v>615</v>
      </c>
      <c r="AE217" s="31">
        <f t="shared" si="316"/>
        <v>11244.178144862557</v>
      </c>
      <c r="AF217" s="56">
        <f t="shared" si="376"/>
        <v>1.7785685090506711E-10</v>
      </c>
      <c r="AH217" s="32">
        <f t="shared" si="317"/>
        <v>196</v>
      </c>
      <c r="AI217" s="32">
        <f t="shared" si="318"/>
        <v>4.1999999999999993</v>
      </c>
      <c r="AJ217" s="22">
        <v>1</v>
      </c>
      <c r="AK217" s="23">
        <f t="shared" si="319"/>
        <v>1.075</v>
      </c>
      <c r="AL217" s="31">
        <f t="shared" si="290"/>
        <v>6.5193054545127533E+21</v>
      </c>
      <c r="AM217" s="31">
        <f t="shared" si="320"/>
        <v>1.3736176592658371E+24</v>
      </c>
      <c r="AN217" s="31">
        <f t="shared" si="321"/>
        <v>750226275687093.37</v>
      </c>
      <c r="AO217" s="31">
        <f t="shared" si="322"/>
        <v>1259.9999999999998</v>
      </c>
      <c r="AP217" s="31">
        <f t="shared" si="323"/>
        <v>11244.178144862557</v>
      </c>
      <c r="AQ217" s="56">
        <f t="shared" si="284"/>
        <v>5.4616819362097443E-10</v>
      </c>
      <c r="AS217" s="32">
        <f t="shared" si="324"/>
        <v>181</v>
      </c>
      <c r="AT217" s="32">
        <f t="shared" si="325"/>
        <v>6.4999999999999991</v>
      </c>
      <c r="AU217" s="22">
        <v>1</v>
      </c>
      <c r="AV217" s="23">
        <f t="shared" si="326"/>
        <v>1.1499999999999999</v>
      </c>
      <c r="AW217" s="31">
        <f t="shared" si="291"/>
        <v>3.8526786812993562E+20</v>
      </c>
      <c r="AX217" s="31">
        <f t="shared" si="327"/>
        <v>8.0193506751246089E+22</v>
      </c>
      <c r="AY217" s="31">
        <f t="shared" si="328"/>
        <v>93778284460886.578</v>
      </c>
      <c r="AZ217" s="31">
        <f t="shared" si="329"/>
        <v>1949.9999999999998</v>
      </c>
      <c r="BA217" s="31">
        <f t="shared" si="330"/>
        <v>11244.178144862557</v>
      </c>
      <c r="BB217" s="56">
        <f t="shared" si="373"/>
        <v>1.1693999708951424E-9</v>
      </c>
      <c r="BD217" s="32">
        <f t="shared" si="331"/>
        <v>151</v>
      </c>
      <c r="BE217" s="32">
        <f t="shared" si="332"/>
        <v>9.1</v>
      </c>
      <c r="BF217" s="22">
        <v>1</v>
      </c>
      <c r="BG217" s="23">
        <f t="shared" si="333"/>
        <v>1.3</v>
      </c>
      <c r="BH217" s="31">
        <f t="shared" si="292"/>
        <v>2.5790658940929573E+19</v>
      </c>
      <c r="BI217" s="31">
        <f t="shared" si="334"/>
        <v>5.0627063501044748E+21</v>
      </c>
      <c r="BJ217" s="31">
        <f t="shared" si="335"/>
        <v>1465285694701.3499</v>
      </c>
      <c r="BK217" s="31">
        <f t="shared" si="336"/>
        <v>2730</v>
      </c>
      <c r="BL217" s="31">
        <f t="shared" si="337"/>
        <v>11244.178144862557</v>
      </c>
      <c r="BM217" s="56">
        <f t="shared" si="285"/>
        <v>2.8942735236285469E-10</v>
      </c>
      <c r="BO217" s="32">
        <f t="shared" si="338"/>
        <v>106</v>
      </c>
      <c r="BP217" s="32">
        <f t="shared" si="339"/>
        <v>12.149999999999999</v>
      </c>
      <c r="BQ217" s="22">
        <v>1</v>
      </c>
      <c r="BR217" s="23">
        <f t="shared" si="340"/>
        <v>1.5249999999999999</v>
      </c>
      <c r="BS217" s="31">
        <f t="shared" si="293"/>
        <v>1.3432634865067486E+17</v>
      </c>
      <c r="BT217" s="31">
        <f t="shared" si="341"/>
        <v>2.1713854259381592E+19</v>
      </c>
      <c r="BU217" s="31">
        <f t="shared" si="342"/>
        <v>2861886122.4635649</v>
      </c>
      <c r="BV217" s="31">
        <f t="shared" si="343"/>
        <v>3644.9999999999995</v>
      </c>
      <c r="BW217" s="31">
        <f t="shared" si="344"/>
        <v>11244.178144862557</v>
      </c>
      <c r="BX217" s="56">
        <f t="shared" si="282"/>
        <v>1.3180000603656401E-10</v>
      </c>
      <c r="BZ217" s="32">
        <f t="shared" si="345"/>
        <v>56</v>
      </c>
      <c r="CA217" s="32">
        <f t="shared" si="346"/>
        <v>15.7</v>
      </c>
      <c r="CB217" s="32">
        <v>1</v>
      </c>
      <c r="CC217" s="23">
        <f t="shared" si="347"/>
        <v>1.7749999999999999</v>
      </c>
      <c r="CD217" s="31">
        <f t="shared" si="294"/>
        <v>9950099900049990</v>
      </c>
      <c r="CE217" s="31">
        <f t="shared" si="348"/>
        <v>9.8903993006496896E+17</v>
      </c>
      <c r="CF217" s="31">
        <f t="shared" si="349"/>
        <v>2794810.6664683167</v>
      </c>
      <c r="CG217" s="31">
        <f t="shared" si="350"/>
        <v>4710</v>
      </c>
      <c r="CH217" s="31">
        <f t="shared" si="351"/>
        <v>11244.178144862557</v>
      </c>
      <c r="CI217" s="56">
        <f t="shared" si="378"/>
        <v>2.8257814285462959E-12</v>
      </c>
      <c r="CK217" s="32">
        <f t="shared" si="352"/>
        <v>1</v>
      </c>
      <c r="CL217" s="32">
        <f t="shared" si="353"/>
        <v>19.799999999999997</v>
      </c>
      <c r="CM217" s="32">
        <v>1</v>
      </c>
      <c r="CN217" s="23">
        <f t="shared" si="354"/>
        <v>2.0499999999999998</v>
      </c>
      <c r="CO217" s="31">
        <f t="shared" si="295"/>
        <v>1</v>
      </c>
      <c r="CP217" s="31">
        <f t="shared" si="355"/>
        <v>2.0499999999999998</v>
      </c>
      <c r="CQ217" s="31">
        <f t="shared" si="356"/>
        <v>1364.6536457364775</v>
      </c>
      <c r="CR217" s="31">
        <f t="shared" si="357"/>
        <v>5939.9999999999991</v>
      </c>
      <c r="CS217" s="31">
        <f t="shared" si="358"/>
        <v>11244.178144862557</v>
      </c>
      <c r="CT217" s="56">
        <f t="shared" ref="CT217:CT263" si="379">CQ217/CP217</f>
        <v>665.68470523730616</v>
      </c>
      <c r="CV217" s="32">
        <f t="shared" si="359"/>
        <v>-49</v>
      </c>
      <c r="CW217" s="32">
        <f t="shared" si="360"/>
        <v>24.4</v>
      </c>
      <c r="CX217" s="32">
        <v>1</v>
      </c>
      <c r="CY217" s="23">
        <f t="shared" si="361"/>
        <v>2.2999999999999998</v>
      </c>
      <c r="CZ217" s="31">
        <f t="shared" si="296"/>
        <v>1</v>
      </c>
      <c r="DA217" s="31">
        <f t="shared" si="362"/>
        <v>-112.69999999999999</v>
      </c>
      <c r="DB217" s="31">
        <f t="shared" si="363"/>
        <v>1.3326695759145244</v>
      </c>
      <c r="DC217" s="31">
        <f t="shared" si="364"/>
        <v>7320</v>
      </c>
      <c r="DD217" s="31">
        <f t="shared" si="365"/>
        <v>11244.178144862557</v>
      </c>
      <c r="DG217" s="32">
        <f t="shared" si="366"/>
        <v>-114</v>
      </c>
      <c r="DH217" s="32">
        <f t="shared" si="367"/>
        <v>29.65</v>
      </c>
      <c r="DI217" s="32">
        <v>1</v>
      </c>
      <c r="DJ217" s="23">
        <f t="shared" si="374"/>
        <v>2.625</v>
      </c>
      <c r="DK217" s="31">
        <f t="shared" si="297"/>
        <v>1</v>
      </c>
      <c r="DL217" s="31">
        <f t="shared" si="368"/>
        <v>-299.25</v>
      </c>
      <c r="DM217" s="31">
        <f t="shared" si="369"/>
        <v>1.6267939159112773E-4</v>
      </c>
      <c r="DN217" s="31">
        <f t="shared" si="370"/>
        <v>8895</v>
      </c>
      <c r="DO217" s="31">
        <f t="shared" si="371"/>
        <v>11244.178144862557</v>
      </c>
    </row>
    <row r="218" spans="1:119">
      <c r="A218" s="23">
        <f t="shared" si="298"/>
        <v>388.02344102666723</v>
      </c>
      <c r="B218" s="23">
        <v>0</v>
      </c>
      <c r="C218" s="44">
        <f t="shared" si="377"/>
        <v>9.8999999999999986</v>
      </c>
      <c r="D218" s="48"/>
      <c r="E218" s="47">
        <f t="shared" si="299"/>
        <v>9.8999999999999986</v>
      </c>
      <c r="F218" s="84">
        <f t="shared" si="286"/>
        <v>19.799999999999997</v>
      </c>
      <c r="G218" s="185">
        <f t="shared" si="287"/>
        <v>18.895882582872488</v>
      </c>
      <c r="H218" s="26">
        <f t="shared" si="300"/>
        <v>5803257163348.9385</v>
      </c>
      <c r="I218" s="23">
        <f t="shared" si="372"/>
        <v>42.40000000000002</v>
      </c>
      <c r="J218" s="27">
        <v>212</v>
      </c>
      <c r="K218" s="32">
        <f t="shared" si="301"/>
        <v>212</v>
      </c>
      <c r="L218" s="32">
        <f t="shared" si="302"/>
        <v>1</v>
      </c>
      <c r="M218" s="22">
        <v>1</v>
      </c>
      <c r="N218" s="109">
        <f t="shared" si="303"/>
        <v>9.8999999999999986</v>
      </c>
      <c r="O218" s="31">
        <f t="shared" si="288"/>
        <v>1.2135937846092971E+22</v>
      </c>
      <c r="P218" s="31">
        <f t="shared" si="304"/>
        <v>2.5470906351379925E+25</v>
      </c>
      <c r="Q218" s="31">
        <f t="shared" si="305"/>
        <v>6894269510058538</v>
      </c>
      <c r="R218" s="31">
        <f t="shared" si="306"/>
        <v>300</v>
      </c>
      <c r="S218" s="31">
        <f t="shared" si="307"/>
        <v>11640.703230800016</v>
      </c>
      <c r="T218" s="56">
        <f t="shared" si="308"/>
        <v>2.706723276725891E-10</v>
      </c>
      <c r="U218" s="163">
        <f t="shared" si="309"/>
        <v>566.87647748617462</v>
      </c>
      <c r="W218" s="32">
        <f t="shared" si="310"/>
        <v>207</v>
      </c>
      <c r="X218" s="32">
        <f t="shared" si="311"/>
        <v>2.0499999999999998</v>
      </c>
      <c r="Y218" s="22">
        <v>1</v>
      </c>
      <c r="Z218" s="23">
        <f t="shared" si="312"/>
        <v>1.0249999999999999</v>
      </c>
      <c r="AA218" s="31">
        <f t="shared" si="289"/>
        <v>7.9908058285313469E+22</v>
      </c>
      <c r="AB218" s="31">
        <f t="shared" si="313"/>
        <v>1.6954492266686383E+25</v>
      </c>
      <c r="AC218" s="31">
        <f t="shared" si="314"/>
        <v>3447134755029267</v>
      </c>
      <c r="AD218" s="31">
        <f t="shared" si="315"/>
        <v>615</v>
      </c>
      <c r="AE218" s="31">
        <f t="shared" si="316"/>
        <v>11640.703230800016</v>
      </c>
      <c r="AF218" s="56">
        <f t="shared" si="376"/>
        <v>2.0331689683226247E-10</v>
      </c>
      <c r="AH218" s="32">
        <f t="shared" si="317"/>
        <v>197</v>
      </c>
      <c r="AI218" s="32">
        <f t="shared" si="318"/>
        <v>4.1999999999999993</v>
      </c>
      <c r="AJ218" s="22">
        <v>1</v>
      </c>
      <c r="AK218" s="23">
        <f t="shared" si="319"/>
        <v>1.075</v>
      </c>
      <c r="AL218" s="31">
        <f t="shared" si="290"/>
        <v>6.5193054545127533E+21</v>
      </c>
      <c r="AM218" s="31">
        <f t="shared" si="320"/>
        <v>1.3806259126294381E+24</v>
      </c>
      <c r="AN218" s="31">
        <f t="shared" si="321"/>
        <v>861783688757316.12</v>
      </c>
      <c r="AO218" s="31">
        <f t="shared" si="322"/>
        <v>1259.9999999999998</v>
      </c>
      <c r="AP218" s="31">
        <f t="shared" si="323"/>
        <v>11640.703230800016</v>
      </c>
      <c r="AQ218" s="56">
        <f t="shared" si="284"/>
        <v>6.2419782279475438E-10</v>
      </c>
      <c r="AS218" s="32">
        <f t="shared" si="324"/>
        <v>182</v>
      </c>
      <c r="AT218" s="32">
        <f t="shared" si="325"/>
        <v>6.4999999999999991</v>
      </c>
      <c r="AU218" s="22">
        <v>1</v>
      </c>
      <c r="AV218" s="23">
        <f t="shared" si="326"/>
        <v>1.1499999999999999</v>
      </c>
      <c r="AW218" s="31">
        <f t="shared" si="291"/>
        <v>3.8526786812993562E+20</v>
      </c>
      <c r="AX218" s="31">
        <f t="shared" si="327"/>
        <v>8.0636564799595525E+22</v>
      </c>
      <c r="AY218" s="31">
        <f t="shared" si="328"/>
        <v>107722961094664.42</v>
      </c>
      <c r="AZ218" s="31">
        <f t="shared" si="329"/>
        <v>1949.9999999999998</v>
      </c>
      <c r="BA218" s="31">
        <f t="shared" si="330"/>
        <v>11640.703230800016</v>
      </c>
      <c r="BB218" s="56">
        <f t="shared" si="373"/>
        <v>1.3359071205771996E-9</v>
      </c>
      <c r="BD218" s="32">
        <f t="shared" si="331"/>
        <v>152</v>
      </c>
      <c r="BE218" s="32">
        <f t="shared" si="332"/>
        <v>9.1</v>
      </c>
      <c r="BF218" s="22">
        <v>1</v>
      </c>
      <c r="BG218" s="23">
        <f t="shared" si="333"/>
        <v>1.3</v>
      </c>
      <c r="BH218" s="31">
        <f t="shared" si="292"/>
        <v>2.5790658940929573E+19</v>
      </c>
      <c r="BI218" s="31">
        <f t="shared" si="334"/>
        <v>5.0962342067276842E+21</v>
      </c>
      <c r="BJ218" s="31">
        <f t="shared" si="335"/>
        <v>1683171267104.1284</v>
      </c>
      <c r="BK218" s="31">
        <f t="shared" si="336"/>
        <v>2730</v>
      </c>
      <c r="BL218" s="31">
        <f t="shared" si="337"/>
        <v>11640.703230800016</v>
      </c>
      <c r="BM218" s="56">
        <f t="shared" si="285"/>
        <v>3.3027745563226393E-10</v>
      </c>
      <c r="BO218" s="32">
        <f t="shared" si="338"/>
        <v>107</v>
      </c>
      <c r="BP218" s="32">
        <f t="shared" si="339"/>
        <v>12.149999999999999</v>
      </c>
      <c r="BQ218" s="22">
        <v>1</v>
      </c>
      <c r="BR218" s="23">
        <f t="shared" si="340"/>
        <v>1.5249999999999999</v>
      </c>
      <c r="BS218" s="31">
        <f t="shared" si="293"/>
        <v>1.3432634865067486E+17</v>
      </c>
      <c r="BT218" s="31">
        <f t="shared" si="341"/>
        <v>2.1918701941073871E+19</v>
      </c>
      <c r="BU218" s="31">
        <f t="shared" si="342"/>
        <v>3287443881.0627413</v>
      </c>
      <c r="BV218" s="31">
        <f t="shared" si="343"/>
        <v>3644.9999999999995</v>
      </c>
      <c r="BW218" s="31">
        <f t="shared" si="344"/>
        <v>11640.703230800016</v>
      </c>
      <c r="BX218" s="56">
        <f t="shared" si="282"/>
        <v>1.4998351133660603E-10</v>
      </c>
      <c r="BZ218" s="32">
        <f t="shared" si="345"/>
        <v>57</v>
      </c>
      <c r="CA218" s="32">
        <f t="shared" si="346"/>
        <v>15.7</v>
      </c>
      <c r="CB218" s="32">
        <v>12</v>
      </c>
      <c r="CC218" s="23">
        <f t="shared" si="347"/>
        <v>1.7749999999999999</v>
      </c>
      <c r="CD218" s="31">
        <f t="shared" si="294"/>
        <v>1.1940119880059987E+17</v>
      </c>
      <c r="CE218" s="31">
        <f t="shared" si="348"/>
        <v>1.2080416288650691E+19</v>
      </c>
      <c r="CF218" s="31">
        <f t="shared" si="349"/>
        <v>3210394.4151003226</v>
      </c>
      <c r="CG218" s="31">
        <f t="shared" si="350"/>
        <v>4710</v>
      </c>
      <c r="CH218" s="31">
        <f t="shared" si="351"/>
        <v>11640.703230800016</v>
      </c>
      <c r="CI218" s="56">
        <f t="shared" si="378"/>
        <v>2.6575196900428208E-13</v>
      </c>
      <c r="CK218" s="32">
        <f t="shared" si="352"/>
        <v>2</v>
      </c>
      <c r="CL218" s="32">
        <f t="shared" si="353"/>
        <v>19.799999999999997</v>
      </c>
      <c r="CM218" s="32">
        <v>1</v>
      </c>
      <c r="CN218" s="23">
        <f t="shared" si="354"/>
        <v>2.0499999999999998</v>
      </c>
      <c r="CO218" s="31">
        <f t="shared" si="295"/>
        <v>1</v>
      </c>
      <c r="CP218" s="31">
        <f t="shared" si="355"/>
        <v>4.0999999999999996</v>
      </c>
      <c r="CQ218" s="31">
        <f t="shared" si="356"/>
        <v>1567.5753979981982</v>
      </c>
      <c r="CR218" s="31">
        <f t="shared" si="357"/>
        <v>5939.9999999999991</v>
      </c>
      <c r="CS218" s="31">
        <f t="shared" si="358"/>
        <v>11640.703230800016</v>
      </c>
      <c r="CT218" s="56">
        <f t="shared" si="379"/>
        <v>382.33546292638982</v>
      </c>
      <c r="CV218" s="32">
        <f t="shared" si="359"/>
        <v>-48</v>
      </c>
      <c r="CW218" s="32">
        <f t="shared" si="360"/>
        <v>24.4</v>
      </c>
      <c r="CX218" s="32">
        <v>1</v>
      </c>
      <c r="CY218" s="23">
        <f t="shared" si="361"/>
        <v>2.2999999999999998</v>
      </c>
      <c r="CZ218" s="31">
        <f t="shared" si="296"/>
        <v>1</v>
      </c>
      <c r="DA218" s="31">
        <f t="shared" si="362"/>
        <v>-110.39999999999999</v>
      </c>
      <c r="DB218" s="31">
        <f t="shared" si="363"/>
        <v>1.5308353496076104</v>
      </c>
      <c r="DC218" s="31">
        <f t="shared" si="364"/>
        <v>7320</v>
      </c>
      <c r="DD218" s="31">
        <f t="shared" si="365"/>
        <v>11640.703230800016</v>
      </c>
      <c r="DG218" s="32">
        <f t="shared" si="366"/>
        <v>-113</v>
      </c>
      <c r="DH218" s="32">
        <f t="shared" si="367"/>
        <v>29.65</v>
      </c>
      <c r="DI218" s="32">
        <v>1</v>
      </c>
      <c r="DJ218" s="23">
        <f t="shared" si="374"/>
        <v>2.625</v>
      </c>
      <c r="DK218" s="31">
        <f t="shared" si="297"/>
        <v>1</v>
      </c>
      <c r="DL218" s="31">
        <f t="shared" si="368"/>
        <v>-296.625</v>
      </c>
      <c r="DM218" s="31">
        <f t="shared" si="369"/>
        <v>1.8686954951264694E-4</v>
      </c>
      <c r="DN218" s="31">
        <f t="shared" si="370"/>
        <v>8895</v>
      </c>
      <c r="DO218" s="31">
        <f t="shared" si="371"/>
        <v>11640.703230800016</v>
      </c>
    </row>
    <row r="219" spans="1:119">
      <c r="A219" s="23">
        <f t="shared" si="298"/>
        <v>401.70705812314191</v>
      </c>
      <c r="B219" s="23">
        <v>0</v>
      </c>
      <c r="C219" s="44">
        <f t="shared" si="377"/>
        <v>9.8999999999999986</v>
      </c>
      <c r="D219" s="48"/>
      <c r="E219" s="47">
        <f t="shared" si="299"/>
        <v>9.8999999999999986</v>
      </c>
      <c r="F219" s="84">
        <f t="shared" si="286"/>
        <v>19.799999999999997</v>
      </c>
      <c r="G219" s="185">
        <f t="shared" si="287"/>
        <v>19.159659273902854</v>
      </c>
      <c r="H219" s="26">
        <f t="shared" si="300"/>
        <v>6666191957163.6846</v>
      </c>
      <c r="I219" s="23">
        <f t="shared" si="372"/>
        <v>42.600000000000023</v>
      </c>
      <c r="J219" s="27">
        <v>213</v>
      </c>
      <c r="K219" s="32">
        <f t="shared" si="301"/>
        <v>213</v>
      </c>
      <c r="L219" s="32">
        <f t="shared" si="302"/>
        <v>1</v>
      </c>
      <c r="M219" s="22">
        <v>1</v>
      </c>
      <c r="N219" s="109">
        <f t="shared" si="303"/>
        <v>9.8999999999999986</v>
      </c>
      <c r="O219" s="31">
        <f t="shared" si="288"/>
        <v>1.2135937846092971E+22</v>
      </c>
      <c r="P219" s="31">
        <f t="shared" si="304"/>
        <v>2.5591052136056242E+25</v>
      </c>
      <c r="Q219" s="31">
        <f t="shared" si="305"/>
        <v>7919436045110456</v>
      </c>
      <c r="R219" s="31">
        <f t="shared" si="306"/>
        <v>300</v>
      </c>
      <c r="S219" s="31">
        <f t="shared" si="307"/>
        <v>12051.211743694257</v>
      </c>
      <c r="T219" s="56">
        <f t="shared" si="308"/>
        <v>3.094611352048496E-10</v>
      </c>
      <c r="U219" s="163">
        <f t="shared" si="309"/>
        <v>574.78977821708565</v>
      </c>
      <c r="W219" s="32">
        <f t="shared" si="310"/>
        <v>208</v>
      </c>
      <c r="X219" s="32">
        <f t="shared" si="311"/>
        <v>2.0499999999999998</v>
      </c>
      <c r="Y219" s="22">
        <v>1</v>
      </c>
      <c r="Z219" s="23">
        <f t="shared" si="312"/>
        <v>1.0249999999999999</v>
      </c>
      <c r="AA219" s="31">
        <f t="shared" si="289"/>
        <v>7.9908058285313469E+22</v>
      </c>
      <c r="AB219" s="31">
        <f t="shared" si="313"/>
        <v>1.7036398026428829E+25</v>
      </c>
      <c r="AC219" s="31">
        <f t="shared" si="314"/>
        <v>3959718022555226.5</v>
      </c>
      <c r="AD219" s="31">
        <f t="shared" si="315"/>
        <v>615</v>
      </c>
      <c r="AE219" s="31">
        <f t="shared" si="316"/>
        <v>12051.211743694257</v>
      </c>
      <c r="AF219" s="56">
        <f t="shared" si="376"/>
        <v>2.3242694942982986E-10</v>
      </c>
      <c r="AH219" s="32">
        <f t="shared" si="317"/>
        <v>198</v>
      </c>
      <c r="AI219" s="32">
        <f t="shared" si="318"/>
        <v>4.1999999999999993</v>
      </c>
      <c r="AJ219" s="22">
        <v>1</v>
      </c>
      <c r="AK219" s="23">
        <f t="shared" si="319"/>
        <v>1.075</v>
      </c>
      <c r="AL219" s="31">
        <f t="shared" si="290"/>
        <v>6.5193054545127533E+21</v>
      </c>
      <c r="AM219" s="31">
        <f t="shared" si="320"/>
        <v>1.3876341659930394E+24</v>
      </c>
      <c r="AN219" s="31">
        <f t="shared" si="321"/>
        <v>989929505638806.25</v>
      </c>
      <c r="AO219" s="31">
        <f t="shared" si="322"/>
        <v>1259.9999999999998</v>
      </c>
      <c r="AP219" s="31">
        <f t="shared" si="323"/>
        <v>12051.211743694257</v>
      </c>
      <c r="AQ219" s="56">
        <f t="shared" si="284"/>
        <v>7.1339372429647421E-10</v>
      </c>
      <c r="AS219" s="32">
        <f t="shared" si="324"/>
        <v>183</v>
      </c>
      <c r="AT219" s="32">
        <f t="shared" si="325"/>
        <v>6.4999999999999991</v>
      </c>
      <c r="AU219" s="22">
        <v>1</v>
      </c>
      <c r="AV219" s="23">
        <f t="shared" si="326"/>
        <v>1.1499999999999999</v>
      </c>
      <c r="AW219" s="31">
        <f t="shared" si="291"/>
        <v>3.8526786812993562E+20</v>
      </c>
      <c r="AX219" s="31">
        <f t="shared" si="327"/>
        <v>8.1079622847944945E+22</v>
      </c>
      <c r="AY219" s="31">
        <f t="shared" si="328"/>
        <v>123741188204850.66</v>
      </c>
      <c r="AZ219" s="31">
        <f t="shared" si="329"/>
        <v>1949.9999999999998</v>
      </c>
      <c r="BA219" s="31">
        <f t="shared" si="330"/>
        <v>12051.211743694257</v>
      </c>
      <c r="BB219" s="56">
        <f t="shared" si="373"/>
        <v>1.5261687691482277E-9</v>
      </c>
      <c r="BD219" s="32">
        <f t="shared" si="331"/>
        <v>153</v>
      </c>
      <c r="BE219" s="32">
        <f t="shared" si="332"/>
        <v>9.1</v>
      </c>
      <c r="BF219" s="22">
        <v>1</v>
      </c>
      <c r="BG219" s="23">
        <f t="shared" si="333"/>
        <v>1.3</v>
      </c>
      <c r="BH219" s="31">
        <f t="shared" si="292"/>
        <v>2.5790658940929573E+19</v>
      </c>
      <c r="BI219" s="31">
        <f t="shared" si="334"/>
        <v>5.1297620633508926E+21</v>
      </c>
      <c r="BJ219" s="31">
        <f t="shared" si="335"/>
        <v>1933456065700.7876</v>
      </c>
      <c r="BK219" s="31">
        <f t="shared" si="336"/>
        <v>2730</v>
      </c>
      <c r="BL219" s="31">
        <f t="shared" si="337"/>
        <v>12051.211743694257</v>
      </c>
      <c r="BM219" s="56">
        <f t="shared" si="285"/>
        <v>3.7690950219975784E-10</v>
      </c>
      <c r="BO219" s="32">
        <f t="shared" si="338"/>
        <v>108</v>
      </c>
      <c r="BP219" s="32">
        <f t="shared" si="339"/>
        <v>12.149999999999999</v>
      </c>
      <c r="BQ219" s="22">
        <v>1</v>
      </c>
      <c r="BR219" s="23">
        <f t="shared" si="340"/>
        <v>1.5249999999999999</v>
      </c>
      <c r="BS219" s="31">
        <f t="shared" si="293"/>
        <v>1.3432634865067486E+17</v>
      </c>
      <c r="BT219" s="31">
        <f t="shared" si="341"/>
        <v>2.212354962276615E+19</v>
      </c>
      <c r="BU219" s="31">
        <f t="shared" si="342"/>
        <v>3776281378.3218389</v>
      </c>
      <c r="BV219" s="31">
        <f t="shared" si="343"/>
        <v>3644.9999999999995</v>
      </c>
      <c r="BW219" s="31">
        <f t="shared" si="344"/>
        <v>12051.211743694257</v>
      </c>
      <c r="BX219" s="56">
        <f t="shared" si="282"/>
        <v>1.7069057374210294E-10</v>
      </c>
      <c r="BZ219" s="32">
        <f t="shared" si="345"/>
        <v>58</v>
      </c>
      <c r="CA219" s="32">
        <f t="shared" si="346"/>
        <v>15.7</v>
      </c>
      <c r="CB219" s="32">
        <v>1</v>
      </c>
      <c r="CC219" s="23">
        <f t="shared" si="347"/>
        <v>1.7749999999999999</v>
      </c>
      <c r="CD219" s="31">
        <f t="shared" si="294"/>
        <v>1.1940119880059987E+17</v>
      </c>
      <c r="CE219" s="31">
        <f t="shared" si="348"/>
        <v>1.2292353416521757E+19</v>
      </c>
      <c r="CF219" s="31">
        <f t="shared" si="349"/>
        <v>3687774.7835174082</v>
      </c>
      <c r="CG219" s="31">
        <f t="shared" si="350"/>
        <v>4710</v>
      </c>
      <c r="CH219" s="31">
        <f t="shared" si="351"/>
        <v>12051.211743694257</v>
      </c>
      <c r="CI219" s="56">
        <f t="shared" si="378"/>
        <v>3.0000559360429619E-13</v>
      </c>
      <c r="CK219" s="32">
        <f t="shared" si="352"/>
        <v>3</v>
      </c>
      <c r="CL219" s="32">
        <f t="shared" si="353"/>
        <v>19.799999999999997</v>
      </c>
      <c r="CM219" s="32">
        <v>1</v>
      </c>
      <c r="CN219" s="23">
        <f t="shared" si="354"/>
        <v>2.0499999999999998</v>
      </c>
      <c r="CO219" s="31">
        <f t="shared" si="295"/>
        <v>1</v>
      </c>
      <c r="CP219" s="31">
        <f t="shared" si="355"/>
        <v>6.1499999999999995</v>
      </c>
      <c r="CQ219" s="31">
        <f t="shared" si="356"/>
        <v>1800.6712810143531</v>
      </c>
      <c r="CR219" s="31">
        <f t="shared" si="357"/>
        <v>5939.9999999999991</v>
      </c>
      <c r="CS219" s="31">
        <f t="shared" si="358"/>
        <v>12051.211743694257</v>
      </c>
      <c r="CT219" s="56">
        <f t="shared" si="379"/>
        <v>292.79207821371597</v>
      </c>
      <c r="CV219" s="32">
        <f t="shared" si="359"/>
        <v>-47</v>
      </c>
      <c r="CW219" s="32">
        <f t="shared" si="360"/>
        <v>24.4</v>
      </c>
      <c r="CX219" s="32">
        <v>1</v>
      </c>
      <c r="CY219" s="23">
        <f t="shared" si="361"/>
        <v>2.2999999999999998</v>
      </c>
      <c r="CZ219" s="31">
        <f t="shared" si="296"/>
        <v>1</v>
      </c>
      <c r="DA219" s="31">
        <f t="shared" si="362"/>
        <v>-108.1</v>
      </c>
      <c r="DB219" s="31">
        <f t="shared" si="363"/>
        <v>1.7584680478655736</v>
      </c>
      <c r="DC219" s="31">
        <f t="shared" si="364"/>
        <v>7320</v>
      </c>
      <c r="DD219" s="31">
        <f t="shared" si="365"/>
        <v>12051.211743694257</v>
      </c>
      <c r="DG219" s="32">
        <f t="shared" si="366"/>
        <v>-112</v>
      </c>
      <c r="DH219" s="32">
        <f t="shared" si="367"/>
        <v>29.65</v>
      </c>
      <c r="DI219" s="32">
        <v>1</v>
      </c>
      <c r="DJ219" s="23">
        <f t="shared" si="374"/>
        <v>2.625</v>
      </c>
      <c r="DK219" s="31">
        <f t="shared" si="297"/>
        <v>1</v>
      </c>
      <c r="DL219" s="31">
        <f t="shared" si="368"/>
        <v>-294</v>
      </c>
      <c r="DM219" s="31">
        <f t="shared" si="369"/>
        <v>2.1465674412421453E-4</v>
      </c>
      <c r="DN219" s="31">
        <f t="shared" si="370"/>
        <v>8895</v>
      </c>
      <c r="DO219" s="31">
        <f t="shared" si="371"/>
        <v>12051.211743694257</v>
      </c>
    </row>
    <row r="220" spans="1:119">
      <c r="A220" s="23">
        <f t="shared" si="298"/>
        <v>415.87322693439836</v>
      </c>
      <c r="B220" s="23">
        <v>0</v>
      </c>
      <c r="C220" s="44">
        <f t="shared" si="377"/>
        <v>9.8999999999999986</v>
      </c>
      <c r="D220" s="48"/>
      <c r="E220" s="47">
        <f t="shared" si="299"/>
        <v>9.8999999999999986</v>
      </c>
      <c r="F220" s="84">
        <f t="shared" si="286"/>
        <v>19.799999999999997</v>
      </c>
      <c r="G220" s="185">
        <f t="shared" si="287"/>
        <v>19.427118150320755</v>
      </c>
      <c r="H220" s="26">
        <f t="shared" si="300"/>
        <v>7657443735288.3906</v>
      </c>
      <c r="I220" s="23">
        <f t="shared" si="372"/>
        <v>42.800000000000026</v>
      </c>
      <c r="J220" s="27">
        <v>214</v>
      </c>
      <c r="K220" s="32">
        <f t="shared" si="301"/>
        <v>214</v>
      </c>
      <c r="L220" s="32">
        <f t="shared" si="302"/>
        <v>1</v>
      </c>
      <c r="M220" s="22">
        <v>1</v>
      </c>
      <c r="N220" s="109">
        <f t="shared" si="303"/>
        <v>9.8999999999999986</v>
      </c>
      <c r="O220" s="31">
        <f t="shared" si="288"/>
        <v>1.2135937846092971E+22</v>
      </c>
      <c r="P220" s="31">
        <f t="shared" si="304"/>
        <v>2.5711197920732567E+25</v>
      </c>
      <c r="Q220" s="31">
        <f t="shared" si="305"/>
        <v>9097043157522606</v>
      </c>
      <c r="R220" s="31">
        <f t="shared" si="306"/>
        <v>300</v>
      </c>
      <c r="S220" s="31">
        <f t="shared" si="307"/>
        <v>12476.196808031951</v>
      </c>
      <c r="T220" s="56">
        <f t="shared" si="308"/>
        <v>3.538163871465158E-10</v>
      </c>
      <c r="U220" s="163">
        <f t="shared" si="309"/>
        <v>582.8135445096226</v>
      </c>
      <c r="W220" s="32">
        <f t="shared" si="310"/>
        <v>209</v>
      </c>
      <c r="X220" s="32">
        <f t="shared" si="311"/>
        <v>2.0499999999999998</v>
      </c>
      <c r="Y220" s="22">
        <v>1</v>
      </c>
      <c r="Z220" s="23">
        <f t="shared" si="312"/>
        <v>1.0249999999999999</v>
      </c>
      <c r="AA220" s="31">
        <f t="shared" si="289"/>
        <v>7.9908058285313469E+22</v>
      </c>
      <c r="AB220" s="31">
        <f t="shared" si="313"/>
        <v>1.7118303786171275E+25</v>
      </c>
      <c r="AC220" s="31">
        <f t="shared" si="314"/>
        <v>4548521578761302</v>
      </c>
      <c r="AD220" s="31">
        <f t="shared" si="315"/>
        <v>615</v>
      </c>
      <c r="AE220" s="31">
        <f t="shared" si="316"/>
        <v>12476.196808031951</v>
      </c>
      <c r="AF220" s="56">
        <f t="shared" si="376"/>
        <v>2.6571099774708671E-10</v>
      </c>
      <c r="AH220" s="32">
        <f t="shared" si="317"/>
        <v>199</v>
      </c>
      <c r="AI220" s="32">
        <f t="shared" si="318"/>
        <v>4.1999999999999993</v>
      </c>
      <c r="AJ220" s="22">
        <v>1</v>
      </c>
      <c r="AK220" s="23">
        <f t="shared" si="319"/>
        <v>1.075</v>
      </c>
      <c r="AL220" s="31">
        <f t="shared" si="290"/>
        <v>6.5193054545127533E+21</v>
      </c>
      <c r="AM220" s="31">
        <f t="shared" si="320"/>
        <v>1.3946424193566407E+24</v>
      </c>
      <c r="AN220" s="31">
        <f t="shared" si="321"/>
        <v>1137130394690324.7</v>
      </c>
      <c r="AO220" s="31">
        <f t="shared" si="322"/>
        <v>1259.9999999999998</v>
      </c>
      <c r="AP220" s="31">
        <f t="shared" si="323"/>
        <v>12476.196808031951</v>
      </c>
      <c r="AQ220" s="56">
        <f t="shared" si="284"/>
        <v>8.1535623677278634E-10</v>
      </c>
      <c r="AS220" s="32">
        <f t="shared" si="324"/>
        <v>184</v>
      </c>
      <c r="AT220" s="32">
        <f t="shared" si="325"/>
        <v>6.4999999999999991</v>
      </c>
      <c r="AU220" s="22">
        <v>1</v>
      </c>
      <c r="AV220" s="23">
        <f t="shared" si="326"/>
        <v>1.1499999999999999</v>
      </c>
      <c r="AW220" s="31">
        <f t="shared" si="291"/>
        <v>3.8526786812993562E+20</v>
      </c>
      <c r="AX220" s="31">
        <f t="shared" si="327"/>
        <v>8.1522680896294364E+22</v>
      </c>
      <c r="AY220" s="31">
        <f t="shared" si="328"/>
        <v>142141299336290.47</v>
      </c>
      <c r="AZ220" s="31">
        <f t="shared" si="329"/>
        <v>1949.9999999999998</v>
      </c>
      <c r="BA220" s="31">
        <f t="shared" si="330"/>
        <v>12476.196808031951</v>
      </c>
      <c r="BB220" s="56">
        <f t="shared" si="373"/>
        <v>1.7435797961196776E-9</v>
      </c>
      <c r="BD220" s="32">
        <f t="shared" si="331"/>
        <v>154</v>
      </c>
      <c r="BE220" s="32">
        <f t="shared" si="332"/>
        <v>9.1</v>
      </c>
      <c r="BF220" s="22">
        <v>1</v>
      </c>
      <c r="BG220" s="23">
        <f t="shared" si="333"/>
        <v>1.3</v>
      </c>
      <c r="BH220" s="31">
        <f t="shared" si="292"/>
        <v>2.5790658940929573E+19</v>
      </c>
      <c r="BI220" s="31">
        <f t="shared" si="334"/>
        <v>5.163289919974101E+21</v>
      </c>
      <c r="BJ220" s="31">
        <f t="shared" si="335"/>
        <v>2220957802129.5337</v>
      </c>
      <c r="BK220" s="31">
        <f t="shared" si="336"/>
        <v>2730</v>
      </c>
      <c r="BL220" s="31">
        <f t="shared" si="337"/>
        <v>12476.196808031951</v>
      </c>
      <c r="BM220" s="56">
        <f t="shared" si="285"/>
        <v>4.3014392694429096E-10</v>
      </c>
      <c r="BO220" s="32">
        <f t="shared" si="338"/>
        <v>109</v>
      </c>
      <c r="BP220" s="32">
        <f t="shared" si="339"/>
        <v>12.149999999999999</v>
      </c>
      <c r="BQ220" s="22">
        <v>1</v>
      </c>
      <c r="BR220" s="23">
        <f t="shared" si="340"/>
        <v>1.5249999999999999</v>
      </c>
      <c r="BS220" s="31">
        <f t="shared" si="293"/>
        <v>1.3432634865067486E+17</v>
      </c>
      <c r="BT220" s="31">
        <f t="shared" si="341"/>
        <v>2.2328397304458428E+19</v>
      </c>
      <c r="BU220" s="31">
        <f t="shared" si="342"/>
        <v>4337808207.2842321</v>
      </c>
      <c r="BV220" s="31">
        <f t="shared" si="343"/>
        <v>3644.9999999999995</v>
      </c>
      <c r="BW220" s="31">
        <f t="shared" si="344"/>
        <v>12476.196808031951</v>
      </c>
      <c r="BX220" s="56">
        <f t="shared" si="282"/>
        <v>1.9427315575480552E-10</v>
      </c>
      <c r="BZ220" s="32">
        <f t="shared" si="345"/>
        <v>59</v>
      </c>
      <c r="CA220" s="32">
        <f t="shared" si="346"/>
        <v>15.7</v>
      </c>
      <c r="CB220" s="32">
        <v>1</v>
      </c>
      <c r="CC220" s="23">
        <f t="shared" si="347"/>
        <v>1.7749999999999999</v>
      </c>
      <c r="CD220" s="31">
        <f t="shared" si="294"/>
        <v>1.1940119880059987E+17</v>
      </c>
      <c r="CE220" s="31">
        <f t="shared" si="348"/>
        <v>1.2504290544392821E+19</v>
      </c>
      <c r="CF220" s="31">
        <f t="shared" si="349"/>
        <v>4236140.827425994</v>
      </c>
      <c r="CG220" s="31">
        <f t="shared" si="350"/>
        <v>4710</v>
      </c>
      <c r="CH220" s="31">
        <f t="shared" si="351"/>
        <v>12476.196808031951</v>
      </c>
      <c r="CI220" s="56">
        <f t="shared" si="378"/>
        <v>3.3877498386548338E-13</v>
      </c>
      <c r="CK220" s="32">
        <f t="shared" si="352"/>
        <v>4</v>
      </c>
      <c r="CL220" s="32">
        <f t="shared" si="353"/>
        <v>19.799999999999997</v>
      </c>
      <c r="CM220" s="32">
        <v>1</v>
      </c>
      <c r="CN220" s="23">
        <f t="shared" si="354"/>
        <v>2.0499999999999998</v>
      </c>
      <c r="CO220" s="31">
        <f t="shared" si="295"/>
        <v>1</v>
      </c>
      <c r="CP220" s="31">
        <f t="shared" si="355"/>
        <v>8.1999999999999993</v>
      </c>
      <c r="CQ220" s="31">
        <f t="shared" si="356"/>
        <v>2068.4281383915913</v>
      </c>
      <c r="CR220" s="31">
        <f t="shared" si="357"/>
        <v>5939.9999999999991</v>
      </c>
      <c r="CS220" s="31">
        <f t="shared" si="358"/>
        <v>12476.196808031951</v>
      </c>
      <c r="CT220" s="56">
        <f t="shared" si="379"/>
        <v>252.24733395019408</v>
      </c>
      <c r="CV220" s="32">
        <f t="shared" si="359"/>
        <v>-46</v>
      </c>
      <c r="CW220" s="32">
        <f t="shared" si="360"/>
        <v>24.4</v>
      </c>
      <c r="CX220" s="32">
        <v>1</v>
      </c>
      <c r="CY220" s="23">
        <f t="shared" si="361"/>
        <v>2.2999999999999998</v>
      </c>
      <c r="CZ220" s="31">
        <f t="shared" si="296"/>
        <v>1</v>
      </c>
      <c r="DA220" s="31">
        <f t="shared" si="362"/>
        <v>-105.8</v>
      </c>
      <c r="DB220" s="31">
        <f t="shared" si="363"/>
        <v>2.0199493538980318</v>
      </c>
      <c r="DC220" s="31">
        <f t="shared" si="364"/>
        <v>7320</v>
      </c>
      <c r="DD220" s="31">
        <f t="shared" si="365"/>
        <v>12476.196808031951</v>
      </c>
      <c r="DG220" s="32">
        <f t="shared" si="366"/>
        <v>-111</v>
      </c>
      <c r="DH220" s="32">
        <f t="shared" si="367"/>
        <v>29.65</v>
      </c>
      <c r="DI220" s="32">
        <v>1</v>
      </c>
      <c r="DJ220" s="23">
        <f t="shared" si="374"/>
        <v>2.625</v>
      </c>
      <c r="DK220" s="31">
        <f t="shared" si="297"/>
        <v>1</v>
      </c>
      <c r="DL220" s="31">
        <f t="shared" si="368"/>
        <v>-291.375</v>
      </c>
      <c r="DM220" s="31">
        <f t="shared" si="369"/>
        <v>2.465758488645048E-4</v>
      </c>
      <c r="DN220" s="31">
        <f t="shared" si="370"/>
        <v>8895</v>
      </c>
      <c r="DO220" s="31">
        <f t="shared" si="371"/>
        <v>12476.196808031951</v>
      </c>
    </row>
    <row r="221" spans="1:119">
      <c r="A221" s="23">
        <f t="shared" si="298"/>
        <v>430.53896460990791</v>
      </c>
      <c r="B221" s="23">
        <v>0</v>
      </c>
      <c r="C221" s="44">
        <f t="shared" si="377"/>
        <v>9.8999999999999986</v>
      </c>
      <c r="D221" s="48"/>
      <c r="E221" s="47">
        <f t="shared" si="299"/>
        <v>9.8999999999999986</v>
      </c>
      <c r="F221" s="84">
        <f t="shared" si="286"/>
        <v>19.799999999999997</v>
      </c>
      <c r="G221" s="185">
        <f t="shared" si="287"/>
        <v>19.698310613518661</v>
      </c>
      <c r="H221" s="26">
        <f t="shared" si="300"/>
        <v>8796093022208.127</v>
      </c>
      <c r="I221" s="23">
        <f t="shared" si="372"/>
        <v>43.000000000000021</v>
      </c>
      <c r="J221" s="27">
        <v>215</v>
      </c>
      <c r="K221" s="32">
        <f t="shared" si="301"/>
        <v>215</v>
      </c>
      <c r="L221" s="32">
        <f t="shared" si="302"/>
        <v>1</v>
      </c>
      <c r="M221" s="22">
        <v>1</v>
      </c>
      <c r="N221" s="109">
        <f t="shared" si="303"/>
        <v>9.8999999999999986</v>
      </c>
      <c r="O221" s="31">
        <f t="shared" si="288"/>
        <v>1.2135937846092971E+22</v>
      </c>
      <c r="P221" s="31">
        <f t="shared" si="304"/>
        <v>2.5831343705408883E+25</v>
      </c>
      <c r="Q221" s="31">
        <f t="shared" si="305"/>
        <v>1.0449758510383254E+16</v>
      </c>
      <c r="R221" s="31">
        <f t="shared" si="306"/>
        <v>300</v>
      </c>
      <c r="S221" s="31">
        <f t="shared" si="307"/>
        <v>12916.168938297236</v>
      </c>
      <c r="T221" s="56">
        <f t="shared" si="308"/>
        <v>4.0453793769137743E-10</v>
      </c>
      <c r="U221" s="163">
        <f t="shared" si="309"/>
        <v>590.94931840555978</v>
      </c>
      <c r="W221" s="32">
        <f t="shared" si="310"/>
        <v>210</v>
      </c>
      <c r="X221" s="32">
        <f t="shared" si="311"/>
        <v>2.0499999999999998</v>
      </c>
      <c r="Y221" s="22">
        <v>1</v>
      </c>
      <c r="Z221" s="23">
        <f t="shared" si="312"/>
        <v>1.0249999999999999</v>
      </c>
      <c r="AA221" s="31">
        <f t="shared" si="289"/>
        <v>7.9908058285313469E+22</v>
      </c>
      <c r="AB221" s="31">
        <f t="shared" si="313"/>
        <v>1.7200209545913722E+25</v>
      </c>
      <c r="AC221" s="31">
        <f t="shared" si="314"/>
        <v>5224879255191624</v>
      </c>
      <c r="AD221" s="31">
        <f t="shared" si="315"/>
        <v>615</v>
      </c>
      <c r="AE221" s="31">
        <f t="shared" si="316"/>
        <v>12916.168938297236</v>
      </c>
      <c r="AF221" s="56">
        <f t="shared" si="376"/>
        <v>3.0376834894042937E-10</v>
      </c>
      <c r="AH221" s="32">
        <f t="shared" si="317"/>
        <v>200</v>
      </c>
      <c r="AI221" s="32">
        <f t="shared" si="318"/>
        <v>4.1999999999999993</v>
      </c>
      <c r="AJ221" s="22">
        <v>1</v>
      </c>
      <c r="AK221" s="23">
        <f t="shared" si="319"/>
        <v>1.075</v>
      </c>
      <c r="AL221" s="31">
        <f t="shared" si="290"/>
        <v>6.5193054545127533E+21</v>
      </c>
      <c r="AM221" s="31">
        <f t="shared" si="320"/>
        <v>1.401650672720242E+24</v>
      </c>
      <c r="AN221" s="31">
        <f t="shared" si="321"/>
        <v>1306219813797905.2</v>
      </c>
      <c r="AO221" s="31">
        <f t="shared" si="322"/>
        <v>1259.9999999999998</v>
      </c>
      <c r="AP221" s="31">
        <f t="shared" si="323"/>
        <v>12916.168938297236</v>
      </c>
      <c r="AQ221" s="56">
        <f t="shared" si="284"/>
        <v>9.319153760778852E-10</v>
      </c>
      <c r="AS221" s="32">
        <f t="shared" si="324"/>
        <v>185</v>
      </c>
      <c r="AT221" s="32">
        <f t="shared" si="325"/>
        <v>6.4999999999999991</v>
      </c>
      <c r="AU221" s="22">
        <v>1</v>
      </c>
      <c r="AV221" s="23">
        <f t="shared" si="326"/>
        <v>1.1499999999999999</v>
      </c>
      <c r="AW221" s="31">
        <f t="shared" si="291"/>
        <v>3.8526786812993562E+20</v>
      </c>
      <c r="AX221" s="31">
        <f t="shared" si="327"/>
        <v>8.1965738944643801E+22</v>
      </c>
      <c r="AY221" s="31">
        <f t="shared" si="328"/>
        <v>163277476724738.03</v>
      </c>
      <c r="AZ221" s="31">
        <f t="shared" si="329"/>
        <v>1949.9999999999998</v>
      </c>
      <c r="BA221" s="31">
        <f t="shared" si="330"/>
        <v>12916.168938297236</v>
      </c>
      <c r="BB221" s="56">
        <f t="shared" si="373"/>
        <v>1.9920210422919355E-9</v>
      </c>
      <c r="BD221" s="32">
        <f t="shared" si="331"/>
        <v>155</v>
      </c>
      <c r="BE221" s="32">
        <f t="shared" si="332"/>
        <v>9.1</v>
      </c>
      <c r="BF221" s="22">
        <v>1</v>
      </c>
      <c r="BG221" s="23">
        <f t="shared" si="333"/>
        <v>1.3</v>
      </c>
      <c r="BH221" s="31">
        <f t="shared" si="292"/>
        <v>2.5790658940929573E+19</v>
      </c>
      <c r="BI221" s="31">
        <f t="shared" si="334"/>
        <v>5.1968177765973083E+21</v>
      </c>
      <c r="BJ221" s="31">
        <f t="shared" si="335"/>
        <v>2551210573824.0254</v>
      </c>
      <c r="BK221" s="31">
        <f t="shared" si="336"/>
        <v>2730</v>
      </c>
      <c r="BL221" s="31">
        <f t="shared" si="337"/>
        <v>12916.168938297236</v>
      </c>
      <c r="BM221" s="56">
        <f t="shared" si="285"/>
        <v>4.9091784309098245E-10</v>
      </c>
      <c r="BO221" s="32">
        <f t="shared" si="338"/>
        <v>110</v>
      </c>
      <c r="BP221" s="32">
        <f t="shared" si="339"/>
        <v>12.149999999999999</v>
      </c>
      <c r="BQ221" s="22">
        <v>1</v>
      </c>
      <c r="BR221" s="23">
        <f t="shared" si="340"/>
        <v>1.5249999999999999</v>
      </c>
      <c r="BS221" s="31">
        <f t="shared" si="293"/>
        <v>1.3432634865067486E+17</v>
      </c>
      <c r="BT221" s="31">
        <f t="shared" si="341"/>
        <v>2.2533244986150707E+19</v>
      </c>
      <c r="BU221" s="31">
        <f t="shared" si="342"/>
        <v>4982833152.0000362</v>
      </c>
      <c r="BV221" s="31">
        <f t="shared" si="343"/>
        <v>3644.9999999999995</v>
      </c>
      <c r="BW221" s="31">
        <f t="shared" si="344"/>
        <v>12916.168938297236</v>
      </c>
      <c r="BX221" s="56">
        <f t="shared" si="282"/>
        <v>2.2113251575894041E-10</v>
      </c>
      <c r="BZ221" s="32">
        <f t="shared" si="345"/>
        <v>60</v>
      </c>
      <c r="CA221" s="32">
        <f t="shared" si="346"/>
        <v>15.7</v>
      </c>
      <c r="CB221" s="32">
        <v>1</v>
      </c>
      <c r="CC221" s="23">
        <f t="shared" si="347"/>
        <v>1.7749999999999999</v>
      </c>
      <c r="CD221" s="31">
        <f t="shared" si="294"/>
        <v>1.1940119880059987E+17</v>
      </c>
      <c r="CE221" s="31">
        <f t="shared" si="348"/>
        <v>1.2716227672263887E+19</v>
      </c>
      <c r="CF221" s="31">
        <f t="shared" si="349"/>
        <v>4866048.0000000186</v>
      </c>
      <c r="CG221" s="31">
        <f t="shared" si="350"/>
        <v>4710</v>
      </c>
      <c r="CH221" s="31">
        <f t="shared" si="351"/>
        <v>12916.168938297236</v>
      </c>
      <c r="CI221" s="56">
        <f t="shared" si="378"/>
        <v>3.8266442890242067E-13</v>
      </c>
      <c r="CK221" s="32">
        <f t="shared" si="352"/>
        <v>5</v>
      </c>
      <c r="CL221" s="32">
        <f t="shared" si="353"/>
        <v>19.799999999999997</v>
      </c>
      <c r="CM221" s="32">
        <v>1</v>
      </c>
      <c r="CN221" s="23">
        <f t="shared" si="354"/>
        <v>2.0499999999999998</v>
      </c>
      <c r="CO221" s="31">
        <f t="shared" si="295"/>
        <v>1</v>
      </c>
      <c r="CP221" s="31">
        <f t="shared" si="355"/>
        <v>10.25</v>
      </c>
      <c r="CQ221" s="31">
        <f t="shared" si="356"/>
        <v>2376</v>
      </c>
      <c r="CR221" s="31">
        <f t="shared" si="357"/>
        <v>5939.9999999999991</v>
      </c>
      <c r="CS221" s="31">
        <f t="shared" si="358"/>
        <v>12916.168938297236</v>
      </c>
      <c r="CT221" s="56">
        <f t="shared" si="379"/>
        <v>231.80487804878049</v>
      </c>
      <c r="CV221" s="32">
        <f t="shared" si="359"/>
        <v>-45</v>
      </c>
      <c r="CW221" s="32">
        <f t="shared" si="360"/>
        <v>24.4</v>
      </c>
      <c r="CX221" s="32">
        <v>1</v>
      </c>
      <c r="CY221" s="23">
        <f t="shared" si="361"/>
        <v>2.2999999999999998</v>
      </c>
      <c r="CZ221" s="31">
        <f t="shared" si="296"/>
        <v>1</v>
      </c>
      <c r="DA221" s="31">
        <f t="shared" si="362"/>
        <v>-103.49999999999999</v>
      </c>
      <c r="DB221" s="31">
        <f t="shared" si="363"/>
        <v>2.3203124999999929</v>
      </c>
      <c r="DC221" s="31">
        <f t="shared" si="364"/>
        <v>7320</v>
      </c>
      <c r="DD221" s="31">
        <f t="shared" si="365"/>
        <v>12916.168938297236</v>
      </c>
      <c r="DG221" s="32">
        <f t="shared" si="366"/>
        <v>-110</v>
      </c>
      <c r="DH221" s="32">
        <f t="shared" si="367"/>
        <v>29.65</v>
      </c>
      <c r="DI221" s="32">
        <v>1</v>
      </c>
      <c r="DJ221" s="23">
        <f t="shared" si="374"/>
        <v>2.625</v>
      </c>
      <c r="DK221" s="31">
        <f t="shared" si="297"/>
        <v>1</v>
      </c>
      <c r="DL221" s="31">
        <f t="shared" si="368"/>
        <v>-288.75</v>
      </c>
      <c r="DM221" s="31">
        <f t="shared" si="369"/>
        <v>2.8324127197265414E-4</v>
      </c>
      <c r="DN221" s="31">
        <f t="shared" si="370"/>
        <v>8895</v>
      </c>
      <c r="DO221" s="31">
        <f t="shared" si="371"/>
        <v>12916.168938297236</v>
      </c>
    </row>
    <row r="222" spans="1:119">
      <c r="A222" s="23">
        <f t="shared" si="298"/>
        <v>445.7218884076218</v>
      </c>
      <c r="B222" s="23">
        <v>0</v>
      </c>
      <c r="C222" s="44">
        <f t="shared" si="377"/>
        <v>9.8999999999999986</v>
      </c>
      <c r="D222" s="48"/>
      <c r="E222" s="47">
        <f t="shared" si="299"/>
        <v>9.8999999999999986</v>
      </c>
      <c r="F222" s="84">
        <f t="shared" si="286"/>
        <v>19.799999999999997</v>
      </c>
      <c r="G222" s="185">
        <f t="shared" si="287"/>
        <v>19.97328878242579</v>
      </c>
      <c r="H222" s="26">
        <f t="shared" si="300"/>
        <v>10104057585011.373</v>
      </c>
      <c r="I222" s="23">
        <f t="shared" si="372"/>
        <v>43.200000000000024</v>
      </c>
      <c r="J222" s="27">
        <v>216</v>
      </c>
      <c r="K222" s="32">
        <f t="shared" si="301"/>
        <v>216</v>
      </c>
      <c r="L222" s="32">
        <f t="shared" si="302"/>
        <v>1</v>
      </c>
      <c r="M222" s="22">
        <v>1</v>
      </c>
      <c r="N222" s="109">
        <f t="shared" si="303"/>
        <v>9.8999999999999986</v>
      </c>
      <c r="O222" s="31">
        <f t="shared" si="288"/>
        <v>1.2135937846092971E+22</v>
      </c>
      <c r="P222" s="31">
        <f t="shared" si="304"/>
        <v>2.5951489490085208E+25</v>
      </c>
      <c r="Q222" s="31">
        <f t="shared" si="305"/>
        <v>1.200362041099351E+16</v>
      </c>
      <c r="R222" s="31">
        <f t="shared" si="306"/>
        <v>300</v>
      </c>
      <c r="S222" s="31">
        <f t="shared" si="307"/>
        <v>13371.656652228654</v>
      </c>
      <c r="T222" s="56">
        <f t="shared" si="308"/>
        <v>4.625407114138672E-10</v>
      </c>
      <c r="U222" s="163">
        <f t="shared" si="309"/>
        <v>599.19866347277366</v>
      </c>
      <c r="W222" s="32">
        <f t="shared" si="310"/>
        <v>211</v>
      </c>
      <c r="X222" s="32">
        <f t="shared" si="311"/>
        <v>2.0499999999999998</v>
      </c>
      <c r="Y222" s="22">
        <v>1</v>
      </c>
      <c r="Z222" s="23">
        <f t="shared" si="312"/>
        <v>1.0249999999999999</v>
      </c>
      <c r="AA222" s="31">
        <f t="shared" si="289"/>
        <v>7.9908058285313469E+22</v>
      </c>
      <c r="AB222" s="31">
        <f t="shared" si="313"/>
        <v>1.7282115305656168E+25</v>
      </c>
      <c r="AC222" s="31">
        <f t="shared" si="314"/>
        <v>6001810205496752</v>
      </c>
      <c r="AD222" s="31">
        <f t="shared" si="315"/>
        <v>615</v>
      </c>
      <c r="AE222" s="31">
        <f t="shared" si="316"/>
        <v>13371.656652228654</v>
      </c>
      <c r="AF222" s="56">
        <f t="shared" si="376"/>
        <v>3.4728446717008378E-10</v>
      </c>
      <c r="AH222" s="32">
        <f t="shared" si="317"/>
        <v>201</v>
      </c>
      <c r="AI222" s="32">
        <f t="shared" si="318"/>
        <v>4.1999999999999993</v>
      </c>
      <c r="AJ222" s="22">
        <v>1</v>
      </c>
      <c r="AK222" s="23">
        <f t="shared" si="319"/>
        <v>1.075</v>
      </c>
      <c r="AL222" s="31">
        <f t="shared" si="290"/>
        <v>6.5193054545127533E+21</v>
      </c>
      <c r="AM222" s="31">
        <f t="shared" si="320"/>
        <v>1.408658926083843E+24</v>
      </c>
      <c r="AN222" s="31">
        <f t="shared" si="321"/>
        <v>1500452551374187</v>
      </c>
      <c r="AO222" s="31">
        <f t="shared" si="322"/>
        <v>1259.9999999999998</v>
      </c>
      <c r="AP222" s="31">
        <f t="shared" si="323"/>
        <v>13371.656652228654</v>
      </c>
      <c r="AQ222" s="56">
        <f t="shared" si="284"/>
        <v>1.0651638402956319E-9</v>
      </c>
      <c r="AS222" s="32">
        <f t="shared" si="324"/>
        <v>186</v>
      </c>
      <c r="AT222" s="32">
        <f t="shared" si="325"/>
        <v>6.4999999999999991</v>
      </c>
      <c r="AU222" s="22">
        <v>1</v>
      </c>
      <c r="AV222" s="23">
        <f t="shared" si="326"/>
        <v>1.1499999999999999</v>
      </c>
      <c r="AW222" s="31">
        <f t="shared" si="291"/>
        <v>3.8526786812993562E+20</v>
      </c>
      <c r="AX222" s="31">
        <f t="shared" si="327"/>
        <v>8.240879699299322E+22</v>
      </c>
      <c r="AY222" s="31">
        <f t="shared" si="328"/>
        <v>187556568921773.19</v>
      </c>
      <c r="AZ222" s="31">
        <f t="shared" si="329"/>
        <v>1949.9999999999998</v>
      </c>
      <c r="BA222" s="31">
        <f t="shared" si="330"/>
        <v>13371.656652228654</v>
      </c>
      <c r="BB222" s="56">
        <f t="shared" si="373"/>
        <v>2.2759289756131266E-9</v>
      </c>
      <c r="BD222" s="32">
        <f t="shared" si="331"/>
        <v>156</v>
      </c>
      <c r="BE222" s="32">
        <f t="shared" si="332"/>
        <v>9.1</v>
      </c>
      <c r="BF222" s="22">
        <v>1</v>
      </c>
      <c r="BG222" s="23">
        <f t="shared" si="333"/>
        <v>1.3</v>
      </c>
      <c r="BH222" s="31">
        <f t="shared" si="292"/>
        <v>2.5790658940929573E+19</v>
      </c>
      <c r="BI222" s="31">
        <f t="shared" si="334"/>
        <v>5.2303456332205177E+21</v>
      </c>
      <c r="BJ222" s="31">
        <f t="shared" si="335"/>
        <v>2930571389402.7007</v>
      </c>
      <c r="BK222" s="31">
        <f t="shared" si="336"/>
        <v>2730</v>
      </c>
      <c r="BL222" s="31">
        <f t="shared" si="337"/>
        <v>13371.656652228654</v>
      </c>
      <c r="BM222" s="56">
        <f t="shared" si="285"/>
        <v>5.6030166931783419E-10</v>
      </c>
      <c r="BO222" s="32">
        <f t="shared" si="338"/>
        <v>111</v>
      </c>
      <c r="BP222" s="32">
        <f t="shared" si="339"/>
        <v>12.149999999999999</v>
      </c>
      <c r="BQ222" s="22">
        <v>1</v>
      </c>
      <c r="BR222" s="23">
        <f t="shared" si="340"/>
        <v>1.5249999999999999</v>
      </c>
      <c r="BS222" s="31">
        <f t="shared" si="293"/>
        <v>1.3432634865067486E+17</v>
      </c>
      <c r="BT222" s="31">
        <f t="shared" si="341"/>
        <v>2.2738092667842986E+19</v>
      </c>
      <c r="BU222" s="31">
        <f t="shared" si="342"/>
        <v>5723772244.9271307</v>
      </c>
      <c r="BV222" s="31">
        <f t="shared" si="343"/>
        <v>3644.9999999999995</v>
      </c>
      <c r="BW222" s="31">
        <f t="shared" si="344"/>
        <v>13371.656652228654</v>
      </c>
      <c r="BX222" s="56">
        <f t="shared" si="282"/>
        <v>2.5172613765541961E-10</v>
      </c>
      <c r="BZ222" s="32">
        <f t="shared" si="345"/>
        <v>61</v>
      </c>
      <c r="CA222" s="32">
        <f t="shared" si="346"/>
        <v>15.7</v>
      </c>
      <c r="CB222" s="32">
        <v>1</v>
      </c>
      <c r="CC222" s="23">
        <f t="shared" si="347"/>
        <v>1.7749999999999999</v>
      </c>
      <c r="CD222" s="31">
        <f t="shared" si="294"/>
        <v>1.1940119880059987E+17</v>
      </c>
      <c r="CE222" s="31">
        <f t="shared" si="348"/>
        <v>1.2928164800134951E+19</v>
      </c>
      <c r="CF222" s="31">
        <f t="shared" si="349"/>
        <v>5589621.3329366334</v>
      </c>
      <c r="CG222" s="31">
        <f t="shared" si="350"/>
        <v>4710</v>
      </c>
      <c r="CH222" s="31">
        <f t="shared" si="351"/>
        <v>13371.656652228654</v>
      </c>
      <c r="CI222" s="56">
        <f t="shared" si="378"/>
        <v>4.3235999999615459E-13</v>
      </c>
      <c r="CK222" s="32">
        <f t="shared" si="352"/>
        <v>6</v>
      </c>
      <c r="CL222" s="32">
        <f t="shared" si="353"/>
        <v>19.799999999999997</v>
      </c>
      <c r="CM222" s="32">
        <v>1</v>
      </c>
      <c r="CN222" s="23">
        <f t="shared" si="354"/>
        <v>2.0499999999999998</v>
      </c>
      <c r="CO222" s="31">
        <f t="shared" si="295"/>
        <v>1</v>
      </c>
      <c r="CP222" s="31">
        <f t="shared" si="355"/>
        <v>12.299999999999999</v>
      </c>
      <c r="CQ222" s="31">
        <f t="shared" si="356"/>
        <v>2729.307291472956</v>
      </c>
      <c r="CR222" s="31">
        <f t="shared" si="357"/>
        <v>5939.9999999999991</v>
      </c>
      <c r="CS222" s="31">
        <f t="shared" si="358"/>
        <v>13371.656652228654</v>
      </c>
      <c r="CT222" s="56">
        <f t="shared" si="379"/>
        <v>221.89490174576881</v>
      </c>
      <c r="CV222" s="32">
        <f t="shared" si="359"/>
        <v>-44</v>
      </c>
      <c r="CW222" s="32">
        <f t="shared" si="360"/>
        <v>24.4</v>
      </c>
      <c r="CX222" s="32">
        <v>1</v>
      </c>
      <c r="CY222" s="23">
        <f t="shared" si="361"/>
        <v>2.2999999999999998</v>
      </c>
      <c r="CZ222" s="31">
        <f t="shared" si="296"/>
        <v>1</v>
      </c>
      <c r="DA222" s="31">
        <f t="shared" si="362"/>
        <v>-101.19999999999999</v>
      </c>
      <c r="DB222" s="31">
        <f t="shared" si="363"/>
        <v>2.6653391518290501</v>
      </c>
      <c r="DC222" s="31">
        <f t="shared" si="364"/>
        <v>7320</v>
      </c>
      <c r="DD222" s="31">
        <f t="shared" si="365"/>
        <v>13371.656652228654</v>
      </c>
      <c r="DG222" s="32">
        <f t="shared" si="366"/>
        <v>-109</v>
      </c>
      <c r="DH222" s="32">
        <f t="shared" si="367"/>
        <v>29.65</v>
      </c>
      <c r="DI222" s="32">
        <v>1</v>
      </c>
      <c r="DJ222" s="23">
        <f t="shared" si="374"/>
        <v>2.625</v>
      </c>
      <c r="DK222" s="31">
        <f t="shared" si="297"/>
        <v>1</v>
      </c>
      <c r="DL222" s="31">
        <f t="shared" si="368"/>
        <v>-286.125</v>
      </c>
      <c r="DM222" s="31">
        <f t="shared" si="369"/>
        <v>3.2535878318225563E-4</v>
      </c>
      <c r="DN222" s="31">
        <f t="shared" si="370"/>
        <v>8895</v>
      </c>
      <c r="DO222" s="31">
        <f t="shared" si="371"/>
        <v>13371.656652228654</v>
      </c>
    </row>
    <row r="223" spans="1:119">
      <c r="A223" s="23">
        <f t="shared" si="298"/>
        <v>461.4402368567516</v>
      </c>
      <c r="B223" s="23">
        <v>0</v>
      </c>
      <c r="C223" s="44">
        <f t="shared" si="377"/>
        <v>9.8999999999999986</v>
      </c>
      <c r="D223" s="48"/>
      <c r="E223" s="47">
        <f t="shared" si="299"/>
        <v>9.8999999999999986</v>
      </c>
      <c r="F223" s="84">
        <f t="shared" si="286"/>
        <v>19.799999999999997</v>
      </c>
      <c r="G223" s="185">
        <f t="shared" si="287"/>
        <v>20.252105503524472</v>
      </c>
      <c r="H223" s="26">
        <f t="shared" si="300"/>
        <v>11606514326697.883</v>
      </c>
      <c r="I223" s="23">
        <f t="shared" si="372"/>
        <v>43.400000000000027</v>
      </c>
      <c r="J223" s="27">
        <v>217</v>
      </c>
      <c r="K223" s="32">
        <f t="shared" si="301"/>
        <v>217</v>
      </c>
      <c r="L223" s="32">
        <f t="shared" si="302"/>
        <v>1</v>
      </c>
      <c r="M223" s="22">
        <v>1</v>
      </c>
      <c r="N223" s="109">
        <f t="shared" si="303"/>
        <v>9.8999999999999986</v>
      </c>
      <c r="O223" s="31">
        <f t="shared" si="288"/>
        <v>1.2135937846092971E+22</v>
      </c>
      <c r="P223" s="31">
        <f t="shared" si="304"/>
        <v>2.6071635274761525E+25</v>
      </c>
      <c r="Q223" s="31">
        <f t="shared" si="305"/>
        <v>1.3788539020117084E+16</v>
      </c>
      <c r="R223" s="31">
        <f t="shared" si="306"/>
        <v>300</v>
      </c>
      <c r="S223" s="31">
        <f t="shared" si="307"/>
        <v>13843.207105702548</v>
      </c>
      <c r="T223" s="56">
        <f t="shared" si="308"/>
        <v>5.2887127618975967E-10</v>
      </c>
      <c r="U223" s="163">
        <f t="shared" si="309"/>
        <v>607.56316510573413</v>
      </c>
      <c r="W223" s="32">
        <f t="shared" si="310"/>
        <v>212</v>
      </c>
      <c r="X223" s="32">
        <f t="shared" si="311"/>
        <v>2.0499999999999998</v>
      </c>
      <c r="Y223" s="22">
        <v>1</v>
      </c>
      <c r="Z223" s="23">
        <f t="shared" si="312"/>
        <v>1.0249999999999999</v>
      </c>
      <c r="AA223" s="31">
        <f t="shared" si="289"/>
        <v>7.9908058285313469E+22</v>
      </c>
      <c r="AB223" s="31">
        <f t="shared" si="313"/>
        <v>1.7364021065398615E+25</v>
      </c>
      <c r="AC223" s="31">
        <f t="shared" si="314"/>
        <v>6894269510058538</v>
      </c>
      <c r="AD223" s="31">
        <f t="shared" si="315"/>
        <v>615</v>
      </c>
      <c r="AE223" s="31">
        <f t="shared" si="316"/>
        <v>13843.207105702548</v>
      </c>
      <c r="AF223" s="56">
        <f t="shared" si="376"/>
        <v>3.9704337400262599E-10</v>
      </c>
      <c r="AH223" s="32">
        <f t="shared" si="317"/>
        <v>202</v>
      </c>
      <c r="AI223" s="32">
        <f t="shared" si="318"/>
        <v>4.1999999999999993</v>
      </c>
      <c r="AJ223" s="22">
        <v>1</v>
      </c>
      <c r="AK223" s="23">
        <f t="shared" si="319"/>
        <v>1.075</v>
      </c>
      <c r="AL223" s="31">
        <f t="shared" si="290"/>
        <v>6.5193054545127533E+21</v>
      </c>
      <c r="AM223" s="31">
        <f t="shared" si="320"/>
        <v>1.4156671794474443E+24</v>
      </c>
      <c r="AN223" s="31">
        <f t="shared" si="321"/>
        <v>1723567377514633.2</v>
      </c>
      <c r="AO223" s="31">
        <f t="shared" si="322"/>
        <v>1259.9999999999998</v>
      </c>
      <c r="AP223" s="31">
        <f t="shared" si="323"/>
        <v>13843.207105702548</v>
      </c>
      <c r="AQ223" s="56">
        <f t="shared" si="284"/>
        <v>1.2174947632729374E-9</v>
      </c>
      <c r="AS223" s="32">
        <f t="shared" si="324"/>
        <v>187</v>
      </c>
      <c r="AT223" s="32">
        <f t="shared" si="325"/>
        <v>6.4999999999999991</v>
      </c>
      <c r="AU223" s="22">
        <v>1</v>
      </c>
      <c r="AV223" s="23">
        <f t="shared" si="326"/>
        <v>1.1499999999999999</v>
      </c>
      <c r="AW223" s="31">
        <f t="shared" si="291"/>
        <v>3.8526786812993562E+20</v>
      </c>
      <c r="AX223" s="31">
        <f t="shared" si="327"/>
        <v>8.285185504134264E+22</v>
      </c>
      <c r="AY223" s="31">
        <f t="shared" si="328"/>
        <v>215445922189328.94</v>
      </c>
      <c r="AZ223" s="31">
        <f t="shared" si="329"/>
        <v>1949.9999999999998</v>
      </c>
      <c r="BA223" s="31">
        <f t="shared" si="330"/>
        <v>13843.207105702548</v>
      </c>
      <c r="BB223" s="56">
        <f t="shared" si="373"/>
        <v>2.6003753577010745E-9</v>
      </c>
      <c r="BD223" s="32">
        <f t="shared" si="331"/>
        <v>157</v>
      </c>
      <c r="BE223" s="32">
        <f t="shared" si="332"/>
        <v>9.1</v>
      </c>
      <c r="BF223" s="22">
        <v>1</v>
      </c>
      <c r="BG223" s="23">
        <f t="shared" si="333"/>
        <v>1.3</v>
      </c>
      <c r="BH223" s="31">
        <f t="shared" si="292"/>
        <v>2.5790658940929573E+19</v>
      </c>
      <c r="BI223" s="31">
        <f t="shared" si="334"/>
        <v>5.2638734898437261E+21</v>
      </c>
      <c r="BJ223" s="31">
        <f t="shared" si="335"/>
        <v>3366342534208.2578</v>
      </c>
      <c r="BK223" s="31">
        <f t="shared" si="336"/>
        <v>2730</v>
      </c>
      <c r="BL223" s="31">
        <f t="shared" si="337"/>
        <v>13843.207105702548</v>
      </c>
      <c r="BM223" s="56">
        <f t="shared" si="285"/>
        <v>6.3951813065100812E-10</v>
      </c>
      <c r="BO223" s="32">
        <f t="shared" si="338"/>
        <v>112</v>
      </c>
      <c r="BP223" s="32">
        <f t="shared" si="339"/>
        <v>12.149999999999999</v>
      </c>
      <c r="BQ223" s="22">
        <v>1</v>
      </c>
      <c r="BR223" s="23">
        <f t="shared" si="340"/>
        <v>1.5249999999999999</v>
      </c>
      <c r="BS223" s="31">
        <f t="shared" si="293"/>
        <v>1.3432634865067486E+17</v>
      </c>
      <c r="BT223" s="31">
        <f t="shared" si="341"/>
        <v>2.2942940349535265E+19</v>
      </c>
      <c r="BU223" s="31">
        <f t="shared" si="342"/>
        <v>6574887762.1254835</v>
      </c>
      <c r="BV223" s="31">
        <f t="shared" si="343"/>
        <v>3644.9999999999995</v>
      </c>
      <c r="BW223" s="31">
        <f t="shared" si="344"/>
        <v>13843.207105702548</v>
      </c>
      <c r="BX223" s="56">
        <f t="shared" ref="BX223:BX286" si="380">BU223/BT223</f>
        <v>2.8657563773244371E-10</v>
      </c>
      <c r="BZ223" s="32">
        <f t="shared" si="345"/>
        <v>62</v>
      </c>
      <c r="CA223" s="32">
        <f t="shared" si="346"/>
        <v>15.7</v>
      </c>
      <c r="CB223" s="32">
        <v>1</v>
      </c>
      <c r="CC223" s="23">
        <f t="shared" si="347"/>
        <v>1.7749999999999999</v>
      </c>
      <c r="CD223" s="31">
        <f t="shared" si="294"/>
        <v>1.1940119880059987E+17</v>
      </c>
      <c r="CE223" s="31">
        <f t="shared" si="348"/>
        <v>1.3140101928006015E+19</v>
      </c>
      <c r="CF223" s="31">
        <f t="shared" si="349"/>
        <v>6420788.8302006451</v>
      </c>
      <c r="CG223" s="31">
        <f t="shared" si="350"/>
        <v>4710</v>
      </c>
      <c r="CH223" s="31">
        <f t="shared" si="351"/>
        <v>13843.207105702548</v>
      </c>
      <c r="CI223" s="56">
        <f t="shared" si="378"/>
        <v>4.886407172014218E-13</v>
      </c>
      <c r="CK223" s="32">
        <f t="shared" si="352"/>
        <v>7</v>
      </c>
      <c r="CL223" s="32">
        <f t="shared" si="353"/>
        <v>19.799999999999997</v>
      </c>
      <c r="CM223" s="32">
        <v>1</v>
      </c>
      <c r="CN223" s="23">
        <f t="shared" si="354"/>
        <v>2.0499999999999998</v>
      </c>
      <c r="CO223" s="31">
        <f t="shared" si="295"/>
        <v>1</v>
      </c>
      <c r="CP223" s="31">
        <f t="shared" si="355"/>
        <v>14.349999999999998</v>
      </c>
      <c r="CQ223" s="31">
        <f t="shared" si="356"/>
        <v>3135.1507959963978</v>
      </c>
      <c r="CR223" s="31">
        <f t="shared" si="357"/>
        <v>5939.9999999999991</v>
      </c>
      <c r="CS223" s="31">
        <f t="shared" si="358"/>
        <v>13843.207105702548</v>
      </c>
      <c r="CT223" s="56">
        <f t="shared" si="379"/>
        <v>218.47740738650859</v>
      </c>
      <c r="CV223" s="32">
        <f t="shared" si="359"/>
        <v>-43</v>
      </c>
      <c r="CW223" s="32">
        <f t="shared" si="360"/>
        <v>24.4</v>
      </c>
      <c r="CX223" s="32">
        <v>1</v>
      </c>
      <c r="CY223" s="23">
        <f t="shared" si="361"/>
        <v>2.2999999999999998</v>
      </c>
      <c r="CZ223" s="31">
        <f t="shared" si="296"/>
        <v>1</v>
      </c>
      <c r="DA223" s="31">
        <f t="shared" si="362"/>
        <v>-98.899999999999991</v>
      </c>
      <c r="DB223" s="31">
        <f t="shared" si="363"/>
        <v>3.0616706992152216</v>
      </c>
      <c r="DC223" s="31">
        <f t="shared" si="364"/>
        <v>7320</v>
      </c>
      <c r="DD223" s="31">
        <f t="shared" si="365"/>
        <v>13843.207105702548</v>
      </c>
      <c r="DG223" s="32">
        <f t="shared" si="366"/>
        <v>-108</v>
      </c>
      <c r="DH223" s="32">
        <f t="shared" si="367"/>
        <v>29.65</v>
      </c>
      <c r="DI223" s="32">
        <v>1</v>
      </c>
      <c r="DJ223" s="23">
        <f t="shared" si="374"/>
        <v>2.625</v>
      </c>
      <c r="DK223" s="31">
        <f t="shared" si="297"/>
        <v>1</v>
      </c>
      <c r="DL223" s="31">
        <f t="shared" si="368"/>
        <v>-283.5</v>
      </c>
      <c r="DM223" s="31">
        <f t="shared" si="369"/>
        <v>3.7373909902529398E-4</v>
      </c>
      <c r="DN223" s="31">
        <f t="shared" si="370"/>
        <v>8895</v>
      </c>
      <c r="DO223" s="31">
        <f t="shared" si="371"/>
        <v>13843.207105702548</v>
      </c>
    </row>
    <row r="224" spans="1:119">
      <c r="A224" s="23">
        <f t="shared" si="298"/>
        <v>477.71289166685216</v>
      </c>
      <c r="B224" s="23">
        <v>0</v>
      </c>
      <c r="C224" s="44">
        <f t="shared" si="377"/>
        <v>9.8999999999999986</v>
      </c>
      <c r="D224" s="48"/>
      <c r="E224" s="47">
        <f t="shared" si="299"/>
        <v>9.8999999999999986</v>
      </c>
      <c r="F224" s="84">
        <f t="shared" si="286"/>
        <v>19.799999999999997</v>
      </c>
      <c r="G224" s="185">
        <f t="shared" si="287"/>
        <v>20.534814361006472</v>
      </c>
      <c r="H224" s="26">
        <f t="shared" si="300"/>
        <v>13332383914327.375</v>
      </c>
      <c r="I224" s="23">
        <f t="shared" si="372"/>
        <v>43.600000000000023</v>
      </c>
      <c r="J224" s="27">
        <v>218</v>
      </c>
      <c r="K224" s="32">
        <f t="shared" si="301"/>
        <v>218</v>
      </c>
      <c r="L224" s="32">
        <f t="shared" si="302"/>
        <v>1</v>
      </c>
      <c r="M224" s="22">
        <v>1</v>
      </c>
      <c r="N224" s="109">
        <f t="shared" si="303"/>
        <v>9.8999999999999986</v>
      </c>
      <c r="O224" s="31">
        <f t="shared" si="288"/>
        <v>1.2135937846092971E+22</v>
      </c>
      <c r="P224" s="31">
        <f t="shared" si="304"/>
        <v>2.6191781059437841E+25</v>
      </c>
      <c r="Q224" s="31">
        <f t="shared" si="305"/>
        <v>1.583887209022092E+16</v>
      </c>
      <c r="R224" s="31">
        <f t="shared" si="306"/>
        <v>300</v>
      </c>
      <c r="S224" s="31">
        <f t="shared" si="307"/>
        <v>14331.386750005564</v>
      </c>
      <c r="T224" s="56">
        <f t="shared" si="308"/>
        <v>6.0472680549204588E-10</v>
      </c>
      <c r="U224" s="163">
        <f t="shared" si="309"/>
        <v>616.04443083019419</v>
      </c>
      <c r="W224" s="32">
        <f t="shared" si="310"/>
        <v>213</v>
      </c>
      <c r="X224" s="32">
        <f t="shared" si="311"/>
        <v>2.0499999999999998</v>
      </c>
      <c r="Y224" s="22">
        <v>1</v>
      </c>
      <c r="Z224" s="23">
        <f t="shared" si="312"/>
        <v>1.0249999999999999</v>
      </c>
      <c r="AA224" s="31">
        <f t="shared" si="289"/>
        <v>7.9908058285313469E+22</v>
      </c>
      <c r="AB224" s="31">
        <f t="shared" si="313"/>
        <v>1.7445926825141061E+25</v>
      </c>
      <c r="AC224" s="31">
        <f t="shared" si="314"/>
        <v>7919436045110456</v>
      </c>
      <c r="AD224" s="31">
        <f t="shared" si="315"/>
        <v>615</v>
      </c>
      <c r="AE224" s="31">
        <f t="shared" si="316"/>
        <v>14331.386750005564</v>
      </c>
      <c r="AF224" s="56">
        <f t="shared" si="376"/>
        <v>4.5394183550614674E-10</v>
      </c>
      <c r="AH224" s="32">
        <f t="shared" si="317"/>
        <v>203</v>
      </c>
      <c r="AI224" s="32">
        <f t="shared" si="318"/>
        <v>4.1999999999999993</v>
      </c>
      <c r="AJ224" s="22">
        <v>1</v>
      </c>
      <c r="AK224" s="23">
        <f t="shared" si="319"/>
        <v>1.075</v>
      </c>
      <c r="AL224" s="31">
        <f t="shared" si="290"/>
        <v>6.5193054545127533E+21</v>
      </c>
      <c r="AM224" s="31">
        <f t="shared" si="320"/>
        <v>1.4226754328110454E+24</v>
      </c>
      <c r="AN224" s="31">
        <f t="shared" si="321"/>
        <v>1979859011277612.5</v>
      </c>
      <c r="AO224" s="31">
        <f t="shared" si="322"/>
        <v>1259.9999999999998</v>
      </c>
      <c r="AP224" s="31">
        <f t="shared" si="323"/>
        <v>14331.386750005564</v>
      </c>
      <c r="AQ224" s="56">
        <f t="shared" si="284"/>
        <v>1.3916449005980481E-9</v>
      </c>
      <c r="AS224" s="32">
        <f t="shared" si="324"/>
        <v>188</v>
      </c>
      <c r="AT224" s="32">
        <f t="shared" si="325"/>
        <v>6.4999999999999991</v>
      </c>
      <c r="AU224" s="22">
        <v>1</v>
      </c>
      <c r="AV224" s="23">
        <f t="shared" si="326"/>
        <v>1.1499999999999999</v>
      </c>
      <c r="AW224" s="31">
        <f t="shared" si="291"/>
        <v>3.8526786812993562E+20</v>
      </c>
      <c r="AX224" s="31">
        <f t="shared" si="327"/>
        <v>8.3294913089692076E+22</v>
      </c>
      <c r="AY224" s="31">
        <f t="shared" si="328"/>
        <v>247482376409701.37</v>
      </c>
      <c r="AZ224" s="31">
        <f t="shared" si="329"/>
        <v>1949.9999999999998</v>
      </c>
      <c r="BA224" s="31">
        <f t="shared" si="330"/>
        <v>14331.386750005564</v>
      </c>
      <c r="BB224" s="56">
        <f t="shared" si="373"/>
        <v>2.9711583484481461E-9</v>
      </c>
      <c r="BD224" s="32">
        <f t="shared" si="331"/>
        <v>158</v>
      </c>
      <c r="BE224" s="32">
        <f t="shared" si="332"/>
        <v>9.1</v>
      </c>
      <c r="BF224" s="22">
        <v>1</v>
      </c>
      <c r="BG224" s="23">
        <f t="shared" si="333"/>
        <v>1.3</v>
      </c>
      <c r="BH224" s="31">
        <f t="shared" si="292"/>
        <v>2.5790658940929573E+19</v>
      </c>
      <c r="BI224" s="31">
        <f t="shared" si="334"/>
        <v>5.2974013464669344E+21</v>
      </c>
      <c r="BJ224" s="31">
        <f t="shared" si="335"/>
        <v>3866912131401.5752</v>
      </c>
      <c r="BK224" s="31">
        <f t="shared" si="336"/>
        <v>2730</v>
      </c>
      <c r="BL224" s="31">
        <f t="shared" si="337"/>
        <v>14331.386750005564</v>
      </c>
      <c r="BM224" s="56">
        <f t="shared" si="285"/>
        <v>7.2996397261472095E-10</v>
      </c>
      <c r="BO224" s="32">
        <f t="shared" si="338"/>
        <v>113</v>
      </c>
      <c r="BP224" s="32">
        <f t="shared" si="339"/>
        <v>12.149999999999999</v>
      </c>
      <c r="BQ224" s="22">
        <v>1</v>
      </c>
      <c r="BR224" s="23">
        <f t="shared" si="340"/>
        <v>1.5249999999999999</v>
      </c>
      <c r="BS224" s="31">
        <f t="shared" si="293"/>
        <v>1.3432634865067486E+17</v>
      </c>
      <c r="BT224" s="31">
        <f t="shared" si="341"/>
        <v>2.3147788031227544E+19</v>
      </c>
      <c r="BU224" s="31">
        <f t="shared" si="342"/>
        <v>7552562756.6436806</v>
      </c>
      <c r="BV224" s="31">
        <f t="shared" si="343"/>
        <v>3644.9999999999995</v>
      </c>
      <c r="BW224" s="31">
        <f t="shared" si="344"/>
        <v>14331.386750005564</v>
      </c>
      <c r="BX224" s="56">
        <f t="shared" si="380"/>
        <v>3.2627578697605531E-10</v>
      </c>
      <c r="BZ224" s="32">
        <f t="shared" si="345"/>
        <v>63</v>
      </c>
      <c r="CA224" s="32">
        <f t="shared" si="346"/>
        <v>15.7</v>
      </c>
      <c r="CB224" s="32">
        <v>1</v>
      </c>
      <c r="CC224" s="23">
        <f t="shared" si="347"/>
        <v>1.7749999999999999</v>
      </c>
      <c r="CD224" s="31">
        <f t="shared" si="294"/>
        <v>1.1940119880059987E+17</v>
      </c>
      <c r="CE224" s="31">
        <f t="shared" si="348"/>
        <v>1.3352039055877079E+19</v>
      </c>
      <c r="CF224" s="31">
        <f t="shared" si="349"/>
        <v>7375549.5670348192</v>
      </c>
      <c r="CG224" s="31">
        <f t="shared" si="350"/>
        <v>4710</v>
      </c>
      <c r="CH224" s="31">
        <f t="shared" si="351"/>
        <v>14331.386750005564</v>
      </c>
      <c r="CI224" s="56">
        <f t="shared" si="378"/>
        <v>5.5239125171584729E-13</v>
      </c>
      <c r="CK224" s="32">
        <f t="shared" si="352"/>
        <v>8</v>
      </c>
      <c r="CL224" s="32">
        <f t="shared" si="353"/>
        <v>19.799999999999997</v>
      </c>
      <c r="CM224" s="32">
        <v>1</v>
      </c>
      <c r="CN224" s="23">
        <f t="shared" si="354"/>
        <v>2.0499999999999998</v>
      </c>
      <c r="CO224" s="31">
        <f t="shared" si="295"/>
        <v>1</v>
      </c>
      <c r="CP224" s="31">
        <f t="shared" si="355"/>
        <v>16.399999999999999</v>
      </c>
      <c r="CQ224" s="31">
        <f t="shared" si="356"/>
        <v>3601.3425620287071</v>
      </c>
      <c r="CR224" s="31">
        <f t="shared" si="357"/>
        <v>5939.9999999999991</v>
      </c>
      <c r="CS224" s="31">
        <f t="shared" si="358"/>
        <v>14331.386750005564</v>
      </c>
      <c r="CT224" s="56">
        <f t="shared" si="379"/>
        <v>219.59405866028703</v>
      </c>
      <c r="CV224" s="32">
        <f t="shared" si="359"/>
        <v>-42</v>
      </c>
      <c r="CW224" s="32">
        <f t="shared" si="360"/>
        <v>24.4</v>
      </c>
      <c r="CX224" s="32">
        <v>1</v>
      </c>
      <c r="CY224" s="23">
        <f t="shared" si="361"/>
        <v>2.2999999999999998</v>
      </c>
      <c r="CZ224" s="31">
        <f t="shared" si="296"/>
        <v>1</v>
      </c>
      <c r="DA224" s="31">
        <f t="shared" si="362"/>
        <v>-96.6</v>
      </c>
      <c r="DB224" s="31">
        <f t="shared" si="363"/>
        <v>3.5169360957311473</v>
      </c>
      <c r="DC224" s="31">
        <f t="shared" si="364"/>
        <v>7320</v>
      </c>
      <c r="DD224" s="31">
        <f t="shared" si="365"/>
        <v>14331.386750005564</v>
      </c>
      <c r="DG224" s="32">
        <f t="shared" si="366"/>
        <v>-107</v>
      </c>
      <c r="DH224" s="32">
        <f t="shared" si="367"/>
        <v>29.65</v>
      </c>
      <c r="DI224" s="32">
        <v>1</v>
      </c>
      <c r="DJ224" s="23">
        <f t="shared" si="374"/>
        <v>2.625</v>
      </c>
      <c r="DK224" s="31">
        <f t="shared" si="297"/>
        <v>1</v>
      </c>
      <c r="DL224" s="31">
        <f t="shared" si="368"/>
        <v>-280.875</v>
      </c>
      <c r="DM224" s="31">
        <f t="shared" si="369"/>
        <v>4.2931348824842917E-4</v>
      </c>
      <c r="DN224" s="31">
        <f t="shared" si="370"/>
        <v>8895</v>
      </c>
      <c r="DO224" s="31">
        <f t="shared" si="371"/>
        <v>14331.386750005564</v>
      </c>
    </row>
    <row r="225" spans="1:119">
      <c r="A225" s="23">
        <f t="shared" si="298"/>
        <v>494.559400409528</v>
      </c>
      <c r="B225" s="23">
        <v>0</v>
      </c>
      <c r="C225" s="44">
        <f t="shared" si="377"/>
        <v>9.8999999999999986</v>
      </c>
      <c r="D225" s="48"/>
      <c r="E225" s="47">
        <f t="shared" si="299"/>
        <v>9.8999999999999986</v>
      </c>
      <c r="F225" s="84">
        <f t="shared" si="286"/>
        <v>19.799999999999997</v>
      </c>
      <c r="G225" s="185">
        <f t="shared" si="287"/>
        <v>20.821469687070934</v>
      </c>
      <c r="H225" s="26">
        <f t="shared" si="300"/>
        <v>15314887470576.785</v>
      </c>
      <c r="I225" s="23">
        <f t="shared" si="372"/>
        <v>43.800000000000026</v>
      </c>
      <c r="J225" s="27">
        <v>219</v>
      </c>
      <c r="K225" s="32">
        <f t="shared" si="301"/>
        <v>219</v>
      </c>
      <c r="L225" s="32">
        <f t="shared" si="302"/>
        <v>1</v>
      </c>
      <c r="M225" s="22">
        <v>1</v>
      </c>
      <c r="N225" s="109">
        <f t="shared" si="303"/>
        <v>9.8999999999999986</v>
      </c>
      <c r="O225" s="31">
        <f t="shared" si="288"/>
        <v>1.2135937846092971E+22</v>
      </c>
      <c r="P225" s="31">
        <f t="shared" si="304"/>
        <v>2.6311926844114167E+25</v>
      </c>
      <c r="Q225" s="31">
        <f t="shared" si="305"/>
        <v>1.819408631504522E+16</v>
      </c>
      <c r="R225" s="31">
        <f t="shared" si="306"/>
        <v>300</v>
      </c>
      <c r="S225" s="31">
        <f t="shared" si="307"/>
        <v>14836.782012285839</v>
      </c>
      <c r="T225" s="56">
        <f t="shared" si="308"/>
        <v>6.9147677487994909E-10</v>
      </c>
      <c r="U225" s="163">
        <f t="shared" si="309"/>
        <v>624.64409061212802</v>
      </c>
      <c r="W225" s="32">
        <f t="shared" si="310"/>
        <v>214</v>
      </c>
      <c r="X225" s="32">
        <f t="shared" si="311"/>
        <v>2.0499999999999998</v>
      </c>
      <c r="Y225" s="22">
        <v>1</v>
      </c>
      <c r="Z225" s="23">
        <f t="shared" si="312"/>
        <v>1.0249999999999999</v>
      </c>
      <c r="AA225" s="31">
        <f t="shared" si="289"/>
        <v>7.9908058285313469E+22</v>
      </c>
      <c r="AB225" s="31">
        <f t="shared" si="313"/>
        <v>1.7527832584883507E+25</v>
      </c>
      <c r="AC225" s="31">
        <f t="shared" si="314"/>
        <v>9097043157522606</v>
      </c>
      <c r="AD225" s="31">
        <f t="shared" si="315"/>
        <v>615</v>
      </c>
      <c r="AE225" s="31">
        <f t="shared" si="316"/>
        <v>14836.782012285839</v>
      </c>
      <c r="AF225" s="56">
        <f t="shared" si="376"/>
        <v>5.1900559373029097E-10</v>
      </c>
      <c r="AH225" s="32">
        <f t="shared" si="317"/>
        <v>204</v>
      </c>
      <c r="AI225" s="32">
        <f t="shared" si="318"/>
        <v>4.1999999999999993</v>
      </c>
      <c r="AJ225" s="22">
        <v>1</v>
      </c>
      <c r="AK225" s="23">
        <f t="shared" si="319"/>
        <v>1.075</v>
      </c>
      <c r="AL225" s="31">
        <f t="shared" si="290"/>
        <v>6.5193054545127533E+21</v>
      </c>
      <c r="AM225" s="31">
        <f t="shared" si="320"/>
        <v>1.4296836861746469E+24</v>
      </c>
      <c r="AN225" s="31">
        <f t="shared" si="321"/>
        <v>2274260789380650</v>
      </c>
      <c r="AO225" s="31">
        <f t="shared" si="322"/>
        <v>1259.9999999999998</v>
      </c>
      <c r="AP225" s="31">
        <f t="shared" si="323"/>
        <v>14836.782012285839</v>
      </c>
      <c r="AQ225" s="56">
        <f t="shared" si="284"/>
        <v>1.5907440305665147E-9</v>
      </c>
      <c r="AS225" s="32">
        <f t="shared" si="324"/>
        <v>189</v>
      </c>
      <c r="AT225" s="32">
        <f t="shared" si="325"/>
        <v>6.4999999999999991</v>
      </c>
      <c r="AU225" s="22">
        <v>1</v>
      </c>
      <c r="AV225" s="23">
        <f t="shared" si="326"/>
        <v>1.1499999999999999</v>
      </c>
      <c r="AW225" s="31">
        <f t="shared" si="291"/>
        <v>3.8526786812993562E+20</v>
      </c>
      <c r="AX225" s="31">
        <f t="shared" si="327"/>
        <v>8.3737971138041496E+22</v>
      </c>
      <c r="AY225" s="31">
        <f t="shared" si="328"/>
        <v>284282598672580.94</v>
      </c>
      <c r="AZ225" s="31">
        <f t="shared" si="329"/>
        <v>1949.9999999999998</v>
      </c>
      <c r="BA225" s="31">
        <f t="shared" si="330"/>
        <v>14836.782012285839</v>
      </c>
      <c r="BB225" s="56">
        <f t="shared" si="373"/>
        <v>3.3949066929737637E-9</v>
      </c>
      <c r="BD225" s="32">
        <f t="shared" si="331"/>
        <v>159</v>
      </c>
      <c r="BE225" s="32">
        <f t="shared" si="332"/>
        <v>9.1</v>
      </c>
      <c r="BF225" s="22">
        <v>1</v>
      </c>
      <c r="BG225" s="23">
        <f t="shared" si="333"/>
        <v>1.3</v>
      </c>
      <c r="BH225" s="31">
        <f t="shared" si="292"/>
        <v>2.5790658940929573E+19</v>
      </c>
      <c r="BI225" s="31">
        <f t="shared" si="334"/>
        <v>5.3309292030901428E+21</v>
      </c>
      <c r="BJ225" s="31">
        <f t="shared" si="335"/>
        <v>4441915604259.0693</v>
      </c>
      <c r="BK225" s="31">
        <f t="shared" si="336"/>
        <v>2730</v>
      </c>
      <c r="BL225" s="31">
        <f t="shared" si="337"/>
        <v>14836.782012285839</v>
      </c>
      <c r="BM225" s="56">
        <f t="shared" si="285"/>
        <v>8.3323477672227482E-10</v>
      </c>
      <c r="BO225" s="32">
        <f t="shared" si="338"/>
        <v>114</v>
      </c>
      <c r="BP225" s="32">
        <f t="shared" si="339"/>
        <v>12.149999999999999</v>
      </c>
      <c r="BQ225" s="22">
        <v>1</v>
      </c>
      <c r="BR225" s="23">
        <f t="shared" si="340"/>
        <v>1.5249999999999999</v>
      </c>
      <c r="BS225" s="31">
        <f t="shared" si="293"/>
        <v>1.3432634865067486E+17</v>
      </c>
      <c r="BT225" s="31">
        <f t="shared" si="341"/>
        <v>2.3352635712919822E+19</v>
      </c>
      <c r="BU225" s="31">
        <f t="shared" si="342"/>
        <v>8675616414.5684681</v>
      </c>
      <c r="BV225" s="31">
        <f t="shared" si="343"/>
        <v>3644.9999999999995</v>
      </c>
      <c r="BW225" s="31">
        <f t="shared" si="344"/>
        <v>14836.782012285839</v>
      </c>
      <c r="BX225" s="56">
        <f t="shared" si="380"/>
        <v>3.7150480661883884E-10</v>
      </c>
      <c r="BZ225" s="32">
        <f t="shared" si="345"/>
        <v>64</v>
      </c>
      <c r="CA225" s="32">
        <f t="shared" si="346"/>
        <v>15.7</v>
      </c>
      <c r="CB225" s="32">
        <v>1</v>
      </c>
      <c r="CC225" s="23">
        <f t="shared" si="347"/>
        <v>1.7749999999999999</v>
      </c>
      <c r="CD225" s="31">
        <f t="shared" si="294"/>
        <v>1.1940119880059987E+17</v>
      </c>
      <c r="CE225" s="31">
        <f t="shared" si="348"/>
        <v>1.3563976183748145E+19</v>
      </c>
      <c r="CF225" s="31">
        <f t="shared" si="349"/>
        <v>8472281.6548519917</v>
      </c>
      <c r="CG225" s="31">
        <f t="shared" si="350"/>
        <v>4710</v>
      </c>
      <c r="CH225" s="31">
        <f t="shared" si="351"/>
        <v>14836.782012285839</v>
      </c>
      <c r="CI225" s="56">
        <f t="shared" si="378"/>
        <v>6.2461637650198515E-13</v>
      </c>
      <c r="CK225" s="32">
        <f t="shared" si="352"/>
        <v>9</v>
      </c>
      <c r="CL225" s="32">
        <f t="shared" si="353"/>
        <v>19.799999999999997</v>
      </c>
      <c r="CM225" s="32">
        <v>1</v>
      </c>
      <c r="CN225" s="23">
        <f t="shared" si="354"/>
        <v>2.0499999999999998</v>
      </c>
      <c r="CO225" s="31">
        <f t="shared" si="295"/>
        <v>1</v>
      </c>
      <c r="CP225" s="31">
        <f t="shared" si="355"/>
        <v>18.45</v>
      </c>
      <c r="CQ225" s="31">
        <f t="shared" si="356"/>
        <v>4136.8562767831845</v>
      </c>
      <c r="CR225" s="31">
        <f t="shared" si="357"/>
        <v>5939.9999999999991</v>
      </c>
      <c r="CS225" s="31">
        <f t="shared" si="358"/>
        <v>14836.782012285839</v>
      </c>
      <c r="CT225" s="56">
        <f t="shared" si="379"/>
        <v>224.21985240017261</v>
      </c>
      <c r="CV225" s="32">
        <f t="shared" si="359"/>
        <v>-41</v>
      </c>
      <c r="CW225" s="32">
        <f t="shared" si="360"/>
        <v>24.4</v>
      </c>
      <c r="CX225" s="32">
        <v>1</v>
      </c>
      <c r="CY225" s="23">
        <f t="shared" si="361"/>
        <v>2.2999999999999998</v>
      </c>
      <c r="CZ225" s="31">
        <f t="shared" si="296"/>
        <v>1</v>
      </c>
      <c r="DA225" s="31">
        <f t="shared" si="362"/>
        <v>-94.3</v>
      </c>
      <c r="DB225" s="31">
        <f t="shared" si="363"/>
        <v>4.0398987077960635</v>
      </c>
      <c r="DC225" s="31">
        <f t="shared" si="364"/>
        <v>7320</v>
      </c>
      <c r="DD225" s="31">
        <f t="shared" si="365"/>
        <v>14836.782012285839</v>
      </c>
      <c r="DG225" s="32">
        <f t="shared" si="366"/>
        <v>-106</v>
      </c>
      <c r="DH225" s="32">
        <f t="shared" si="367"/>
        <v>29.65</v>
      </c>
      <c r="DI225" s="32">
        <v>1</v>
      </c>
      <c r="DJ225" s="23">
        <f t="shared" si="374"/>
        <v>2.625</v>
      </c>
      <c r="DK225" s="31">
        <f t="shared" si="297"/>
        <v>1</v>
      </c>
      <c r="DL225" s="31">
        <f t="shared" si="368"/>
        <v>-278.25</v>
      </c>
      <c r="DM225" s="31">
        <f t="shared" si="369"/>
        <v>4.931516977290096E-4</v>
      </c>
      <c r="DN225" s="31">
        <f t="shared" si="370"/>
        <v>8895</v>
      </c>
      <c r="DO225" s="31">
        <f t="shared" si="371"/>
        <v>14836.782012285839</v>
      </c>
    </row>
    <row r="226" spans="1:119">
      <c r="A226" s="23">
        <f t="shared" si="298"/>
        <v>512.00000000000739</v>
      </c>
      <c r="B226" s="23">
        <v>0</v>
      </c>
      <c r="C226" s="44">
        <f t="shared" si="377"/>
        <v>9.8999999999999986</v>
      </c>
      <c r="D226" s="48"/>
      <c r="E226" s="47">
        <f t="shared" si="299"/>
        <v>9.8999999999999986</v>
      </c>
      <c r="F226" s="84">
        <f t="shared" si="286"/>
        <v>19.799999999999997</v>
      </c>
      <c r="G226" s="185">
        <f t="shared" si="287"/>
        <v>21.112126572366307</v>
      </c>
      <c r="H226" s="26">
        <f t="shared" si="300"/>
        <v>17592186044416.258</v>
      </c>
      <c r="I226" s="23">
        <f t="shared" si="372"/>
        <v>44.000000000000021</v>
      </c>
      <c r="J226" s="27">
        <v>220</v>
      </c>
      <c r="K226" s="32">
        <f t="shared" si="301"/>
        <v>220</v>
      </c>
      <c r="L226" s="32">
        <f t="shared" si="302"/>
        <v>1</v>
      </c>
      <c r="M226" s="22">
        <v>1</v>
      </c>
      <c r="N226" s="109">
        <f t="shared" si="303"/>
        <v>9.8999999999999986</v>
      </c>
      <c r="O226" s="31">
        <f t="shared" si="288"/>
        <v>1.2135937846092971E+22</v>
      </c>
      <c r="P226" s="31">
        <f t="shared" si="304"/>
        <v>2.6432072628790483E+25</v>
      </c>
      <c r="Q226" s="31">
        <f t="shared" si="305"/>
        <v>2.0899517020766512E+16</v>
      </c>
      <c r="R226" s="31">
        <f t="shared" si="306"/>
        <v>300</v>
      </c>
      <c r="S226" s="31">
        <f t="shared" si="307"/>
        <v>15360.000000000222</v>
      </c>
      <c r="T226" s="56">
        <f t="shared" si="308"/>
        <v>7.9068778730587436E-10</v>
      </c>
      <c r="U226" s="163">
        <f t="shared" si="309"/>
        <v>633.36379717098919</v>
      </c>
      <c r="W226" s="32">
        <f t="shared" si="310"/>
        <v>215</v>
      </c>
      <c r="X226" s="32">
        <f t="shared" si="311"/>
        <v>2.0499999999999998</v>
      </c>
      <c r="Y226" s="22">
        <v>1</v>
      </c>
      <c r="Z226" s="23">
        <f t="shared" si="312"/>
        <v>1.0249999999999999</v>
      </c>
      <c r="AA226" s="31">
        <f t="shared" si="289"/>
        <v>7.9908058285313469E+22</v>
      </c>
      <c r="AB226" s="31">
        <f t="shared" si="313"/>
        <v>1.7609738344625954E+25</v>
      </c>
      <c r="AC226" s="31">
        <f t="shared" si="314"/>
        <v>1.0449758510383254E+16</v>
      </c>
      <c r="AD226" s="31">
        <f t="shared" si="315"/>
        <v>615</v>
      </c>
      <c r="AE226" s="31">
        <f t="shared" si="316"/>
        <v>15360.000000000222</v>
      </c>
      <c r="AF226" s="56">
        <f t="shared" si="376"/>
        <v>5.9340793746502513E-10</v>
      </c>
      <c r="AH226" s="32">
        <f t="shared" si="317"/>
        <v>205</v>
      </c>
      <c r="AI226" s="32">
        <f t="shared" si="318"/>
        <v>4.1999999999999993</v>
      </c>
      <c r="AJ226" s="22">
        <v>1</v>
      </c>
      <c r="AK226" s="23">
        <f t="shared" si="319"/>
        <v>1.075</v>
      </c>
      <c r="AL226" s="31">
        <f t="shared" si="290"/>
        <v>6.5193054545127533E+21</v>
      </c>
      <c r="AM226" s="31">
        <f t="shared" si="320"/>
        <v>1.436691939538248E+24</v>
      </c>
      <c r="AN226" s="31">
        <f t="shared" si="321"/>
        <v>2612439627595811.5</v>
      </c>
      <c r="AO226" s="31">
        <f t="shared" si="322"/>
        <v>1259.9999999999998</v>
      </c>
      <c r="AP226" s="31">
        <f t="shared" si="323"/>
        <v>15360.000000000222</v>
      </c>
      <c r="AQ226" s="56">
        <f t="shared" si="284"/>
        <v>1.8183714655178258E-9</v>
      </c>
      <c r="AS226" s="32">
        <f t="shared" si="324"/>
        <v>190</v>
      </c>
      <c r="AT226" s="32">
        <f t="shared" si="325"/>
        <v>6.4999999999999991</v>
      </c>
      <c r="AU226" s="22">
        <v>1</v>
      </c>
      <c r="AV226" s="23">
        <f t="shared" si="326"/>
        <v>1.1499999999999999</v>
      </c>
      <c r="AW226" s="31">
        <f t="shared" si="291"/>
        <v>3.8526786812993562E+20</v>
      </c>
      <c r="AX226" s="31">
        <f t="shared" si="327"/>
        <v>8.4181029186390932E+22</v>
      </c>
      <c r="AY226" s="31">
        <f t="shared" si="328"/>
        <v>326554953449476.06</v>
      </c>
      <c r="AZ226" s="31">
        <f t="shared" si="329"/>
        <v>1949.9999999999998</v>
      </c>
      <c r="BA226" s="31">
        <f t="shared" si="330"/>
        <v>15360.000000000222</v>
      </c>
      <c r="BB226" s="56">
        <f t="shared" si="373"/>
        <v>3.8791988718316638E-9</v>
      </c>
      <c r="BD226" s="32">
        <f t="shared" si="331"/>
        <v>160</v>
      </c>
      <c r="BE226" s="32">
        <f t="shared" si="332"/>
        <v>9.1</v>
      </c>
      <c r="BF226" s="22">
        <v>1</v>
      </c>
      <c r="BG226" s="23">
        <f t="shared" si="333"/>
        <v>1.3</v>
      </c>
      <c r="BH226" s="31">
        <f t="shared" si="292"/>
        <v>2.5790658940929573E+19</v>
      </c>
      <c r="BI226" s="31">
        <f t="shared" si="334"/>
        <v>5.3644570597133512E+21</v>
      </c>
      <c r="BJ226" s="31">
        <f t="shared" si="335"/>
        <v>5102421147648.0537</v>
      </c>
      <c r="BK226" s="31">
        <f t="shared" si="336"/>
        <v>2730</v>
      </c>
      <c r="BL226" s="31">
        <f t="shared" si="337"/>
        <v>15360.000000000222</v>
      </c>
      <c r="BM226" s="56">
        <f t="shared" si="285"/>
        <v>9.511533209887789E-10</v>
      </c>
      <c r="BO226" s="32">
        <f t="shared" si="338"/>
        <v>115</v>
      </c>
      <c r="BP226" s="32">
        <f t="shared" si="339"/>
        <v>12.149999999999999</v>
      </c>
      <c r="BQ226" s="22">
        <v>1</v>
      </c>
      <c r="BR226" s="23">
        <f t="shared" si="340"/>
        <v>1.5249999999999999</v>
      </c>
      <c r="BS226" s="31">
        <f t="shared" si="293"/>
        <v>1.3432634865067486E+17</v>
      </c>
      <c r="BT226" s="31">
        <f t="shared" si="341"/>
        <v>2.3557483394612105E+19</v>
      </c>
      <c r="BU226" s="31">
        <f t="shared" si="342"/>
        <v>9965666304.0000763</v>
      </c>
      <c r="BV226" s="31">
        <f t="shared" si="343"/>
        <v>3644.9999999999995</v>
      </c>
      <c r="BW226" s="31">
        <f t="shared" si="344"/>
        <v>15360.000000000222</v>
      </c>
      <c r="BX226" s="56">
        <f t="shared" si="380"/>
        <v>4.2303611710406001E-10</v>
      </c>
      <c r="BZ226" s="32">
        <f t="shared" si="345"/>
        <v>65</v>
      </c>
      <c r="CA226" s="32">
        <f t="shared" si="346"/>
        <v>15.7</v>
      </c>
      <c r="CB226" s="32">
        <v>1</v>
      </c>
      <c r="CC226" s="23">
        <f t="shared" si="347"/>
        <v>1.7749999999999999</v>
      </c>
      <c r="CD226" s="31">
        <f t="shared" si="294"/>
        <v>1.1940119880059987E+17</v>
      </c>
      <c r="CE226" s="31">
        <f t="shared" si="348"/>
        <v>1.3775913311619209E+19</v>
      </c>
      <c r="CF226" s="31">
        <f t="shared" si="349"/>
        <v>9732096.0000000428</v>
      </c>
      <c r="CG226" s="31">
        <f t="shared" si="350"/>
        <v>4710</v>
      </c>
      <c r="CH226" s="31">
        <f t="shared" si="351"/>
        <v>15360.000000000222</v>
      </c>
      <c r="CI226" s="56">
        <f t="shared" si="378"/>
        <v>7.0645740720446941E-13</v>
      </c>
      <c r="CK226" s="32">
        <f t="shared" si="352"/>
        <v>10</v>
      </c>
      <c r="CL226" s="32">
        <f t="shared" si="353"/>
        <v>19.799999999999997</v>
      </c>
      <c r="CM226" s="32">
        <v>1</v>
      </c>
      <c r="CN226" s="23">
        <f t="shared" si="354"/>
        <v>2.0499999999999998</v>
      </c>
      <c r="CO226" s="31">
        <f t="shared" si="295"/>
        <v>1</v>
      </c>
      <c r="CP226" s="31">
        <f t="shared" si="355"/>
        <v>20.5</v>
      </c>
      <c r="CQ226" s="31">
        <f t="shared" si="356"/>
        <v>4752.0000000000027</v>
      </c>
      <c r="CR226" s="31">
        <f t="shared" si="357"/>
        <v>5939.9999999999991</v>
      </c>
      <c r="CS226" s="31">
        <f t="shared" si="358"/>
        <v>15360.000000000222</v>
      </c>
      <c r="CT226" s="56">
        <f t="shared" si="379"/>
        <v>231.80487804878061</v>
      </c>
      <c r="CV226" s="32">
        <f t="shared" si="359"/>
        <v>-40</v>
      </c>
      <c r="CW226" s="32">
        <f t="shared" si="360"/>
        <v>24.4</v>
      </c>
      <c r="CX226" s="32">
        <v>1</v>
      </c>
      <c r="CY226" s="23">
        <f t="shared" si="361"/>
        <v>2.2999999999999998</v>
      </c>
      <c r="CZ226" s="31">
        <f t="shared" si="296"/>
        <v>1</v>
      </c>
      <c r="DA226" s="31">
        <f t="shared" si="362"/>
        <v>-92</v>
      </c>
      <c r="DB226" s="31">
        <f t="shared" si="363"/>
        <v>4.6406249999999876</v>
      </c>
      <c r="DC226" s="31">
        <f t="shared" si="364"/>
        <v>7320</v>
      </c>
      <c r="DD226" s="31">
        <f t="shared" si="365"/>
        <v>15360.000000000222</v>
      </c>
      <c r="DG226" s="32">
        <f t="shared" si="366"/>
        <v>-105</v>
      </c>
      <c r="DH226" s="32">
        <f t="shared" si="367"/>
        <v>29.65</v>
      </c>
      <c r="DI226" s="32">
        <v>1</v>
      </c>
      <c r="DJ226" s="23">
        <f t="shared" si="374"/>
        <v>2.625</v>
      </c>
      <c r="DK226" s="31">
        <f t="shared" si="297"/>
        <v>1</v>
      </c>
      <c r="DL226" s="31">
        <f t="shared" si="368"/>
        <v>-275.625</v>
      </c>
      <c r="DM226" s="31">
        <f t="shared" si="369"/>
        <v>5.6648254394530838E-4</v>
      </c>
      <c r="DN226" s="31">
        <f t="shared" si="370"/>
        <v>8895</v>
      </c>
      <c r="DO226" s="31">
        <f t="shared" si="371"/>
        <v>15360.000000000222</v>
      </c>
    </row>
    <row r="227" spans="1:119">
      <c r="A227" s="23">
        <f t="shared" si="298"/>
        <v>530.05564100679294</v>
      </c>
      <c r="B227" s="23">
        <v>0</v>
      </c>
      <c r="C227" s="44">
        <f t="shared" si="377"/>
        <v>9.8999999999999986</v>
      </c>
      <c r="D227" s="48"/>
      <c r="E227" s="47">
        <f t="shared" si="299"/>
        <v>9.8999999999999986</v>
      </c>
      <c r="F227" s="84">
        <f t="shared" si="286"/>
        <v>19.799999999999997</v>
      </c>
      <c r="G227" s="185">
        <f t="shared" si="287"/>
        <v>21.406840876577792</v>
      </c>
      <c r="H227" s="26">
        <f t="shared" si="300"/>
        <v>20208115170022.754</v>
      </c>
      <c r="I227" s="23">
        <f t="shared" si="372"/>
        <v>44.200000000000024</v>
      </c>
      <c r="J227" s="27">
        <v>221</v>
      </c>
      <c r="K227" s="32">
        <f t="shared" si="301"/>
        <v>221</v>
      </c>
      <c r="L227" s="32">
        <f t="shared" si="302"/>
        <v>1</v>
      </c>
      <c r="M227" s="22">
        <v>1</v>
      </c>
      <c r="N227" s="109">
        <f t="shared" si="303"/>
        <v>9.8999999999999986</v>
      </c>
      <c r="O227" s="31">
        <f t="shared" si="288"/>
        <v>1.2135937846092971E+22</v>
      </c>
      <c r="P227" s="31">
        <f t="shared" si="304"/>
        <v>2.6552218413466808E+25</v>
      </c>
      <c r="Q227" s="31">
        <f t="shared" si="305"/>
        <v>2.4007240821987028E+16</v>
      </c>
      <c r="R227" s="31">
        <f t="shared" si="306"/>
        <v>300</v>
      </c>
      <c r="S227" s="31">
        <f t="shared" si="307"/>
        <v>15901.669230203788</v>
      </c>
      <c r="T227" s="56">
        <f t="shared" si="308"/>
        <v>9.0415197887235622E-10</v>
      </c>
      <c r="U227" s="163">
        <f t="shared" si="309"/>
        <v>642.20522629733375</v>
      </c>
      <c r="W227" s="32">
        <f t="shared" si="310"/>
        <v>216</v>
      </c>
      <c r="X227" s="32">
        <f t="shared" si="311"/>
        <v>2.0499999999999998</v>
      </c>
      <c r="Y227" s="22">
        <v>1</v>
      </c>
      <c r="Z227" s="23">
        <f t="shared" si="312"/>
        <v>1.0249999999999999</v>
      </c>
      <c r="AA227" s="31">
        <f t="shared" si="289"/>
        <v>7.9908058285313469E+22</v>
      </c>
      <c r="AB227" s="31">
        <f t="shared" si="313"/>
        <v>1.76916441043684E+25</v>
      </c>
      <c r="AC227" s="31">
        <f t="shared" si="314"/>
        <v>1.200362041099351E+16</v>
      </c>
      <c r="AD227" s="31">
        <f t="shared" si="315"/>
        <v>615</v>
      </c>
      <c r="AE227" s="31">
        <f t="shared" si="316"/>
        <v>15901.669230203788</v>
      </c>
      <c r="AF227" s="56">
        <f t="shared" si="376"/>
        <v>6.7849094974896029E-10</v>
      </c>
      <c r="AH227" s="32">
        <f t="shared" si="317"/>
        <v>206</v>
      </c>
      <c r="AI227" s="32">
        <f t="shared" si="318"/>
        <v>4.1999999999999993</v>
      </c>
      <c r="AJ227" s="22">
        <v>1</v>
      </c>
      <c r="AK227" s="23">
        <f t="shared" si="319"/>
        <v>1.075</v>
      </c>
      <c r="AL227" s="31">
        <f t="shared" si="290"/>
        <v>6.5193054545127533E+21</v>
      </c>
      <c r="AM227" s="31">
        <f t="shared" si="320"/>
        <v>1.4437001929018493E+24</v>
      </c>
      <c r="AN227" s="31">
        <f t="shared" si="321"/>
        <v>3000905102748375</v>
      </c>
      <c r="AO227" s="31">
        <f t="shared" si="322"/>
        <v>1259.9999999999998</v>
      </c>
      <c r="AP227" s="31">
        <f t="shared" si="323"/>
        <v>15901.669230203788</v>
      </c>
      <c r="AQ227" s="56">
        <f t="shared" si="284"/>
        <v>2.0786206980526413E-9</v>
      </c>
      <c r="AS227" s="32">
        <f t="shared" si="324"/>
        <v>191</v>
      </c>
      <c r="AT227" s="32">
        <f t="shared" si="325"/>
        <v>6.4999999999999991</v>
      </c>
      <c r="AU227" s="22">
        <v>1</v>
      </c>
      <c r="AV227" s="23">
        <f t="shared" si="326"/>
        <v>1.1499999999999999</v>
      </c>
      <c r="AW227" s="31">
        <f t="shared" si="291"/>
        <v>3.8526786812993562E+20</v>
      </c>
      <c r="AX227" s="31">
        <f t="shared" si="327"/>
        <v>8.4624087234740352E+22</v>
      </c>
      <c r="AY227" s="31">
        <f t="shared" si="328"/>
        <v>375113137843546.62</v>
      </c>
      <c r="AZ227" s="31">
        <f t="shared" si="329"/>
        <v>1949.9999999999998</v>
      </c>
      <c r="BA227" s="31">
        <f t="shared" si="330"/>
        <v>15901.669230203788</v>
      </c>
      <c r="BB227" s="56">
        <f t="shared" si="373"/>
        <v>4.4326993661156216E-9</v>
      </c>
      <c r="BD227" s="32">
        <f t="shared" si="331"/>
        <v>161</v>
      </c>
      <c r="BE227" s="32">
        <f t="shared" si="332"/>
        <v>9.1</v>
      </c>
      <c r="BF227" s="22">
        <v>1</v>
      </c>
      <c r="BG227" s="23">
        <f t="shared" si="333"/>
        <v>1.3</v>
      </c>
      <c r="BH227" s="31">
        <f t="shared" si="292"/>
        <v>2.5790658940929573E+19</v>
      </c>
      <c r="BI227" s="31">
        <f t="shared" si="334"/>
        <v>5.3979849163365606E+21</v>
      </c>
      <c r="BJ227" s="31">
        <f t="shared" si="335"/>
        <v>5861142778805.4043</v>
      </c>
      <c r="BK227" s="31">
        <f t="shared" si="336"/>
        <v>2730</v>
      </c>
      <c r="BL227" s="31">
        <f t="shared" si="337"/>
        <v>15901.669230203788</v>
      </c>
      <c r="BM227" s="56">
        <f t="shared" si="285"/>
        <v>1.0858019927153065E-9</v>
      </c>
      <c r="BO227" s="32">
        <f t="shared" si="338"/>
        <v>116</v>
      </c>
      <c r="BP227" s="32">
        <f t="shared" si="339"/>
        <v>12.149999999999999</v>
      </c>
      <c r="BQ227" s="22">
        <v>1</v>
      </c>
      <c r="BR227" s="23">
        <f t="shared" si="340"/>
        <v>1.5249999999999999</v>
      </c>
      <c r="BS227" s="31">
        <f t="shared" si="293"/>
        <v>1.3432634865067486E+17</v>
      </c>
      <c r="BT227" s="31">
        <f t="shared" si="341"/>
        <v>2.3762331076304384E+19</v>
      </c>
      <c r="BU227" s="31">
        <f t="shared" si="342"/>
        <v>11447544489.854269</v>
      </c>
      <c r="BV227" s="31">
        <f t="shared" si="343"/>
        <v>3644.9999999999995</v>
      </c>
      <c r="BW227" s="31">
        <f t="shared" si="344"/>
        <v>15901.669230203788</v>
      </c>
      <c r="BX227" s="56">
        <f t="shared" si="380"/>
        <v>4.8175174620261363E-10</v>
      </c>
      <c r="BZ227" s="32">
        <f t="shared" si="345"/>
        <v>66</v>
      </c>
      <c r="CA227" s="32">
        <f t="shared" si="346"/>
        <v>15.7</v>
      </c>
      <c r="CB227" s="32">
        <v>1</v>
      </c>
      <c r="CC227" s="23">
        <f t="shared" si="347"/>
        <v>1.7749999999999999</v>
      </c>
      <c r="CD227" s="31">
        <f t="shared" si="294"/>
        <v>1.1940119880059987E+17</v>
      </c>
      <c r="CE227" s="31">
        <f t="shared" si="348"/>
        <v>1.3987850439490275E+19</v>
      </c>
      <c r="CF227" s="31">
        <f t="shared" si="349"/>
        <v>11179242.665873272</v>
      </c>
      <c r="CG227" s="31">
        <f t="shared" si="350"/>
        <v>4710</v>
      </c>
      <c r="CH227" s="31">
        <f t="shared" si="351"/>
        <v>15901.669230203788</v>
      </c>
      <c r="CI227" s="56">
        <f t="shared" si="378"/>
        <v>7.9921090908380133E-13</v>
      </c>
      <c r="CK227" s="32">
        <f t="shared" si="352"/>
        <v>11</v>
      </c>
      <c r="CL227" s="32">
        <f t="shared" si="353"/>
        <v>19.799999999999997</v>
      </c>
      <c r="CM227" s="32">
        <v>1</v>
      </c>
      <c r="CN227" s="23">
        <f t="shared" si="354"/>
        <v>2.0499999999999998</v>
      </c>
      <c r="CO227" s="31">
        <f t="shared" si="295"/>
        <v>1</v>
      </c>
      <c r="CP227" s="31">
        <f t="shared" si="355"/>
        <v>22.549999999999997</v>
      </c>
      <c r="CQ227" s="31">
        <f t="shared" si="356"/>
        <v>5458.6145829459128</v>
      </c>
      <c r="CR227" s="31">
        <f t="shared" si="357"/>
        <v>5939.9999999999991</v>
      </c>
      <c r="CS227" s="31">
        <f t="shared" si="358"/>
        <v>15901.669230203788</v>
      </c>
      <c r="CT227" s="56">
        <f t="shared" si="379"/>
        <v>242.06716554083874</v>
      </c>
      <c r="CV227" s="32">
        <f t="shared" si="359"/>
        <v>-39</v>
      </c>
      <c r="CW227" s="32">
        <f t="shared" si="360"/>
        <v>24.4</v>
      </c>
      <c r="CX227" s="32">
        <v>1</v>
      </c>
      <c r="CY227" s="23">
        <f t="shared" si="361"/>
        <v>2.2999999999999998</v>
      </c>
      <c r="CZ227" s="31">
        <f t="shared" si="296"/>
        <v>1</v>
      </c>
      <c r="DA227" s="31">
        <f t="shared" si="362"/>
        <v>-89.699999999999989</v>
      </c>
      <c r="DB227" s="31">
        <f t="shared" si="363"/>
        <v>5.3306783036581011</v>
      </c>
      <c r="DC227" s="31">
        <f t="shared" si="364"/>
        <v>7320</v>
      </c>
      <c r="DD227" s="31">
        <f t="shared" si="365"/>
        <v>15901.669230203788</v>
      </c>
      <c r="DG227" s="32">
        <f t="shared" si="366"/>
        <v>-104</v>
      </c>
      <c r="DH227" s="32">
        <f t="shared" si="367"/>
        <v>29.65</v>
      </c>
      <c r="DI227" s="32">
        <v>1</v>
      </c>
      <c r="DJ227" s="23">
        <f t="shared" si="374"/>
        <v>2.625</v>
      </c>
      <c r="DK227" s="31">
        <f t="shared" si="297"/>
        <v>1</v>
      </c>
      <c r="DL227" s="31">
        <f t="shared" si="368"/>
        <v>-273</v>
      </c>
      <c r="DM227" s="31">
        <f t="shared" si="369"/>
        <v>6.5071756636451137E-4</v>
      </c>
      <c r="DN227" s="31">
        <f t="shared" si="370"/>
        <v>8895</v>
      </c>
      <c r="DO227" s="31">
        <f t="shared" si="371"/>
        <v>15901.669230203788</v>
      </c>
    </row>
    <row r="228" spans="1:119">
      <c r="A228" s="23">
        <f t="shared" si="298"/>
        <v>548.74801281859004</v>
      </c>
      <c r="B228" s="23">
        <v>0</v>
      </c>
      <c r="C228" s="44">
        <f t="shared" si="377"/>
        <v>9.8999999999999986</v>
      </c>
      <c r="D228" s="48"/>
      <c r="E228" s="47">
        <f t="shared" si="299"/>
        <v>9.8999999999999986</v>
      </c>
      <c r="F228" s="84">
        <f t="shared" si="286"/>
        <v>19.799999999999997</v>
      </c>
      <c r="G228" s="185">
        <f t="shared" si="287"/>
        <v>21.705669239162752</v>
      </c>
      <c r="H228" s="26">
        <f t="shared" si="300"/>
        <v>23213028653395.766</v>
      </c>
      <c r="I228" s="23">
        <f t="shared" si="372"/>
        <v>44.40000000000002</v>
      </c>
      <c r="J228" s="27">
        <v>222</v>
      </c>
      <c r="K228" s="32">
        <f t="shared" si="301"/>
        <v>222</v>
      </c>
      <c r="L228" s="32">
        <f t="shared" si="302"/>
        <v>1</v>
      </c>
      <c r="M228" s="22">
        <v>1</v>
      </c>
      <c r="N228" s="109">
        <f t="shared" si="303"/>
        <v>9.8999999999999986</v>
      </c>
      <c r="O228" s="31">
        <f t="shared" si="288"/>
        <v>1.2135937846092971E+22</v>
      </c>
      <c r="P228" s="31">
        <f t="shared" si="304"/>
        <v>2.6672364198143125E+25</v>
      </c>
      <c r="Q228" s="31">
        <f t="shared" si="305"/>
        <v>2.7577078040234168E+16</v>
      </c>
      <c r="R228" s="31">
        <f t="shared" si="306"/>
        <v>300</v>
      </c>
      <c r="S228" s="31">
        <f t="shared" si="307"/>
        <v>16462.4403845577</v>
      </c>
      <c r="T228" s="56">
        <f t="shared" si="308"/>
        <v>1.0339195219205213E-9</v>
      </c>
      <c r="U228" s="163">
        <f t="shared" si="309"/>
        <v>651.17007717488252</v>
      </c>
      <c r="W228" s="32">
        <f t="shared" si="310"/>
        <v>217</v>
      </c>
      <c r="X228" s="32">
        <f t="shared" si="311"/>
        <v>2.0499999999999998</v>
      </c>
      <c r="Y228" s="22">
        <v>1</v>
      </c>
      <c r="Z228" s="23">
        <f t="shared" si="312"/>
        <v>1.0249999999999999</v>
      </c>
      <c r="AA228" s="31">
        <f t="shared" si="289"/>
        <v>7.9908058285313469E+22</v>
      </c>
      <c r="AB228" s="31">
        <f t="shared" si="313"/>
        <v>1.7773549864110847E+25</v>
      </c>
      <c r="AC228" s="31">
        <f t="shared" si="314"/>
        <v>1.3788539020117084E+16</v>
      </c>
      <c r="AD228" s="31">
        <f t="shared" si="315"/>
        <v>615</v>
      </c>
      <c r="AE228" s="31">
        <f t="shared" si="316"/>
        <v>16462.4403845577</v>
      </c>
      <c r="AF228" s="56">
        <f t="shared" si="376"/>
        <v>7.75789818327712E-10</v>
      </c>
      <c r="AH228" s="32">
        <f t="shared" si="317"/>
        <v>207</v>
      </c>
      <c r="AI228" s="32">
        <f t="shared" si="318"/>
        <v>4.1999999999999993</v>
      </c>
      <c r="AJ228" s="22">
        <v>1</v>
      </c>
      <c r="AK228" s="23">
        <f t="shared" si="319"/>
        <v>1.075</v>
      </c>
      <c r="AL228" s="31">
        <f t="shared" si="290"/>
        <v>6.5193054545127533E+21</v>
      </c>
      <c r="AM228" s="31">
        <f t="shared" si="320"/>
        <v>1.4507084462654503E+24</v>
      </c>
      <c r="AN228" s="31">
        <f t="shared" si="321"/>
        <v>3447134755029267</v>
      </c>
      <c r="AO228" s="31">
        <f t="shared" si="322"/>
        <v>1259.9999999999998</v>
      </c>
      <c r="AP228" s="31">
        <f t="shared" si="323"/>
        <v>16462.4403845577</v>
      </c>
      <c r="AQ228" s="56">
        <f t="shared" si="284"/>
        <v>2.3761733544070859E-9</v>
      </c>
      <c r="AS228" s="32">
        <f t="shared" si="324"/>
        <v>192</v>
      </c>
      <c r="AT228" s="32">
        <f t="shared" si="325"/>
        <v>6.4999999999999991</v>
      </c>
      <c r="AU228" s="22">
        <v>1</v>
      </c>
      <c r="AV228" s="23">
        <f t="shared" si="326"/>
        <v>1.1499999999999999</v>
      </c>
      <c r="AW228" s="31">
        <f t="shared" si="291"/>
        <v>3.8526786812993562E+20</v>
      </c>
      <c r="AX228" s="31">
        <f t="shared" si="327"/>
        <v>8.5067145283089772E+22</v>
      </c>
      <c r="AY228" s="31">
        <f t="shared" si="328"/>
        <v>430891844378658</v>
      </c>
      <c r="AZ228" s="31">
        <f t="shared" si="329"/>
        <v>1949.9999999999998</v>
      </c>
      <c r="BA228" s="31">
        <f t="shared" si="330"/>
        <v>16462.4403845577</v>
      </c>
      <c r="BB228" s="56">
        <f t="shared" si="373"/>
        <v>5.0653144988552196E-9</v>
      </c>
      <c r="BD228" s="32">
        <f t="shared" si="331"/>
        <v>162</v>
      </c>
      <c r="BE228" s="32">
        <f t="shared" si="332"/>
        <v>9.1</v>
      </c>
      <c r="BF228" s="22">
        <v>1</v>
      </c>
      <c r="BG228" s="23">
        <f t="shared" si="333"/>
        <v>1.3</v>
      </c>
      <c r="BH228" s="31">
        <f t="shared" si="292"/>
        <v>2.5790658940929573E+19</v>
      </c>
      <c r="BI228" s="31">
        <f t="shared" si="334"/>
        <v>5.4315127729597679E+21</v>
      </c>
      <c r="BJ228" s="31">
        <f t="shared" si="335"/>
        <v>6732685068416.5176</v>
      </c>
      <c r="BK228" s="31">
        <f t="shared" si="336"/>
        <v>2730</v>
      </c>
      <c r="BL228" s="31">
        <f t="shared" si="337"/>
        <v>16462.4403845577</v>
      </c>
      <c r="BM228" s="56">
        <f t="shared" si="285"/>
        <v>1.2395598334840532E-9</v>
      </c>
      <c r="BO228" s="32">
        <f t="shared" si="338"/>
        <v>117</v>
      </c>
      <c r="BP228" s="32">
        <f t="shared" si="339"/>
        <v>12.149999999999999</v>
      </c>
      <c r="BQ228" s="22">
        <v>1</v>
      </c>
      <c r="BR228" s="23">
        <f t="shared" si="340"/>
        <v>1.5249999999999999</v>
      </c>
      <c r="BS228" s="31">
        <f t="shared" si="293"/>
        <v>1.3432634865067486E+17</v>
      </c>
      <c r="BT228" s="31">
        <f t="shared" si="341"/>
        <v>2.3967178757996659E+19</v>
      </c>
      <c r="BU228" s="31">
        <f t="shared" si="342"/>
        <v>13149775524.250969</v>
      </c>
      <c r="BV228" s="31">
        <f t="shared" si="343"/>
        <v>3644.9999999999995</v>
      </c>
      <c r="BW228" s="31">
        <f t="shared" si="344"/>
        <v>16462.4403845577</v>
      </c>
      <c r="BX228" s="56">
        <f t="shared" si="380"/>
        <v>5.4865763121425134E-10</v>
      </c>
      <c r="BZ228" s="32">
        <f t="shared" si="345"/>
        <v>67</v>
      </c>
      <c r="CA228" s="32">
        <f t="shared" si="346"/>
        <v>15.7</v>
      </c>
      <c r="CB228" s="32">
        <v>1</v>
      </c>
      <c r="CC228" s="23">
        <f t="shared" si="347"/>
        <v>1.7749999999999999</v>
      </c>
      <c r="CD228" s="31">
        <f t="shared" si="294"/>
        <v>1.1940119880059987E+17</v>
      </c>
      <c r="CE228" s="31">
        <f t="shared" si="348"/>
        <v>1.4199787567361337E+19</v>
      </c>
      <c r="CF228" s="31">
        <f t="shared" si="349"/>
        <v>12841577.660401298</v>
      </c>
      <c r="CG228" s="31">
        <f t="shared" si="350"/>
        <v>4710</v>
      </c>
      <c r="CH228" s="31">
        <f t="shared" si="351"/>
        <v>16462.4403845577</v>
      </c>
      <c r="CI228" s="56">
        <f t="shared" si="378"/>
        <v>9.0434998407427387E-13</v>
      </c>
      <c r="CK228" s="32">
        <f t="shared" si="352"/>
        <v>12</v>
      </c>
      <c r="CL228" s="32">
        <f t="shared" si="353"/>
        <v>19.799999999999997</v>
      </c>
      <c r="CM228" s="32">
        <v>1</v>
      </c>
      <c r="CN228" s="23">
        <f t="shared" si="354"/>
        <v>2.0499999999999998</v>
      </c>
      <c r="CO228" s="31">
        <f t="shared" si="295"/>
        <v>1</v>
      </c>
      <c r="CP228" s="31">
        <f t="shared" si="355"/>
        <v>24.599999999999998</v>
      </c>
      <c r="CQ228" s="31">
        <f t="shared" si="356"/>
        <v>6270.3015919927975</v>
      </c>
      <c r="CR228" s="31">
        <f t="shared" si="357"/>
        <v>5939.9999999999991</v>
      </c>
      <c r="CS228" s="31">
        <f t="shared" si="358"/>
        <v>16462.4403845577</v>
      </c>
      <c r="CT228" s="56">
        <f t="shared" si="379"/>
        <v>254.8903086175934</v>
      </c>
      <c r="CV228" s="32">
        <f t="shared" si="359"/>
        <v>-38</v>
      </c>
      <c r="CW228" s="32">
        <f t="shared" si="360"/>
        <v>24.4</v>
      </c>
      <c r="CX228" s="32">
        <v>1</v>
      </c>
      <c r="CY228" s="23">
        <f t="shared" si="361"/>
        <v>2.2999999999999998</v>
      </c>
      <c r="CZ228" s="31">
        <f t="shared" si="296"/>
        <v>1</v>
      </c>
      <c r="DA228" s="31">
        <f t="shared" si="362"/>
        <v>-87.399999999999991</v>
      </c>
      <c r="DB228" s="31">
        <f t="shared" si="363"/>
        <v>6.1233413984304468</v>
      </c>
      <c r="DC228" s="31">
        <f t="shared" si="364"/>
        <v>7320</v>
      </c>
      <c r="DD228" s="31">
        <f t="shared" si="365"/>
        <v>16462.4403845577</v>
      </c>
      <c r="DG228" s="32">
        <f t="shared" si="366"/>
        <v>-103</v>
      </c>
      <c r="DH228" s="32">
        <f t="shared" si="367"/>
        <v>29.65</v>
      </c>
      <c r="DI228" s="32">
        <v>1</v>
      </c>
      <c r="DJ228" s="23">
        <f t="shared" si="374"/>
        <v>2.625</v>
      </c>
      <c r="DK228" s="31">
        <f t="shared" si="297"/>
        <v>1</v>
      </c>
      <c r="DL228" s="31">
        <f t="shared" si="368"/>
        <v>-270.375</v>
      </c>
      <c r="DM228" s="31">
        <f t="shared" si="369"/>
        <v>7.4747819805058829E-4</v>
      </c>
      <c r="DN228" s="31">
        <f t="shared" si="370"/>
        <v>8895</v>
      </c>
      <c r="DO228" s="31">
        <f t="shared" si="371"/>
        <v>16462.4403845577</v>
      </c>
    </row>
    <row r="229" spans="1:119">
      <c r="A229" s="23">
        <f t="shared" si="298"/>
        <v>568.09956969874497</v>
      </c>
      <c r="B229" s="23">
        <v>0</v>
      </c>
      <c r="C229" s="44">
        <f t="shared" si="377"/>
        <v>9.8999999999999986</v>
      </c>
      <c r="D229" s="48"/>
      <c r="E229" s="47">
        <f t="shared" si="299"/>
        <v>9.8999999999999986</v>
      </c>
      <c r="F229" s="84">
        <f t="shared" si="286"/>
        <v>19.799999999999997</v>
      </c>
      <c r="G229" s="185">
        <f t="shared" si="287"/>
        <v>22.008669090235895</v>
      </c>
      <c r="H229" s="26">
        <f t="shared" si="300"/>
        <v>26664767828654.762</v>
      </c>
      <c r="I229" s="23">
        <f t="shared" si="372"/>
        <v>44.600000000000023</v>
      </c>
      <c r="J229" s="27">
        <v>223</v>
      </c>
      <c r="K229" s="32">
        <f t="shared" si="301"/>
        <v>223</v>
      </c>
      <c r="L229" s="32">
        <f t="shared" si="302"/>
        <v>1</v>
      </c>
      <c r="M229" s="22">
        <v>1</v>
      </c>
      <c r="N229" s="109">
        <f t="shared" si="303"/>
        <v>9.8999999999999986</v>
      </c>
      <c r="O229" s="31">
        <f t="shared" si="288"/>
        <v>1.2135937846092971E+22</v>
      </c>
      <c r="P229" s="31">
        <f t="shared" si="304"/>
        <v>2.679250998281945E+25</v>
      </c>
      <c r="Q229" s="31">
        <f t="shared" si="305"/>
        <v>3.1677744180441852E+16</v>
      </c>
      <c r="R229" s="31">
        <f t="shared" si="306"/>
        <v>300</v>
      </c>
      <c r="S229" s="31">
        <f t="shared" si="307"/>
        <v>17042.98709096235</v>
      </c>
      <c r="T229" s="56">
        <f t="shared" si="308"/>
        <v>1.1823358170158389E-9</v>
      </c>
      <c r="U229" s="163">
        <f t="shared" si="309"/>
        <v>660.2600727070768</v>
      </c>
      <c r="W229" s="32">
        <f t="shared" si="310"/>
        <v>218</v>
      </c>
      <c r="X229" s="32">
        <f t="shared" si="311"/>
        <v>2.0499999999999998</v>
      </c>
      <c r="Y229" s="22">
        <v>1</v>
      </c>
      <c r="Z229" s="23">
        <f t="shared" si="312"/>
        <v>1.0249999999999999</v>
      </c>
      <c r="AA229" s="31">
        <f t="shared" si="289"/>
        <v>7.9908058285313469E+22</v>
      </c>
      <c r="AB229" s="31">
        <f t="shared" si="313"/>
        <v>1.7855455623853293E+25</v>
      </c>
      <c r="AC229" s="31">
        <f t="shared" si="314"/>
        <v>1.583887209022092E+16</v>
      </c>
      <c r="AD229" s="31">
        <f t="shared" si="315"/>
        <v>615</v>
      </c>
      <c r="AE229" s="31">
        <f t="shared" si="316"/>
        <v>17042.98709096235</v>
      </c>
      <c r="AF229" s="56">
        <f t="shared" si="376"/>
        <v>8.8706065103494764E-10</v>
      </c>
      <c r="AH229" s="32">
        <f t="shared" si="317"/>
        <v>208</v>
      </c>
      <c r="AI229" s="32">
        <f t="shared" si="318"/>
        <v>4.1999999999999993</v>
      </c>
      <c r="AJ229" s="22">
        <v>1</v>
      </c>
      <c r="AK229" s="23">
        <f t="shared" si="319"/>
        <v>1.075</v>
      </c>
      <c r="AL229" s="31">
        <f t="shared" si="290"/>
        <v>6.5193054545127533E+21</v>
      </c>
      <c r="AM229" s="31">
        <f t="shared" si="320"/>
        <v>1.4577166996290513E+24</v>
      </c>
      <c r="AN229" s="31">
        <f t="shared" si="321"/>
        <v>3959718022555226.5</v>
      </c>
      <c r="AO229" s="31">
        <f t="shared" si="322"/>
        <v>1259.9999999999998</v>
      </c>
      <c r="AP229" s="31">
        <f t="shared" si="323"/>
        <v>17042.98709096235</v>
      </c>
      <c r="AQ229" s="56">
        <f t="shared" si="284"/>
        <v>2.716383796359653E-9</v>
      </c>
      <c r="AS229" s="32">
        <f t="shared" si="324"/>
        <v>193</v>
      </c>
      <c r="AT229" s="32">
        <f t="shared" si="325"/>
        <v>6.4999999999999991</v>
      </c>
      <c r="AU229" s="22">
        <v>1</v>
      </c>
      <c r="AV229" s="23">
        <f t="shared" si="326"/>
        <v>1.1499999999999999</v>
      </c>
      <c r="AW229" s="31">
        <f t="shared" si="291"/>
        <v>3.8526786812993562E+20</v>
      </c>
      <c r="AX229" s="31">
        <f t="shared" si="327"/>
        <v>8.5510203331439208E+22</v>
      </c>
      <c r="AY229" s="31">
        <f t="shared" si="328"/>
        <v>494964752819402.94</v>
      </c>
      <c r="AZ229" s="31">
        <f t="shared" si="329"/>
        <v>1949.9999999999998</v>
      </c>
      <c r="BA229" s="31">
        <f t="shared" si="330"/>
        <v>17042.98709096235</v>
      </c>
      <c r="BB229" s="56">
        <f t="shared" si="373"/>
        <v>5.788370668479292E-9</v>
      </c>
      <c r="BD229" s="32">
        <f t="shared" si="331"/>
        <v>163</v>
      </c>
      <c r="BE229" s="32">
        <f t="shared" si="332"/>
        <v>9.1</v>
      </c>
      <c r="BF229" s="22">
        <v>1</v>
      </c>
      <c r="BG229" s="23">
        <f t="shared" si="333"/>
        <v>1.3</v>
      </c>
      <c r="BH229" s="31">
        <f t="shared" si="292"/>
        <v>2.5790658940929573E+19</v>
      </c>
      <c r="BI229" s="31">
        <f t="shared" si="334"/>
        <v>5.4650406295829763E+21</v>
      </c>
      <c r="BJ229" s="31">
        <f t="shared" si="335"/>
        <v>7733824262803.1562</v>
      </c>
      <c r="BK229" s="31">
        <f t="shared" si="336"/>
        <v>2730</v>
      </c>
      <c r="BL229" s="31">
        <f t="shared" si="337"/>
        <v>17042.98709096235</v>
      </c>
      <c r="BM229" s="56">
        <f t="shared" si="285"/>
        <v>1.415144879424859E-9</v>
      </c>
      <c r="BO229" s="32">
        <f t="shared" si="338"/>
        <v>118</v>
      </c>
      <c r="BP229" s="32">
        <f t="shared" si="339"/>
        <v>12.149999999999999</v>
      </c>
      <c r="BQ229" s="22">
        <v>1</v>
      </c>
      <c r="BR229" s="23">
        <f t="shared" si="340"/>
        <v>1.5249999999999999</v>
      </c>
      <c r="BS229" s="31">
        <f t="shared" si="293"/>
        <v>1.3432634865067486E+17</v>
      </c>
      <c r="BT229" s="31">
        <f t="shared" si="341"/>
        <v>2.4172026439688942E+19</v>
      </c>
      <c r="BU229" s="31">
        <f t="shared" si="342"/>
        <v>15105125513.287363</v>
      </c>
      <c r="BV229" s="31">
        <f t="shared" si="343"/>
        <v>3644.9999999999995</v>
      </c>
      <c r="BW229" s="31">
        <f t="shared" si="344"/>
        <v>17042.98709096235</v>
      </c>
      <c r="BX229" s="56">
        <f t="shared" si="380"/>
        <v>6.2490108353041103E-10</v>
      </c>
      <c r="BZ229" s="32">
        <f t="shared" si="345"/>
        <v>68</v>
      </c>
      <c r="CA229" s="32">
        <f t="shared" si="346"/>
        <v>15.7</v>
      </c>
      <c r="CB229" s="32">
        <v>1</v>
      </c>
      <c r="CC229" s="23">
        <f t="shared" si="347"/>
        <v>1.7749999999999999</v>
      </c>
      <c r="CD229" s="31">
        <f t="shared" si="294"/>
        <v>1.1940119880059987E+17</v>
      </c>
      <c r="CE229" s="31">
        <f t="shared" si="348"/>
        <v>1.4411724695232403E+19</v>
      </c>
      <c r="CF229" s="31">
        <f t="shared" si="349"/>
        <v>14751099.134069644</v>
      </c>
      <c r="CG229" s="31">
        <f t="shared" si="350"/>
        <v>4710</v>
      </c>
      <c r="CH229" s="31">
        <f t="shared" si="351"/>
        <v>17042.98709096235</v>
      </c>
      <c r="CI229" s="56">
        <f t="shared" si="378"/>
        <v>1.0235484958264232E-12</v>
      </c>
      <c r="CK229" s="32">
        <f t="shared" si="352"/>
        <v>13</v>
      </c>
      <c r="CL229" s="32">
        <f t="shared" si="353"/>
        <v>19.799999999999997</v>
      </c>
      <c r="CM229" s="32">
        <v>1</v>
      </c>
      <c r="CN229" s="23">
        <f t="shared" si="354"/>
        <v>2.0499999999999998</v>
      </c>
      <c r="CO229" s="31">
        <f t="shared" si="295"/>
        <v>1</v>
      </c>
      <c r="CP229" s="31">
        <f t="shared" si="355"/>
        <v>26.65</v>
      </c>
      <c r="CQ229" s="31">
        <f t="shared" si="356"/>
        <v>7202.6851240574169</v>
      </c>
      <c r="CR229" s="31">
        <f t="shared" si="357"/>
        <v>5939.9999999999991</v>
      </c>
      <c r="CS229" s="31">
        <f t="shared" si="358"/>
        <v>17042.98709096235</v>
      </c>
      <c r="CT229" s="56">
        <f t="shared" si="379"/>
        <v>270.26961065881488</v>
      </c>
      <c r="CV229" s="32">
        <f t="shared" si="359"/>
        <v>-37</v>
      </c>
      <c r="CW229" s="32">
        <f t="shared" si="360"/>
        <v>24.4</v>
      </c>
      <c r="CX229" s="32">
        <v>1</v>
      </c>
      <c r="CY229" s="23">
        <f t="shared" si="361"/>
        <v>2.2999999999999998</v>
      </c>
      <c r="CZ229" s="31">
        <f t="shared" si="296"/>
        <v>1</v>
      </c>
      <c r="DA229" s="31">
        <f t="shared" si="362"/>
        <v>-85.1</v>
      </c>
      <c r="DB229" s="31">
        <f t="shared" si="363"/>
        <v>7.033872191462299</v>
      </c>
      <c r="DC229" s="31">
        <f t="shared" si="364"/>
        <v>7320</v>
      </c>
      <c r="DD229" s="31">
        <f t="shared" si="365"/>
        <v>17042.98709096235</v>
      </c>
      <c r="DG229" s="32">
        <f t="shared" si="366"/>
        <v>-102</v>
      </c>
      <c r="DH229" s="32">
        <f t="shared" si="367"/>
        <v>29.65</v>
      </c>
      <c r="DI229" s="32">
        <v>1</v>
      </c>
      <c r="DJ229" s="23">
        <f t="shared" si="374"/>
        <v>2.625</v>
      </c>
      <c r="DK229" s="31">
        <f t="shared" si="297"/>
        <v>1</v>
      </c>
      <c r="DL229" s="31">
        <f t="shared" si="368"/>
        <v>-267.75</v>
      </c>
      <c r="DM229" s="31">
        <f t="shared" si="369"/>
        <v>8.5862697649685888E-4</v>
      </c>
      <c r="DN229" s="31">
        <f t="shared" si="370"/>
        <v>8895</v>
      </c>
      <c r="DO229" s="31">
        <f t="shared" si="371"/>
        <v>17042.98709096235</v>
      </c>
    </row>
    <row r="230" spans="1:119">
      <c r="A230" s="23">
        <f t="shared" si="298"/>
        <v>588.1335577584905</v>
      </c>
      <c r="B230" s="23">
        <v>0</v>
      </c>
      <c r="C230" s="44">
        <f t="shared" si="377"/>
        <v>9.8999999999999986</v>
      </c>
      <c r="D230" s="48"/>
      <c r="E230" s="47">
        <f t="shared" si="299"/>
        <v>9.8999999999999986</v>
      </c>
      <c r="F230" s="84">
        <f t="shared" si="286"/>
        <v>19.799999999999997</v>
      </c>
      <c r="G230" s="185">
        <f t="shared" si="287"/>
        <v>22.315898661606493</v>
      </c>
      <c r="H230" s="26">
        <f t="shared" si="300"/>
        <v>30629774941153.586</v>
      </c>
      <c r="I230" s="23">
        <f t="shared" si="372"/>
        <v>44.800000000000026</v>
      </c>
      <c r="J230" s="27">
        <v>224</v>
      </c>
      <c r="K230" s="32">
        <f t="shared" si="301"/>
        <v>224</v>
      </c>
      <c r="L230" s="32">
        <f t="shared" si="302"/>
        <v>1</v>
      </c>
      <c r="M230" s="22">
        <v>1</v>
      </c>
      <c r="N230" s="109">
        <f t="shared" si="303"/>
        <v>9.8999999999999986</v>
      </c>
      <c r="O230" s="31">
        <f t="shared" si="288"/>
        <v>1.2135937846092971E+22</v>
      </c>
      <c r="P230" s="31">
        <f t="shared" si="304"/>
        <v>2.6912655767495766E+25</v>
      </c>
      <c r="Q230" s="31">
        <f t="shared" si="305"/>
        <v>3.6388172630090456E+16</v>
      </c>
      <c r="R230" s="31">
        <f t="shared" si="306"/>
        <v>300</v>
      </c>
      <c r="S230" s="31">
        <f t="shared" si="307"/>
        <v>17644.006732754715</v>
      </c>
      <c r="T230" s="56">
        <f t="shared" si="308"/>
        <v>1.3520840508813297E-9</v>
      </c>
      <c r="U230" s="163">
        <f t="shared" si="309"/>
        <v>669.47695984819484</v>
      </c>
      <c r="W230" s="32">
        <f t="shared" si="310"/>
        <v>219</v>
      </c>
      <c r="X230" s="32">
        <f t="shared" si="311"/>
        <v>2.0499999999999998</v>
      </c>
      <c r="Y230" s="22">
        <v>1</v>
      </c>
      <c r="Z230" s="23">
        <f t="shared" si="312"/>
        <v>1.0249999999999999</v>
      </c>
      <c r="AA230" s="31">
        <f t="shared" si="289"/>
        <v>7.9908058285313469E+22</v>
      </c>
      <c r="AB230" s="31">
        <f t="shared" si="313"/>
        <v>1.7937361383595739E+25</v>
      </c>
      <c r="AC230" s="31">
        <f t="shared" si="314"/>
        <v>1.819408631504522E+16</v>
      </c>
      <c r="AD230" s="31">
        <f t="shared" si="315"/>
        <v>615</v>
      </c>
      <c r="AE230" s="31">
        <f t="shared" si="316"/>
        <v>17644.006732754715</v>
      </c>
      <c r="AF230" s="56">
        <f t="shared" si="376"/>
        <v>1.0143123019021216E-9</v>
      </c>
      <c r="AH230" s="32">
        <f t="shared" si="317"/>
        <v>209</v>
      </c>
      <c r="AI230" s="32">
        <f t="shared" si="318"/>
        <v>4.1999999999999993</v>
      </c>
      <c r="AJ230" s="22">
        <v>1</v>
      </c>
      <c r="AK230" s="23">
        <f t="shared" si="319"/>
        <v>1.075</v>
      </c>
      <c r="AL230" s="31">
        <f t="shared" si="290"/>
        <v>6.5193054545127533E+21</v>
      </c>
      <c r="AM230" s="31">
        <f t="shared" si="320"/>
        <v>1.4647249529926529E+24</v>
      </c>
      <c r="AN230" s="31">
        <f t="shared" si="321"/>
        <v>4548521578761302</v>
      </c>
      <c r="AO230" s="31">
        <f t="shared" si="322"/>
        <v>1259.9999999999998</v>
      </c>
      <c r="AP230" s="31">
        <f t="shared" si="323"/>
        <v>17644.006732754715</v>
      </c>
      <c r="AQ230" s="56">
        <f t="shared" si="284"/>
        <v>3.1053759065604706E-9</v>
      </c>
      <c r="AS230" s="32">
        <f t="shared" si="324"/>
        <v>194</v>
      </c>
      <c r="AT230" s="32">
        <f t="shared" si="325"/>
        <v>6.4999999999999991</v>
      </c>
      <c r="AU230" s="22">
        <v>1</v>
      </c>
      <c r="AV230" s="23">
        <f t="shared" si="326"/>
        <v>1.1499999999999999</v>
      </c>
      <c r="AW230" s="31">
        <f t="shared" si="291"/>
        <v>3.8526786812993562E+20</v>
      </c>
      <c r="AX230" s="31">
        <f t="shared" si="327"/>
        <v>8.5953261379788628E+22</v>
      </c>
      <c r="AY230" s="31">
        <f t="shared" si="328"/>
        <v>568565197345162.25</v>
      </c>
      <c r="AZ230" s="31">
        <f t="shared" si="329"/>
        <v>1949.9999999999998</v>
      </c>
      <c r="BA230" s="31">
        <f t="shared" si="330"/>
        <v>17644.006732754715</v>
      </c>
      <c r="BB230" s="56">
        <f t="shared" si="373"/>
        <v>6.6148181955880593E-9</v>
      </c>
      <c r="BD230" s="32">
        <f t="shared" si="331"/>
        <v>164</v>
      </c>
      <c r="BE230" s="32">
        <f t="shared" si="332"/>
        <v>9.1</v>
      </c>
      <c r="BF230" s="22">
        <v>1</v>
      </c>
      <c r="BG230" s="23">
        <f t="shared" si="333"/>
        <v>1.3</v>
      </c>
      <c r="BH230" s="31">
        <f t="shared" si="292"/>
        <v>2.5790658940929573E+19</v>
      </c>
      <c r="BI230" s="31">
        <f t="shared" si="334"/>
        <v>5.4985684862061846E+21</v>
      </c>
      <c r="BJ230" s="31">
        <f t="shared" si="335"/>
        <v>8883831208518.1426</v>
      </c>
      <c r="BK230" s="31">
        <f t="shared" si="336"/>
        <v>2730</v>
      </c>
      <c r="BL230" s="31">
        <f t="shared" si="337"/>
        <v>17644.006732754715</v>
      </c>
      <c r="BM230" s="56">
        <f t="shared" si="285"/>
        <v>1.6156625548639239E-9</v>
      </c>
      <c r="BO230" s="32">
        <f t="shared" si="338"/>
        <v>119</v>
      </c>
      <c r="BP230" s="32">
        <f t="shared" si="339"/>
        <v>12.149999999999999</v>
      </c>
      <c r="BQ230" s="22">
        <v>1</v>
      </c>
      <c r="BR230" s="23">
        <f t="shared" si="340"/>
        <v>1.5249999999999999</v>
      </c>
      <c r="BS230" s="31">
        <f t="shared" si="293"/>
        <v>1.3432634865067486E+17</v>
      </c>
      <c r="BT230" s="31">
        <f t="shared" si="341"/>
        <v>2.437687412138122E+19</v>
      </c>
      <c r="BU230" s="31">
        <f t="shared" si="342"/>
        <v>17351232829.136948</v>
      </c>
      <c r="BV230" s="31">
        <f t="shared" si="343"/>
        <v>3644.9999999999995</v>
      </c>
      <c r="BW230" s="31">
        <f t="shared" si="344"/>
        <v>17644.006732754715</v>
      </c>
      <c r="BX230" s="56">
        <f t="shared" si="380"/>
        <v>7.1179072192517063E-10</v>
      </c>
      <c r="BZ230" s="32">
        <f t="shared" si="345"/>
        <v>69</v>
      </c>
      <c r="CA230" s="32">
        <f t="shared" si="346"/>
        <v>15.7</v>
      </c>
      <c r="CB230" s="32">
        <v>1</v>
      </c>
      <c r="CC230" s="23">
        <f t="shared" si="347"/>
        <v>1.7749999999999999</v>
      </c>
      <c r="CD230" s="31">
        <f t="shared" si="294"/>
        <v>1.1940119880059987E+17</v>
      </c>
      <c r="CE230" s="31">
        <f t="shared" si="348"/>
        <v>1.4623661823103468E+19</v>
      </c>
      <c r="CF230" s="31">
        <f t="shared" si="349"/>
        <v>16944563.309703987</v>
      </c>
      <c r="CG230" s="31">
        <f t="shared" si="350"/>
        <v>4710</v>
      </c>
      <c r="CH230" s="31">
        <f t="shared" si="351"/>
        <v>17644.006732754715</v>
      </c>
      <c r="CI230" s="56">
        <f t="shared" si="378"/>
        <v>1.1587086404674511E-12</v>
      </c>
      <c r="CK230" s="32">
        <f t="shared" si="352"/>
        <v>14</v>
      </c>
      <c r="CL230" s="32">
        <f t="shared" si="353"/>
        <v>19.799999999999997</v>
      </c>
      <c r="CM230" s="32">
        <v>1</v>
      </c>
      <c r="CN230" s="23">
        <f t="shared" si="354"/>
        <v>2.0499999999999998</v>
      </c>
      <c r="CO230" s="31">
        <f t="shared" si="295"/>
        <v>1</v>
      </c>
      <c r="CP230" s="31">
        <f t="shared" si="355"/>
        <v>28.699999999999996</v>
      </c>
      <c r="CQ230" s="31">
        <f t="shared" si="356"/>
        <v>8273.712553566369</v>
      </c>
      <c r="CR230" s="31">
        <f t="shared" si="357"/>
        <v>5939.9999999999991</v>
      </c>
      <c r="CS230" s="31">
        <f t="shared" si="358"/>
        <v>17644.006732754715</v>
      </c>
      <c r="CT230" s="56">
        <f t="shared" si="379"/>
        <v>288.28266737165052</v>
      </c>
      <c r="CV230" s="32">
        <f t="shared" si="359"/>
        <v>-36</v>
      </c>
      <c r="CW230" s="32">
        <f t="shared" si="360"/>
        <v>24.4</v>
      </c>
      <c r="CX230" s="32">
        <v>1</v>
      </c>
      <c r="CY230" s="23">
        <f t="shared" si="361"/>
        <v>2.2999999999999998</v>
      </c>
      <c r="CZ230" s="31">
        <f t="shared" si="296"/>
        <v>1</v>
      </c>
      <c r="DA230" s="31">
        <f t="shared" si="362"/>
        <v>-82.8</v>
      </c>
      <c r="DB230" s="31">
        <f t="shared" si="363"/>
        <v>8.0797974155921306</v>
      </c>
      <c r="DC230" s="31">
        <f t="shared" si="364"/>
        <v>7320</v>
      </c>
      <c r="DD230" s="31">
        <f t="shared" si="365"/>
        <v>17644.006732754715</v>
      </c>
      <c r="DG230" s="32">
        <f t="shared" si="366"/>
        <v>-101</v>
      </c>
      <c r="DH230" s="32">
        <f t="shared" si="367"/>
        <v>29.65</v>
      </c>
      <c r="DI230" s="32">
        <v>1</v>
      </c>
      <c r="DJ230" s="23">
        <f t="shared" si="374"/>
        <v>2.625</v>
      </c>
      <c r="DK230" s="31">
        <f t="shared" si="297"/>
        <v>1</v>
      </c>
      <c r="DL230" s="31">
        <f t="shared" si="368"/>
        <v>-265.125</v>
      </c>
      <c r="DM230" s="31">
        <f t="shared" si="369"/>
        <v>9.8630339545801964E-4</v>
      </c>
      <c r="DN230" s="31">
        <f t="shared" si="370"/>
        <v>8895</v>
      </c>
      <c r="DO230" s="31">
        <f t="shared" si="371"/>
        <v>17644.006732754715</v>
      </c>
    </row>
    <row r="231" spans="1:119">
      <c r="A231" s="23">
        <f t="shared" si="298"/>
        <v>608.87404288140226</v>
      </c>
      <c r="B231" s="23">
        <v>0</v>
      </c>
      <c r="C231" s="44">
        <f t="shared" si="377"/>
        <v>9.8999999999999986</v>
      </c>
      <c r="D231" s="48"/>
      <c r="E231" s="47">
        <f t="shared" si="299"/>
        <v>9.8999999999999986</v>
      </c>
      <c r="F231" s="84">
        <f t="shared" si="286"/>
        <v>19.799999999999997</v>
      </c>
      <c r="G231" s="185">
        <f t="shared" si="287"/>
        <v>22.627416997969519</v>
      </c>
      <c r="H231" s="26">
        <f t="shared" si="300"/>
        <v>35184372088832.539</v>
      </c>
      <c r="I231" s="23">
        <f t="shared" si="372"/>
        <v>45.000000000000028</v>
      </c>
      <c r="J231" s="27">
        <v>225</v>
      </c>
      <c r="K231" s="32">
        <f t="shared" si="301"/>
        <v>225</v>
      </c>
      <c r="L231" s="32">
        <f t="shared" si="302"/>
        <v>1</v>
      </c>
      <c r="M231" s="22">
        <v>1</v>
      </c>
      <c r="N231" s="109">
        <f t="shared" si="303"/>
        <v>9.8999999999999986</v>
      </c>
      <c r="O231" s="31">
        <f t="shared" si="288"/>
        <v>1.2135937846092971E+22</v>
      </c>
      <c r="P231" s="31">
        <f t="shared" si="304"/>
        <v>2.7032801552172091E+25</v>
      </c>
      <c r="Q231" s="31">
        <f t="shared" si="305"/>
        <v>4.1799034041533048E+16</v>
      </c>
      <c r="R231" s="31">
        <f t="shared" si="306"/>
        <v>300</v>
      </c>
      <c r="S231" s="31">
        <f t="shared" si="307"/>
        <v>18266.221286442069</v>
      </c>
      <c r="T231" s="56">
        <f t="shared" si="308"/>
        <v>1.5462338951759325E-9</v>
      </c>
      <c r="U231" s="163">
        <f t="shared" si="309"/>
        <v>678.82250993908553</v>
      </c>
      <c r="W231" s="32">
        <f t="shared" si="310"/>
        <v>220</v>
      </c>
      <c r="X231" s="32">
        <f t="shared" si="311"/>
        <v>2.0499999999999998</v>
      </c>
      <c r="Y231" s="22">
        <v>1</v>
      </c>
      <c r="Z231" s="23">
        <f t="shared" si="312"/>
        <v>1.0249999999999999</v>
      </c>
      <c r="AA231" s="31">
        <f t="shared" si="289"/>
        <v>7.9908058285313469E+22</v>
      </c>
      <c r="AB231" s="31">
        <f t="shared" si="313"/>
        <v>1.8019267143338186E+25</v>
      </c>
      <c r="AC231" s="31">
        <f t="shared" si="314"/>
        <v>2.0899517020766512E+16</v>
      </c>
      <c r="AD231" s="31">
        <f t="shared" si="315"/>
        <v>615</v>
      </c>
      <c r="AE231" s="31">
        <f t="shared" si="316"/>
        <v>18266.221286442069</v>
      </c>
      <c r="AF231" s="56">
        <f t="shared" si="376"/>
        <v>1.1598427868634585E-9</v>
      </c>
      <c r="AH231" s="32">
        <f t="shared" si="317"/>
        <v>210</v>
      </c>
      <c r="AI231" s="32">
        <f t="shared" si="318"/>
        <v>4.1999999999999993</v>
      </c>
      <c r="AJ231" s="22">
        <v>1</v>
      </c>
      <c r="AK231" s="23">
        <f t="shared" si="319"/>
        <v>1.075</v>
      </c>
      <c r="AL231" s="31">
        <f t="shared" si="290"/>
        <v>6.5193054545127533E+21</v>
      </c>
      <c r="AM231" s="31">
        <f t="shared" si="320"/>
        <v>1.4717332063562539E+24</v>
      </c>
      <c r="AN231" s="31">
        <f t="shared" si="321"/>
        <v>5224879255191624</v>
      </c>
      <c r="AO231" s="31">
        <f t="shared" si="322"/>
        <v>1259.9999999999998</v>
      </c>
      <c r="AP231" s="31">
        <f t="shared" si="323"/>
        <v>18266.221286442069</v>
      </c>
      <c r="AQ231" s="56">
        <f t="shared" si="284"/>
        <v>3.5501538136300416E-9</v>
      </c>
      <c r="AS231" s="32">
        <f t="shared" si="324"/>
        <v>195</v>
      </c>
      <c r="AT231" s="32">
        <f t="shared" si="325"/>
        <v>6.4999999999999991</v>
      </c>
      <c r="AU231" s="22">
        <v>1</v>
      </c>
      <c r="AV231" s="23">
        <f t="shared" si="326"/>
        <v>1.1499999999999999</v>
      </c>
      <c r="AW231" s="31">
        <f t="shared" si="291"/>
        <v>3.8526786812993562E+20</v>
      </c>
      <c r="AX231" s="31">
        <f t="shared" si="327"/>
        <v>8.6396319428138064E+22</v>
      </c>
      <c r="AY231" s="31">
        <f t="shared" si="328"/>
        <v>653109906898952.5</v>
      </c>
      <c r="AZ231" s="31">
        <f t="shared" si="329"/>
        <v>1949.9999999999998</v>
      </c>
      <c r="BA231" s="31">
        <f t="shared" si="330"/>
        <v>18266.221286442069</v>
      </c>
      <c r="BB231" s="56">
        <f t="shared" si="373"/>
        <v>7.559464468184785E-9</v>
      </c>
      <c r="BD231" s="32">
        <f t="shared" si="331"/>
        <v>165</v>
      </c>
      <c r="BE231" s="32">
        <f t="shared" si="332"/>
        <v>9.1</v>
      </c>
      <c r="BF231" s="22">
        <v>1</v>
      </c>
      <c r="BG231" s="23">
        <f t="shared" si="333"/>
        <v>1.3</v>
      </c>
      <c r="BH231" s="31">
        <f t="shared" si="292"/>
        <v>2.5790658940929573E+19</v>
      </c>
      <c r="BI231" s="31">
        <f t="shared" si="334"/>
        <v>5.532096342829394E+21</v>
      </c>
      <c r="BJ231" s="31">
        <f t="shared" si="335"/>
        <v>10204842295296.109</v>
      </c>
      <c r="BK231" s="31">
        <f t="shared" si="336"/>
        <v>2730</v>
      </c>
      <c r="BL231" s="31">
        <f t="shared" si="337"/>
        <v>18266.221286442069</v>
      </c>
      <c r="BM231" s="56">
        <f t="shared" si="285"/>
        <v>1.8446609861600559E-9</v>
      </c>
      <c r="BO231" s="32">
        <f t="shared" si="338"/>
        <v>120</v>
      </c>
      <c r="BP231" s="32">
        <f t="shared" si="339"/>
        <v>12.149999999999999</v>
      </c>
      <c r="BQ231" s="22">
        <v>1</v>
      </c>
      <c r="BR231" s="23">
        <f t="shared" si="340"/>
        <v>1.5249999999999999</v>
      </c>
      <c r="BS231" s="31">
        <f t="shared" si="293"/>
        <v>1.3432634865067486E+17</v>
      </c>
      <c r="BT231" s="31">
        <f t="shared" si="341"/>
        <v>2.4581721803073499E+19</v>
      </c>
      <c r="BU231" s="31">
        <f t="shared" si="342"/>
        <v>19931332608.000156</v>
      </c>
      <c r="BV231" s="31">
        <f t="shared" si="343"/>
        <v>3644.9999999999995</v>
      </c>
      <c r="BW231" s="31">
        <f t="shared" si="344"/>
        <v>18266.221286442069</v>
      </c>
      <c r="BX231" s="56">
        <f t="shared" si="380"/>
        <v>8.108192244494486E-10</v>
      </c>
      <c r="BZ231" s="32">
        <f t="shared" si="345"/>
        <v>70</v>
      </c>
      <c r="CA231" s="32">
        <f t="shared" si="346"/>
        <v>15.7</v>
      </c>
      <c r="CB231" s="32">
        <v>1</v>
      </c>
      <c r="CC231" s="23">
        <f t="shared" si="347"/>
        <v>1.7749999999999999</v>
      </c>
      <c r="CD231" s="31">
        <f t="shared" si="294"/>
        <v>1.1940119880059987E+17</v>
      </c>
      <c r="CE231" s="31">
        <f t="shared" si="348"/>
        <v>1.4835598950974534E+19</v>
      </c>
      <c r="CF231" s="31">
        <f t="shared" si="349"/>
        <v>19464192.000000086</v>
      </c>
      <c r="CG231" s="31">
        <f t="shared" si="350"/>
        <v>4710</v>
      </c>
      <c r="CH231" s="31">
        <f t="shared" si="351"/>
        <v>18266.221286442069</v>
      </c>
      <c r="CI231" s="56">
        <f t="shared" si="378"/>
        <v>1.3119923276654432E-12</v>
      </c>
      <c r="CK231" s="32">
        <f t="shared" si="352"/>
        <v>15</v>
      </c>
      <c r="CL231" s="32">
        <f t="shared" si="353"/>
        <v>19.799999999999997</v>
      </c>
      <c r="CM231" s="32">
        <v>1</v>
      </c>
      <c r="CN231" s="23">
        <f t="shared" si="354"/>
        <v>2.0499999999999998</v>
      </c>
      <c r="CO231" s="31">
        <f t="shared" si="295"/>
        <v>1</v>
      </c>
      <c r="CP231" s="31">
        <f t="shared" si="355"/>
        <v>30.749999999999996</v>
      </c>
      <c r="CQ231" s="31">
        <f t="shared" si="356"/>
        <v>9504.0000000000073</v>
      </c>
      <c r="CR231" s="31">
        <f t="shared" si="357"/>
        <v>5939.9999999999991</v>
      </c>
      <c r="CS231" s="31">
        <f t="shared" si="358"/>
        <v>18266.221286442069</v>
      </c>
      <c r="CT231" s="56">
        <f t="shared" si="379"/>
        <v>309.07317073170759</v>
      </c>
      <c r="CV231" s="32">
        <f t="shared" si="359"/>
        <v>-35</v>
      </c>
      <c r="CW231" s="32">
        <f t="shared" si="360"/>
        <v>24.4</v>
      </c>
      <c r="CX231" s="32">
        <v>1</v>
      </c>
      <c r="CY231" s="23">
        <f t="shared" si="361"/>
        <v>2.2999999999999998</v>
      </c>
      <c r="CZ231" s="31">
        <f t="shared" si="296"/>
        <v>1</v>
      </c>
      <c r="DA231" s="31">
        <f t="shared" si="362"/>
        <v>-80.5</v>
      </c>
      <c r="DB231" s="31">
        <f t="shared" si="363"/>
        <v>9.2812499999999751</v>
      </c>
      <c r="DC231" s="31">
        <f t="shared" si="364"/>
        <v>7320</v>
      </c>
      <c r="DD231" s="31">
        <f t="shared" si="365"/>
        <v>18266.221286442069</v>
      </c>
      <c r="DG231" s="32">
        <f t="shared" si="366"/>
        <v>-100</v>
      </c>
      <c r="DH231" s="32">
        <f t="shared" si="367"/>
        <v>29.65</v>
      </c>
      <c r="DI231" s="32">
        <v>1</v>
      </c>
      <c r="DJ231" s="23">
        <f t="shared" si="374"/>
        <v>2.625</v>
      </c>
      <c r="DK231" s="31">
        <f t="shared" si="297"/>
        <v>1</v>
      </c>
      <c r="DL231" s="31">
        <f t="shared" si="368"/>
        <v>-262.5</v>
      </c>
      <c r="DM231" s="31">
        <f t="shared" si="369"/>
        <v>1.1329650878906174E-3</v>
      </c>
      <c r="DN231" s="31">
        <f t="shared" si="370"/>
        <v>8895</v>
      </c>
      <c r="DO231" s="31">
        <f t="shared" si="371"/>
        <v>18266.221286442069</v>
      </c>
    </row>
    <row r="232" spans="1:119">
      <c r="A232" s="23">
        <f t="shared" si="298"/>
        <v>630.34593963260659</v>
      </c>
      <c r="B232" s="23">
        <v>0</v>
      </c>
      <c r="C232" s="44">
        <f t="shared" si="377"/>
        <v>9.8999999999999986</v>
      </c>
      <c r="D232" s="48"/>
      <c r="E232" s="47">
        <f t="shared" si="299"/>
        <v>9.8999999999999986</v>
      </c>
      <c r="F232" s="84">
        <f t="shared" si="286"/>
        <v>19.799999999999997</v>
      </c>
      <c r="G232" s="185">
        <f t="shared" si="287"/>
        <v>22.94328396825323</v>
      </c>
      <c r="H232" s="26">
        <f t="shared" si="300"/>
        <v>40416230340045.523</v>
      </c>
      <c r="I232" s="23">
        <f t="shared" si="372"/>
        <v>45.200000000000024</v>
      </c>
      <c r="J232" s="27">
        <v>226</v>
      </c>
      <c r="K232" s="32">
        <f t="shared" si="301"/>
        <v>226</v>
      </c>
      <c r="L232" s="32">
        <f t="shared" si="302"/>
        <v>1</v>
      </c>
      <c r="M232" s="22">
        <v>1</v>
      </c>
      <c r="N232" s="109">
        <f t="shared" si="303"/>
        <v>9.8999999999999986</v>
      </c>
      <c r="O232" s="31">
        <f t="shared" si="288"/>
        <v>1.2135937846092971E+22</v>
      </c>
      <c r="P232" s="31">
        <f t="shared" si="304"/>
        <v>2.7152947336848408E+25</v>
      </c>
      <c r="Q232" s="31">
        <f t="shared" si="305"/>
        <v>4.801448164397408E+16</v>
      </c>
      <c r="R232" s="31">
        <f t="shared" si="306"/>
        <v>300</v>
      </c>
      <c r="S232" s="31">
        <f t="shared" si="307"/>
        <v>18910.378188978197</v>
      </c>
      <c r="T232" s="56">
        <f t="shared" si="308"/>
        <v>1.768297233015848E-9</v>
      </c>
      <c r="U232" s="163">
        <f t="shared" si="309"/>
        <v>688.29851904759687</v>
      </c>
      <c r="W232" s="32">
        <f t="shared" si="310"/>
        <v>221</v>
      </c>
      <c r="X232" s="32">
        <f t="shared" si="311"/>
        <v>2.0499999999999998</v>
      </c>
      <c r="Y232" s="22">
        <v>1</v>
      </c>
      <c r="Z232" s="23">
        <f t="shared" si="312"/>
        <v>1.0249999999999999</v>
      </c>
      <c r="AA232" s="31">
        <f t="shared" si="289"/>
        <v>7.9908058285313469E+22</v>
      </c>
      <c r="AB232" s="31">
        <f t="shared" si="313"/>
        <v>1.810117290308063E+25</v>
      </c>
      <c r="AC232" s="31">
        <f t="shared" si="314"/>
        <v>2.4007240821987028E+16</v>
      </c>
      <c r="AD232" s="31">
        <f t="shared" si="315"/>
        <v>615</v>
      </c>
      <c r="AE232" s="31">
        <f t="shared" si="316"/>
        <v>18910.378188978197</v>
      </c>
      <c r="AF232" s="56">
        <f t="shared" si="376"/>
        <v>1.3262809515454794E-9</v>
      </c>
      <c r="AH232" s="32">
        <f t="shared" si="317"/>
        <v>211</v>
      </c>
      <c r="AI232" s="32">
        <f t="shared" si="318"/>
        <v>4.1999999999999993</v>
      </c>
      <c r="AJ232" s="22">
        <v>1</v>
      </c>
      <c r="AK232" s="23">
        <f t="shared" si="319"/>
        <v>1.075</v>
      </c>
      <c r="AL232" s="31">
        <f t="shared" si="290"/>
        <v>6.5193054545127533E+21</v>
      </c>
      <c r="AM232" s="31">
        <f t="shared" si="320"/>
        <v>1.4787414597198552E+24</v>
      </c>
      <c r="AN232" s="31">
        <f t="shared" si="321"/>
        <v>6001810205496752</v>
      </c>
      <c r="AO232" s="31">
        <f t="shared" si="322"/>
        <v>1259.9999999999998</v>
      </c>
      <c r="AP232" s="31">
        <f t="shared" si="323"/>
        <v>18910.378188978197</v>
      </c>
      <c r="AQ232" s="56">
        <f t="shared" si="284"/>
        <v>4.0587285668136897E-9</v>
      </c>
      <c r="AS232" s="32">
        <f t="shared" si="324"/>
        <v>196</v>
      </c>
      <c r="AT232" s="32">
        <f t="shared" si="325"/>
        <v>6.4999999999999991</v>
      </c>
      <c r="AU232" s="22">
        <v>1</v>
      </c>
      <c r="AV232" s="23">
        <f t="shared" si="326"/>
        <v>1.1499999999999999</v>
      </c>
      <c r="AW232" s="31">
        <f t="shared" si="291"/>
        <v>3.8526786812993562E+20</v>
      </c>
      <c r="AX232" s="31">
        <f t="shared" si="327"/>
        <v>8.6839377476487483E+22</v>
      </c>
      <c r="AY232" s="31">
        <f t="shared" si="328"/>
        <v>750226275687093.37</v>
      </c>
      <c r="AZ232" s="31">
        <f t="shared" si="329"/>
        <v>1949.9999999999998</v>
      </c>
      <c r="BA232" s="31">
        <f t="shared" si="330"/>
        <v>18910.378188978197</v>
      </c>
      <c r="BB232" s="56">
        <f t="shared" si="373"/>
        <v>8.6392406013069779E-9</v>
      </c>
      <c r="BD232" s="32">
        <f t="shared" si="331"/>
        <v>166</v>
      </c>
      <c r="BE232" s="32">
        <f t="shared" si="332"/>
        <v>9.1</v>
      </c>
      <c r="BF232" s="22">
        <v>1</v>
      </c>
      <c r="BG232" s="23">
        <f t="shared" si="333"/>
        <v>1.3</v>
      </c>
      <c r="BH232" s="31">
        <f t="shared" si="292"/>
        <v>2.5790658940929573E+19</v>
      </c>
      <c r="BI232" s="31">
        <f t="shared" si="334"/>
        <v>5.5656241994526024E+21</v>
      </c>
      <c r="BJ232" s="31">
        <f t="shared" si="335"/>
        <v>11722285557610.811</v>
      </c>
      <c r="BK232" s="31">
        <f t="shared" si="336"/>
        <v>2730</v>
      </c>
      <c r="BL232" s="31">
        <f t="shared" si="337"/>
        <v>18910.378188978197</v>
      </c>
      <c r="BM232" s="56">
        <f t="shared" si="285"/>
        <v>2.1061942268333059E-9</v>
      </c>
      <c r="BO232" s="32">
        <f t="shared" si="338"/>
        <v>121</v>
      </c>
      <c r="BP232" s="32">
        <f t="shared" si="339"/>
        <v>12.149999999999999</v>
      </c>
      <c r="BQ232" s="22">
        <v>1</v>
      </c>
      <c r="BR232" s="23">
        <f t="shared" si="340"/>
        <v>1.5249999999999999</v>
      </c>
      <c r="BS232" s="31">
        <f t="shared" si="293"/>
        <v>1.3432634865067486E+17</v>
      </c>
      <c r="BT232" s="31">
        <f t="shared" si="341"/>
        <v>2.4786569484765778E+19</v>
      </c>
      <c r="BU232" s="31">
        <f t="shared" si="342"/>
        <v>22895088979.708553</v>
      </c>
      <c r="BV232" s="31">
        <f t="shared" si="343"/>
        <v>3644.9999999999995</v>
      </c>
      <c r="BW232" s="31">
        <f t="shared" si="344"/>
        <v>18910.378188978197</v>
      </c>
      <c r="BX232" s="56">
        <f t="shared" si="380"/>
        <v>9.2368929850418554E-10</v>
      </c>
      <c r="BZ232" s="32">
        <f t="shared" si="345"/>
        <v>71</v>
      </c>
      <c r="CA232" s="32">
        <f t="shared" si="346"/>
        <v>15.7</v>
      </c>
      <c r="CB232" s="32">
        <v>1</v>
      </c>
      <c r="CC232" s="23">
        <f t="shared" si="347"/>
        <v>1.7749999999999999</v>
      </c>
      <c r="CD232" s="31">
        <f t="shared" si="294"/>
        <v>1.1940119880059987E+17</v>
      </c>
      <c r="CE232" s="31">
        <f t="shared" si="348"/>
        <v>1.5047536078845598E+19</v>
      </c>
      <c r="CF232" s="31">
        <f t="shared" si="349"/>
        <v>22358485.331746548</v>
      </c>
      <c r="CG232" s="31">
        <f t="shared" si="350"/>
        <v>4710</v>
      </c>
      <c r="CH232" s="31">
        <f t="shared" si="351"/>
        <v>18910.378188978197</v>
      </c>
      <c r="CI232" s="56">
        <f t="shared" si="378"/>
        <v>1.4858569013952365E-12</v>
      </c>
      <c r="CK232" s="32">
        <f t="shared" si="352"/>
        <v>16</v>
      </c>
      <c r="CL232" s="32">
        <f t="shared" si="353"/>
        <v>19.799999999999997</v>
      </c>
      <c r="CM232" s="32">
        <v>1</v>
      </c>
      <c r="CN232" s="23">
        <f t="shared" si="354"/>
        <v>2.0499999999999998</v>
      </c>
      <c r="CO232" s="31">
        <f t="shared" si="295"/>
        <v>1</v>
      </c>
      <c r="CP232" s="31">
        <f t="shared" si="355"/>
        <v>32.799999999999997</v>
      </c>
      <c r="CQ232" s="31">
        <f t="shared" si="356"/>
        <v>10917.229165891829</v>
      </c>
      <c r="CR232" s="31">
        <f t="shared" si="357"/>
        <v>5939.9999999999991</v>
      </c>
      <c r="CS232" s="31">
        <f t="shared" si="358"/>
        <v>18910.378188978197</v>
      </c>
      <c r="CT232" s="56">
        <f t="shared" si="379"/>
        <v>332.84235261865336</v>
      </c>
      <c r="CV232" s="32">
        <f t="shared" si="359"/>
        <v>-34</v>
      </c>
      <c r="CW232" s="32">
        <f t="shared" si="360"/>
        <v>24.4</v>
      </c>
      <c r="CX232" s="32">
        <v>1</v>
      </c>
      <c r="CY232" s="23">
        <f t="shared" si="361"/>
        <v>2.2999999999999998</v>
      </c>
      <c r="CZ232" s="31">
        <f t="shared" si="296"/>
        <v>1</v>
      </c>
      <c r="DA232" s="31">
        <f t="shared" si="362"/>
        <v>-78.199999999999989</v>
      </c>
      <c r="DB232" s="31">
        <f t="shared" si="363"/>
        <v>10.661356607316204</v>
      </c>
      <c r="DC232" s="31">
        <f t="shared" si="364"/>
        <v>7320</v>
      </c>
      <c r="DD232" s="31">
        <f t="shared" si="365"/>
        <v>18910.378188978197</v>
      </c>
      <c r="DG232" s="32">
        <f t="shared" si="366"/>
        <v>-99</v>
      </c>
      <c r="DH232" s="32">
        <f t="shared" si="367"/>
        <v>29.65</v>
      </c>
      <c r="DI232" s="32">
        <v>1</v>
      </c>
      <c r="DJ232" s="23">
        <f t="shared" si="374"/>
        <v>2.625</v>
      </c>
      <c r="DK232" s="31">
        <f t="shared" si="297"/>
        <v>1</v>
      </c>
      <c r="DL232" s="31">
        <f t="shared" si="368"/>
        <v>-259.875</v>
      </c>
      <c r="DM232" s="31">
        <f t="shared" si="369"/>
        <v>1.3014351327290232E-3</v>
      </c>
      <c r="DN232" s="31">
        <f t="shared" si="370"/>
        <v>8895</v>
      </c>
      <c r="DO232" s="31">
        <f t="shared" si="371"/>
        <v>18910.378188978197</v>
      </c>
    </row>
    <row r="233" spans="1:119">
      <c r="A233" s="23">
        <f t="shared" si="298"/>
        <v>652.57504118747204</v>
      </c>
      <c r="B233" s="23">
        <v>0</v>
      </c>
      <c r="C233" s="44">
        <f t="shared" si="377"/>
        <v>9.8999999999999986</v>
      </c>
      <c r="D233" s="48"/>
      <c r="E233" s="47">
        <f t="shared" si="299"/>
        <v>9.8999999999999986</v>
      </c>
      <c r="F233" s="84">
        <f t="shared" si="286"/>
        <v>19.799999999999997</v>
      </c>
      <c r="G233" s="185">
        <f t="shared" si="287"/>
        <v>23.26356027712497</v>
      </c>
      <c r="H233" s="26">
        <f t="shared" si="300"/>
        <v>46426057306791.555</v>
      </c>
      <c r="I233" s="23">
        <f t="shared" si="372"/>
        <v>45.400000000000027</v>
      </c>
      <c r="J233" s="27">
        <v>227</v>
      </c>
      <c r="K233" s="32">
        <f t="shared" si="301"/>
        <v>227</v>
      </c>
      <c r="L233" s="32">
        <f t="shared" si="302"/>
        <v>1</v>
      </c>
      <c r="M233" s="22">
        <v>1</v>
      </c>
      <c r="N233" s="109">
        <f t="shared" si="303"/>
        <v>9.8999999999999986</v>
      </c>
      <c r="O233" s="31">
        <f t="shared" si="288"/>
        <v>1.2135937846092971E+22</v>
      </c>
      <c r="P233" s="31">
        <f t="shared" si="304"/>
        <v>2.7273093121524733E+25</v>
      </c>
      <c r="Q233" s="31">
        <f t="shared" si="305"/>
        <v>5.515415608046836E+16</v>
      </c>
      <c r="R233" s="31">
        <f t="shared" si="306"/>
        <v>300</v>
      </c>
      <c r="S233" s="31">
        <f t="shared" si="307"/>
        <v>19577.25123562416</v>
      </c>
      <c r="T233" s="56">
        <f t="shared" si="308"/>
        <v>2.0222919283379362E-9</v>
      </c>
      <c r="U233" s="163">
        <f t="shared" si="309"/>
        <v>697.90680831374914</v>
      </c>
      <c r="W233" s="32">
        <f t="shared" si="310"/>
        <v>222</v>
      </c>
      <c r="X233" s="32">
        <f t="shared" si="311"/>
        <v>2.0499999999999998</v>
      </c>
      <c r="Y233" s="22">
        <v>1</v>
      </c>
      <c r="Z233" s="23">
        <f t="shared" si="312"/>
        <v>1.0249999999999999</v>
      </c>
      <c r="AA233" s="31">
        <f t="shared" si="289"/>
        <v>7.9908058285313469E+22</v>
      </c>
      <c r="AB233" s="31">
        <f t="shared" si="313"/>
        <v>1.8183078662823077E+25</v>
      </c>
      <c r="AC233" s="31">
        <f t="shared" si="314"/>
        <v>2.7577078040234168E+16</v>
      </c>
      <c r="AD233" s="31">
        <f t="shared" si="315"/>
        <v>615</v>
      </c>
      <c r="AE233" s="31">
        <f t="shared" si="316"/>
        <v>19577.25123562416</v>
      </c>
      <c r="AF233" s="56">
        <f t="shared" si="376"/>
        <v>1.516634149343365E-9</v>
      </c>
      <c r="AH233" s="32">
        <f t="shared" si="317"/>
        <v>212</v>
      </c>
      <c r="AI233" s="32">
        <f t="shared" si="318"/>
        <v>4.1999999999999993</v>
      </c>
      <c r="AJ233" s="22">
        <v>1</v>
      </c>
      <c r="AK233" s="23">
        <f t="shared" si="319"/>
        <v>1.075</v>
      </c>
      <c r="AL233" s="31">
        <f t="shared" si="290"/>
        <v>6.5193054545127533E+21</v>
      </c>
      <c r="AM233" s="31">
        <f t="shared" si="320"/>
        <v>1.4857497130834563E+24</v>
      </c>
      <c r="AN233" s="31">
        <f t="shared" si="321"/>
        <v>6894269510058538</v>
      </c>
      <c r="AO233" s="31">
        <f t="shared" si="322"/>
        <v>1259.9999999999998</v>
      </c>
      <c r="AP233" s="31">
        <f t="shared" si="323"/>
        <v>19577.25123562416</v>
      </c>
      <c r="AQ233" s="56">
        <f t="shared" si="284"/>
        <v>4.6402630600213882E-9</v>
      </c>
      <c r="AS233" s="32">
        <f t="shared" si="324"/>
        <v>197</v>
      </c>
      <c r="AT233" s="32">
        <f t="shared" si="325"/>
        <v>6.4999999999999991</v>
      </c>
      <c r="AU233" s="22">
        <v>1</v>
      </c>
      <c r="AV233" s="23">
        <f t="shared" si="326"/>
        <v>1.1499999999999999</v>
      </c>
      <c r="AW233" s="31">
        <f t="shared" si="291"/>
        <v>3.8526786812993562E+20</v>
      </c>
      <c r="AX233" s="31">
        <f t="shared" si="327"/>
        <v>8.728243552483692E+22</v>
      </c>
      <c r="AY233" s="31">
        <f t="shared" si="328"/>
        <v>861783688757316.12</v>
      </c>
      <c r="AZ233" s="31">
        <f t="shared" si="329"/>
        <v>1949.9999999999998</v>
      </c>
      <c r="BA233" s="31">
        <f t="shared" si="330"/>
        <v>19577.25123562416</v>
      </c>
      <c r="BB233" s="56">
        <f t="shared" si="373"/>
        <v>9.8735064343167717E-9</v>
      </c>
      <c r="BD233" s="32">
        <f t="shared" si="331"/>
        <v>167</v>
      </c>
      <c r="BE233" s="32">
        <f t="shared" si="332"/>
        <v>9.1</v>
      </c>
      <c r="BF233" s="22">
        <v>1</v>
      </c>
      <c r="BG233" s="23">
        <f t="shared" si="333"/>
        <v>1.3</v>
      </c>
      <c r="BH233" s="31">
        <f t="shared" si="292"/>
        <v>2.5790658940929573E+19</v>
      </c>
      <c r="BI233" s="31">
        <f t="shared" si="334"/>
        <v>5.5991520560758097E+21</v>
      </c>
      <c r="BJ233" s="31">
        <f t="shared" si="335"/>
        <v>13465370136833.041</v>
      </c>
      <c r="BK233" s="31">
        <f t="shared" si="336"/>
        <v>2730</v>
      </c>
      <c r="BL233" s="31">
        <f t="shared" si="337"/>
        <v>19577.25123562416</v>
      </c>
      <c r="BM233" s="56">
        <f t="shared" si="285"/>
        <v>2.4048945272385234E-9</v>
      </c>
      <c r="BO233" s="32">
        <f t="shared" si="338"/>
        <v>122</v>
      </c>
      <c r="BP233" s="32">
        <f t="shared" si="339"/>
        <v>12.149999999999999</v>
      </c>
      <c r="BQ233" s="22">
        <v>1</v>
      </c>
      <c r="BR233" s="23">
        <f t="shared" si="340"/>
        <v>1.5249999999999999</v>
      </c>
      <c r="BS233" s="31">
        <f t="shared" si="293"/>
        <v>1.3432634865067486E+17</v>
      </c>
      <c r="BT233" s="31">
        <f t="shared" si="341"/>
        <v>2.4991417166458057E+19</v>
      </c>
      <c r="BU233" s="31">
        <f t="shared" si="342"/>
        <v>26299551048.501949</v>
      </c>
      <c r="BV233" s="31">
        <f t="shared" si="343"/>
        <v>3644.9999999999995</v>
      </c>
      <c r="BW233" s="31">
        <f t="shared" si="344"/>
        <v>19577.25123562416</v>
      </c>
      <c r="BX233" s="56">
        <f t="shared" si="380"/>
        <v>1.0523433254437284E-9</v>
      </c>
      <c r="BZ233" s="32">
        <f t="shared" si="345"/>
        <v>72</v>
      </c>
      <c r="CA233" s="32">
        <f t="shared" si="346"/>
        <v>15.7</v>
      </c>
      <c r="CB233" s="32">
        <v>1</v>
      </c>
      <c r="CC233" s="23">
        <f t="shared" si="347"/>
        <v>1.7749999999999999</v>
      </c>
      <c r="CD233" s="31">
        <f t="shared" si="294"/>
        <v>1.1940119880059987E+17</v>
      </c>
      <c r="CE233" s="31">
        <f t="shared" si="348"/>
        <v>1.5259473206716662E+19</v>
      </c>
      <c r="CF233" s="31">
        <f t="shared" si="349"/>
        <v>25683155.320802599</v>
      </c>
      <c r="CG233" s="31">
        <f t="shared" si="350"/>
        <v>4710</v>
      </c>
      <c r="CH233" s="31">
        <f t="shared" si="351"/>
        <v>19577.25123562416</v>
      </c>
      <c r="CI233" s="56">
        <f t="shared" si="378"/>
        <v>1.6830958036937877E-12</v>
      </c>
      <c r="CK233" s="32">
        <f t="shared" si="352"/>
        <v>17</v>
      </c>
      <c r="CL233" s="32">
        <f t="shared" si="353"/>
        <v>19.799999999999997</v>
      </c>
      <c r="CM233" s="32">
        <v>5</v>
      </c>
      <c r="CN233" s="23">
        <f t="shared" si="354"/>
        <v>2.0499999999999998</v>
      </c>
      <c r="CO233" s="31">
        <f t="shared" si="295"/>
        <v>5</v>
      </c>
      <c r="CP233" s="31">
        <f t="shared" si="355"/>
        <v>174.24999999999997</v>
      </c>
      <c r="CQ233" s="31">
        <f t="shared" si="356"/>
        <v>12540.6031839856</v>
      </c>
      <c r="CR233" s="31">
        <f t="shared" si="357"/>
        <v>5939.9999999999991</v>
      </c>
      <c r="CS233" s="31">
        <f t="shared" si="358"/>
        <v>19577.25123562416</v>
      </c>
      <c r="CT233" s="56">
        <f t="shared" si="379"/>
        <v>71.969028315555832</v>
      </c>
      <c r="CV233" s="32">
        <f t="shared" si="359"/>
        <v>-33</v>
      </c>
      <c r="CW233" s="32">
        <f t="shared" si="360"/>
        <v>24.4</v>
      </c>
      <c r="CX233" s="32">
        <v>1</v>
      </c>
      <c r="CY233" s="23">
        <f t="shared" si="361"/>
        <v>2.2999999999999998</v>
      </c>
      <c r="CZ233" s="31">
        <f t="shared" si="296"/>
        <v>1</v>
      </c>
      <c r="DA233" s="31">
        <f t="shared" si="362"/>
        <v>-75.899999999999991</v>
      </c>
      <c r="DB233" s="31">
        <f t="shared" si="363"/>
        <v>12.246682796860895</v>
      </c>
      <c r="DC233" s="31">
        <f t="shared" si="364"/>
        <v>7320</v>
      </c>
      <c r="DD233" s="31">
        <f t="shared" si="365"/>
        <v>19577.25123562416</v>
      </c>
      <c r="DG233" s="32">
        <f t="shared" si="366"/>
        <v>-98</v>
      </c>
      <c r="DH233" s="32">
        <f t="shared" si="367"/>
        <v>29.65</v>
      </c>
      <c r="DI233" s="32">
        <v>1</v>
      </c>
      <c r="DJ233" s="23">
        <f t="shared" si="374"/>
        <v>2.625</v>
      </c>
      <c r="DK233" s="31">
        <f t="shared" si="297"/>
        <v>1</v>
      </c>
      <c r="DL233" s="31">
        <f t="shared" si="368"/>
        <v>-257.25</v>
      </c>
      <c r="DM233" s="31">
        <f t="shared" si="369"/>
        <v>1.494956396101177E-3</v>
      </c>
      <c r="DN233" s="31">
        <f t="shared" si="370"/>
        <v>8895</v>
      </c>
      <c r="DO233" s="31">
        <f t="shared" si="371"/>
        <v>19577.25123562416</v>
      </c>
    </row>
    <row r="234" spans="1:119">
      <c r="A234" s="23">
        <f t="shared" si="298"/>
        <v>675.58805031573195</v>
      </c>
      <c r="B234" s="23">
        <v>0</v>
      </c>
      <c r="C234" s="44">
        <f t="shared" si="377"/>
        <v>9.8999999999999986</v>
      </c>
      <c r="D234" s="48"/>
      <c r="E234" s="47">
        <f t="shared" si="299"/>
        <v>9.8999999999999986</v>
      </c>
      <c r="F234" s="84">
        <f t="shared" si="286"/>
        <v>19.799999999999997</v>
      </c>
      <c r="G234" s="185">
        <f t="shared" si="287"/>
        <v>23.588307476657615</v>
      </c>
      <c r="H234" s="26">
        <f t="shared" si="300"/>
        <v>53329535657309.531</v>
      </c>
      <c r="I234" s="23">
        <f t="shared" si="372"/>
        <v>45.600000000000023</v>
      </c>
      <c r="J234" s="27">
        <v>228</v>
      </c>
      <c r="K234" s="32">
        <f t="shared" si="301"/>
        <v>228</v>
      </c>
      <c r="L234" s="32">
        <f t="shared" si="302"/>
        <v>1</v>
      </c>
      <c r="M234" s="22">
        <v>1</v>
      </c>
      <c r="N234" s="109">
        <f t="shared" si="303"/>
        <v>9.8999999999999986</v>
      </c>
      <c r="O234" s="31">
        <f t="shared" si="288"/>
        <v>1.2135937846092971E+22</v>
      </c>
      <c r="P234" s="31">
        <f t="shared" si="304"/>
        <v>2.7393238906201049E+25</v>
      </c>
      <c r="Q234" s="31">
        <f t="shared" si="305"/>
        <v>6.335548836088372E+16</v>
      </c>
      <c r="R234" s="31">
        <f t="shared" si="306"/>
        <v>300</v>
      </c>
      <c r="S234" s="31">
        <f t="shared" si="307"/>
        <v>20267.64150947196</v>
      </c>
      <c r="T234" s="56">
        <f t="shared" si="308"/>
        <v>2.3128147999520362E-9</v>
      </c>
      <c r="U234" s="163">
        <f t="shared" si="309"/>
        <v>707.64922429972842</v>
      </c>
      <c r="W234" s="32">
        <f t="shared" si="310"/>
        <v>223</v>
      </c>
      <c r="X234" s="32">
        <f t="shared" si="311"/>
        <v>2.0499999999999998</v>
      </c>
      <c r="Y234" s="22">
        <v>1</v>
      </c>
      <c r="Z234" s="23">
        <f t="shared" si="312"/>
        <v>1.0249999999999999</v>
      </c>
      <c r="AA234" s="31">
        <f t="shared" si="289"/>
        <v>7.9908058285313469E+22</v>
      </c>
      <c r="AB234" s="31">
        <f t="shared" si="313"/>
        <v>1.8264984422565523E+25</v>
      </c>
      <c r="AC234" s="31">
        <f t="shared" si="314"/>
        <v>3.1677744180441852E+16</v>
      </c>
      <c r="AD234" s="31">
        <f t="shared" si="315"/>
        <v>615</v>
      </c>
      <c r="AE234" s="31">
        <f t="shared" si="316"/>
        <v>20267.64150947196</v>
      </c>
      <c r="AF234" s="56">
        <f t="shared" si="376"/>
        <v>1.734342797539181E-9</v>
      </c>
      <c r="AH234" s="32">
        <f t="shared" si="317"/>
        <v>213</v>
      </c>
      <c r="AI234" s="32">
        <f t="shared" si="318"/>
        <v>4.1999999999999993</v>
      </c>
      <c r="AJ234" s="22">
        <v>1</v>
      </c>
      <c r="AK234" s="23">
        <f t="shared" si="319"/>
        <v>1.075</v>
      </c>
      <c r="AL234" s="31">
        <f t="shared" si="290"/>
        <v>6.5193054545127533E+21</v>
      </c>
      <c r="AM234" s="31">
        <f t="shared" si="320"/>
        <v>1.4927579664470576E+24</v>
      </c>
      <c r="AN234" s="31">
        <f t="shared" si="321"/>
        <v>7919436045110456</v>
      </c>
      <c r="AO234" s="31">
        <f t="shared" si="322"/>
        <v>1259.9999999999998</v>
      </c>
      <c r="AP234" s="31">
        <f t="shared" si="323"/>
        <v>20267.64150947196</v>
      </c>
      <c r="AQ234" s="56">
        <f t="shared" ref="AQ234:AQ297" si="381">AN234/AM234</f>
        <v>5.3052378370216709E-9</v>
      </c>
      <c r="AS234" s="32">
        <f t="shared" si="324"/>
        <v>198</v>
      </c>
      <c r="AT234" s="32">
        <f t="shared" si="325"/>
        <v>6.4999999999999991</v>
      </c>
      <c r="AU234" s="22">
        <v>1</v>
      </c>
      <c r="AV234" s="23">
        <f t="shared" si="326"/>
        <v>1.1499999999999999</v>
      </c>
      <c r="AW234" s="31">
        <f t="shared" si="291"/>
        <v>3.8526786812993562E+20</v>
      </c>
      <c r="AX234" s="31">
        <f t="shared" si="327"/>
        <v>8.7725493573186339E+22</v>
      </c>
      <c r="AY234" s="31">
        <f t="shared" si="328"/>
        <v>989929505638806.25</v>
      </c>
      <c r="AZ234" s="31">
        <f t="shared" si="329"/>
        <v>1949.9999999999998</v>
      </c>
      <c r="BA234" s="31">
        <f t="shared" si="330"/>
        <v>20267.64150947196</v>
      </c>
      <c r="BB234" s="56">
        <f t="shared" si="373"/>
        <v>1.1284399384005088E-8</v>
      </c>
      <c r="BD234" s="32">
        <f t="shared" si="331"/>
        <v>168</v>
      </c>
      <c r="BE234" s="32">
        <f t="shared" si="332"/>
        <v>9.1</v>
      </c>
      <c r="BF234" s="22">
        <v>1</v>
      </c>
      <c r="BG234" s="23">
        <f t="shared" si="333"/>
        <v>1.3</v>
      </c>
      <c r="BH234" s="31">
        <f t="shared" si="292"/>
        <v>2.5790658940929573E+19</v>
      </c>
      <c r="BI234" s="31">
        <f t="shared" si="334"/>
        <v>5.6326799126990191E+21</v>
      </c>
      <c r="BJ234" s="31">
        <f t="shared" si="335"/>
        <v>15467648525606.312</v>
      </c>
      <c r="BK234" s="31">
        <f t="shared" si="336"/>
        <v>2730</v>
      </c>
      <c r="BL234" s="31">
        <f t="shared" si="337"/>
        <v>20267.64150947196</v>
      </c>
      <c r="BM234" s="56">
        <f t="shared" si="285"/>
        <v>2.746054944598238E-9</v>
      </c>
      <c r="BO234" s="32">
        <f t="shared" si="338"/>
        <v>123</v>
      </c>
      <c r="BP234" s="32">
        <f t="shared" si="339"/>
        <v>12.149999999999999</v>
      </c>
      <c r="BQ234" s="22">
        <v>1</v>
      </c>
      <c r="BR234" s="23">
        <f t="shared" si="340"/>
        <v>1.5249999999999999</v>
      </c>
      <c r="BS234" s="31">
        <f t="shared" si="293"/>
        <v>1.3432634865067486E+17</v>
      </c>
      <c r="BT234" s="31">
        <f t="shared" si="341"/>
        <v>2.5196264848150335E+19</v>
      </c>
      <c r="BU234" s="31">
        <f t="shared" si="342"/>
        <v>30210251026.574741</v>
      </c>
      <c r="BV234" s="31">
        <f t="shared" si="343"/>
        <v>3644.9999999999995</v>
      </c>
      <c r="BW234" s="31">
        <f t="shared" si="344"/>
        <v>20267.64150947196</v>
      </c>
      <c r="BX234" s="56">
        <f t="shared" si="380"/>
        <v>1.198997200920139E-9</v>
      </c>
      <c r="BZ234" s="32">
        <f t="shared" si="345"/>
        <v>73</v>
      </c>
      <c r="CA234" s="32">
        <f t="shared" si="346"/>
        <v>15.7</v>
      </c>
      <c r="CB234" s="32">
        <v>1</v>
      </c>
      <c r="CC234" s="23">
        <f t="shared" si="347"/>
        <v>1.7749999999999999</v>
      </c>
      <c r="CD234" s="31">
        <f t="shared" si="294"/>
        <v>1.1940119880059987E+17</v>
      </c>
      <c r="CE234" s="31">
        <f t="shared" si="348"/>
        <v>1.5471410334587728E+19</v>
      </c>
      <c r="CF234" s="31">
        <f t="shared" si="349"/>
        <v>29502198.268139299</v>
      </c>
      <c r="CG234" s="31">
        <f t="shared" si="350"/>
        <v>4710</v>
      </c>
      <c r="CH234" s="31">
        <f t="shared" si="351"/>
        <v>20267.64150947196</v>
      </c>
      <c r="CI234" s="56">
        <f t="shared" si="378"/>
        <v>1.9068848689368986E-12</v>
      </c>
      <c r="CK234" s="32">
        <f t="shared" si="352"/>
        <v>18</v>
      </c>
      <c r="CL234" s="32">
        <f t="shared" si="353"/>
        <v>19.799999999999997</v>
      </c>
      <c r="CM234" s="32">
        <v>1</v>
      </c>
      <c r="CN234" s="23">
        <f t="shared" si="354"/>
        <v>2.0499999999999998</v>
      </c>
      <c r="CO234" s="31">
        <f t="shared" si="295"/>
        <v>5</v>
      </c>
      <c r="CP234" s="31">
        <f t="shared" si="355"/>
        <v>184.49999999999997</v>
      </c>
      <c r="CQ234" s="31">
        <f t="shared" si="356"/>
        <v>14405.370248114838</v>
      </c>
      <c r="CR234" s="31">
        <f t="shared" si="357"/>
        <v>5939.9999999999991</v>
      </c>
      <c r="CS234" s="31">
        <f t="shared" si="358"/>
        <v>20267.64150947196</v>
      </c>
      <c r="CT234" s="56">
        <f t="shared" si="379"/>
        <v>78.077887523657665</v>
      </c>
      <c r="CV234" s="32">
        <f t="shared" si="359"/>
        <v>-32</v>
      </c>
      <c r="CW234" s="32">
        <f t="shared" si="360"/>
        <v>24.4</v>
      </c>
      <c r="CX234" s="32">
        <v>1</v>
      </c>
      <c r="CY234" s="23">
        <f t="shared" si="361"/>
        <v>2.2999999999999998</v>
      </c>
      <c r="CZ234" s="31">
        <f t="shared" si="296"/>
        <v>1</v>
      </c>
      <c r="DA234" s="31">
        <f t="shared" si="362"/>
        <v>-73.599999999999994</v>
      </c>
      <c r="DB234" s="31">
        <f t="shared" si="363"/>
        <v>14.0677443829246</v>
      </c>
      <c r="DC234" s="31">
        <f t="shared" si="364"/>
        <v>7320</v>
      </c>
      <c r="DD234" s="31">
        <f t="shared" si="365"/>
        <v>20267.64150947196</v>
      </c>
      <c r="DG234" s="32">
        <f t="shared" si="366"/>
        <v>-97</v>
      </c>
      <c r="DH234" s="32">
        <f t="shared" si="367"/>
        <v>29.65</v>
      </c>
      <c r="DI234" s="32">
        <v>1</v>
      </c>
      <c r="DJ234" s="23">
        <f t="shared" si="374"/>
        <v>2.625</v>
      </c>
      <c r="DK234" s="31">
        <f t="shared" si="297"/>
        <v>1</v>
      </c>
      <c r="DL234" s="31">
        <f t="shared" si="368"/>
        <v>-254.625</v>
      </c>
      <c r="DM234" s="31">
        <f t="shared" si="369"/>
        <v>1.7172539529937178E-3</v>
      </c>
      <c r="DN234" s="31">
        <f t="shared" si="370"/>
        <v>8895</v>
      </c>
      <c r="DO234" s="31">
        <f t="shared" si="371"/>
        <v>20267.64150947196</v>
      </c>
    </row>
    <row r="235" spans="1:119">
      <c r="A235" s="23">
        <f t="shared" si="298"/>
        <v>699.41261145826104</v>
      </c>
      <c r="B235" s="23">
        <v>0</v>
      </c>
      <c r="C235" s="44">
        <f t="shared" si="377"/>
        <v>9.8999999999999986</v>
      </c>
      <c r="D235" s="48"/>
      <c r="E235" s="47">
        <f t="shared" si="299"/>
        <v>9.8999999999999986</v>
      </c>
      <c r="F235" s="84">
        <f t="shared" si="286"/>
        <v>19.799999999999997</v>
      </c>
      <c r="G235" s="185">
        <f t="shared" si="287"/>
        <v>23.917587978159013</v>
      </c>
      <c r="H235" s="26">
        <f t="shared" si="300"/>
        <v>61259549882307.187</v>
      </c>
      <c r="I235" s="23">
        <f t="shared" si="372"/>
        <v>45.800000000000026</v>
      </c>
      <c r="J235" s="27">
        <v>229</v>
      </c>
      <c r="K235" s="32">
        <f t="shared" si="301"/>
        <v>229</v>
      </c>
      <c r="L235" s="32">
        <f t="shared" si="302"/>
        <v>1</v>
      </c>
      <c r="M235" s="22">
        <v>1</v>
      </c>
      <c r="N235" s="109">
        <f t="shared" si="303"/>
        <v>9.8999999999999986</v>
      </c>
      <c r="O235" s="31">
        <f t="shared" si="288"/>
        <v>1.2135937846092971E+22</v>
      </c>
      <c r="P235" s="31">
        <f t="shared" si="304"/>
        <v>2.7513384690877375E+25</v>
      </c>
      <c r="Q235" s="31">
        <f t="shared" si="305"/>
        <v>7.2776345260180928E+16</v>
      </c>
      <c r="R235" s="31">
        <f t="shared" si="306"/>
        <v>300</v>
      </c>
      <c r="S235" s="31">
        <f t="shared" si="307"/>
        <v>20982.378343747831</v>
      </c>
      <c r="T235" s="56">
        <f t="shared" si="308"/>
        <v>2.6451251301084529E-9</v>
      </c>
      <c r="U235" s="163">
        <f t="shared" si="309"/>
        <v>717.52763934477036</v>
      </c>
      <c r="W235" s="32">
        <f t="shared" si="310"/>
        <v>224</v>
      </c>
      <c r="X235" s="32">
        <f t="shared" si="311"/>
        <v>2.0499999999999998</v>
      </c>
      <c r="Y235" s="22">
        <v>1</v>
      </c>
      <c r="Z235" s="23">
        <f t="shared" si="312"/>
        <v>1.0249999999999999</v>
      </c>
      <c r="AA235" s="31">
        <f t="shared" si="289"/>
        <v>7.9908058285313469E+22</v>
      </c>
      <c r="AB235" s="31">
        <f t="shared" si="313"/>
        <v>1.8346890182307969E+25</v>
      </c>
      <c r="AC235" s="31">
        <f t="shared" si="314"/>
        <v>3.6388172630090456E+16</v>
      </c>
      <c r="AD235" s="31">
        <f t="shared" si="315"/>
        <v>615</v>
      </c>
      <c r="AE235" s="31">
        <f t="shared" si="316"/>
        <v>20982.378343747831</v>
      </c>
      <c r="AF235" s="56">
        <f t="shared" si="376"/>
        <v>1.9833428046121853E-9</v>
      </c>
      <c r="AH235" s="32">
        <f t="shared" si="317"/>
        <v>214</v>
      </c>
      <c r="AI235" s="32">
        <f t="shared" si="318"/>
        <v>4.1999999999999993</v>
      </c>
      <c r="AJ235" s="22">
        <v>1</v>
      </c>
      <c r="AK235" s="23">
        <f t="shared" si="319"/>
        <v>1.075</v>
      </c>
      <c r="AL235" s="31">
        <f t="shared" si="290"/>
        <v>6.5193054545127533E+21</v>
      </c>
      <c r="AM235" s="31">
        <f t="shared" si="320"/>
        <v>1.4997662198106589E+24</v>
      </c>
      <c r="AN235" s="31">
        <f t="shared" si="321"/>
        <v>9097043157522606</v>
      </c>
      <c r="AO235" s="31">
        <f t="shared" si="322"/>
        <v>1259.9999999999998</v>
      </c>
      <c r="AP235" s="31">
        <f t="shared" si="323"/>
        <v>20982.378343747831</v>
      </c>
      <c r="AQ235" s="56">
        <f t="shared" si="381"/>
        <v>6.0656407894498928E-9</v>
      </c>
      <c r="AS235" s="32">
        <f t="shared" si="324"/>
        <v>199</v>
      </c>
      <c r="AT235" s="32">
        <f t="shared" si="325"/>
        <v>6.4999999999999991</v>
      </c>
      <c r="AU235" s="22">
        <v>1</v>
      </c>
      <c r="AV235" s="23">
        <f t="shared" si="326"/>
        <v>1.1499999999999999</v>
      </c>
      <c r="AW235" s="31">
        <f t="shared" si="291"/>
        <v>3.8526786812993562E+20</v>
      </c>
      <c r="AX235" s="31">
        <f t="shared" si="327"/>
        <v>8.8168551621535759E+22</v>
      </c>
      <c r="AY235" s="31">
        <f t="shared" si="328"/>
        <v>1137130394690324.7</v>
      </c>
      <c r="AZ235" s="31">
        <f t="shared" si="329"/>
        <v>1949.9999999999998</v>
      </c>
      <c r="BA235" s="31">
        <f t="shared" si="330"/>
        <v>20982.378343747831</v>
      </c>
      <c r="BB235" s="56">
        <f t="shared" si="373"/>
        <v>1.2897233466774712E-8</v>
      </c>
      <c r="BD235" s="32">
        <f t="shared" si="331"/>
        <v>169</v>
      </c>
      <c r="BE235" s="32">
        <f t="shared" si="332"/>
        <v>9.1</v>
      </c>
      <c r="BF235" s="22">
        <v>1</v>
      </c>
      <c r="BG235" s="23">
        <f t="shared" si="333"/>
        <v>1.3</v>
      </c>
      <c r="BH235" s="31">
        <f t="shared" si="292"/>
        <v>2.5790658940929573E+19</v>
      </c>
      <c r="BI235" s="31">
        <f t="shared" si="334"/>
        <v>5.6662077693222275E+21</v>
      </c>
      <c r="BJ235" s="31">
        <f t="shared" si="335"/>
        <v>17767662417036.289</v>
      </c>
      <c r="BK235" s="31">
        <f t="shared" si="336"/>
        <v>2730</v>
      </c>
      <c r="BL235" s="31">
        <f t="shared" si="337"/>
        <v>20982.378343747831</v>
      </c>
      <c r="BM235" s="56">
        <f t="shared" si="285"/>
        <v>3.1357237751205152E-9</v>
      </c>
      <c r="BO235" s="32">
        <f t="shared" si="338"/>
        <v>124</v>
      </c>
      <c r="BP235" s="32">
        <f t="shared" si="339"/>
        <v>12.149999999999999</v>
      </c>
      <c r="BQ235" s="22">
        <v>1</v>
      </c>
      <c r="BR235" s="23">
        <f t="shared" si="340"/>
        <v>1.5249999999999999</v>
      </c>
      <c r="BS235" s="31">
        <f t="shared" si="293"/>
        <v>1.3432634865067486E+17</v>
      </c>
      <c r="BT235" s="31">
        <f t="shared" si="341"/>
        <v>2.5401112529842618E+19</v>
      </c>
      <c r="BU235" s="31">
        <f t="shared" si="342"/>
        <v>34702465658.273895</v>
      </c>
      <c r="BV235" s="31">
        <f t="shared" si="343"/>
        <v>3644.9999999999995</v>
      </c>
      <c r="BW235" s="31">
        <f t="shared" si="344"/>
        <v>20982.378343747831</v>
      </c>
      <c r="BX235" s="56">
        <f t="shared" si="380"/>
        <v>1.3661789662757306E-9</v>
      </c>
      <c r="BZ235" s="32">
        <f t="shared" si="345"/>
        <v>74</v>
      </c>
      <c r="CA235" s="32">
        <f t="shared" si="346"/>
        <v>15.7</v>
      </c>
      <c r="CB235" s="32">
        <v>1</v>
      </c>
      <c r="CC235" s="23">
        <f t="shared" si="347"/>
        <v>1.7749999999999999</v>
      </c>
      <c r="CD235" s="31">
        <f t="shared" si="294"/>
        <v>1.1940119880059987E+17</v>
      </c>
      <c r="CE235" s="31">
        <f t="shared" si="348"/>
        <v>1.5683347462458792E+19</v>
      </c>
      <c r="CF235" s="31">
        <f t="shared" si="349"/>
        <v>33889126.619407989</v>
      </c>
      <c r="CG235" s="31">
        <f t="shared" si="350"/>
        <v>4710</v>
      </c>
      <c r="CH235" s="31">
        <f t="shared" si="351"/>
        <v>20982.378343747831</v>
      </c>
      <c r="CI235" s="56">
        <f t="shared" si="378"/>
        <v>2.1608350322230856E-12</v>
      </c>
      <c r="CK235" s="32">
        <f t="shared" si="352"/>
        <v>19</v>
      </c>
      <c r="CL235" s="32">
        <f t="shared" si="353"/>
        <v>19.799999999999997</v>
      </c>
      <c r="CM235" s="32">
        <v>1</v>
      </c>
      <c r="CN235" s="23">
        <f t="shared" si="354"/>
        <v>2.0499999999999998</v>
      </c>
      <c r="CO235" s="31">
        <f t="shared" si="295"/>
        <v>5</v>
      </c>
      <c r="CP235" s="31">
        <f t="shared" si="355"/>
        <v>194.74999999999997</v>
      </c>
      <c r="CQ235" s="31">
        <f t="shared" si="356"/>
        <v>16547.425107132745</v>
      </c>
      <c r="CR235" s="31">
        <f t="shared" si="357"/>
        <v>5939.9999999999991</v>
      </c>
      <c r="CS235" s="31">
        <f t="shared" si="358"/>
        <v>20982.378343747831</v>
      </c>
      <c r="CT235" s="56">
        <f t="shared" si="379"/>
        <v>84.967523014802296</v>
      </c>
      <c r="CV235" s="32">
        <f t="shared" si="359"/>
        <v>-31</v>
      </c>
      <c r="CW235" s="32">
        <f t="shared" si="360"/>
        <v>24.4</v>
      </c>
      <c r="CX235" s="32">
        <v>1</v>
      </c>
      <c r="CY235" s="23">
        <f t="shared" si="361"/>
        <v>2.2999999999999998</v>
      </c>
      <c r="CZ235" s="31">
        <f t="shared" si="296"/>
        <v>1</v>
      </c>
      <c r="DA235" s="31">
        <f t="shared" si="362"/>
        <v>-71.3</v>
      </c>
      <c r="DB235" s="31">
        <f t="shared" si="363"/>
        <v>16.159594831184268</v>
      </c>
      <c r="DC235" s="31">
        <f t="shared" si="364"/>
        <v>7320</v>
      </c>
      <c r="DD235" s="31">
        <f t="shared" si="365"/>
        <v>20982.378343747831</v>
      </c>
      <c r="DG235" s="32">
        <f t="shared" si="366"/>
        <v>-96</v>
      </c>
      <c r="DH235" s="32">
        <f t="shared" si="367"/>
        <v>29.65</v>
      </c>
      <c r="DI235" s="32">
        <v>1</v>
      </c>
      <c r="DJ235" s="23">
        <f t="shared" si="374"/>
        <v>2.625</v>
      </c>
      <c r="DK235" s="31">
        <f t="shared" si="297"/>
        <v>1</v>
      </c>
      <c r="DL235" s="31">
        <f t="shared" si="368"/>
        <v>-252</v>
      </c>
      <c r="DM235" s="31">
        <f t="shared" si="369"/>
        <v>1.9726067909160397E-3</v>
      </c>
      <c r="DN235" s="31">
        <f t="shared" si="370"/>
        <v>8895</v>
      </c>
      <c r="DO235" s="31">
        <f t="shared" si="371"/>
        <v>20982.378343747831</v>
      </c>
    </row>
    <row r="236" spans="1:119">
      <c r="A236" s="23">
        <f t="shared" si="298"/>
        <v>724.07734393503563</v>
      </c>
      <c r="B236" s="23">
        <v>0</v>
      </c>
      <c r="C236" s="44">
        <f t="shared" si="377"/>
        <v>9.8999999999999986</v>
      </c>
      <c r="D236" s="48"/>
      <c r="E236" s="47">
        <f t="shared" si="299"/>
        <v>9.8999999999999986</v>
      </c>
      <c r="F236" s="84">
        <f t="shared" si="286"/>
        <v>19.799999999999997</v>
      </c>
      <c r="G236" s="185">
        <f t="shared" si="287"/>
        <v>24.251465064166357</v>
      </c>
      <c r="H236" s="26">
        <f t="shared" si="300"/>
        <v>70368744177665.078</v>
      </c>
      <c r="I236" s="23">
        <f t="shared" si="372"/>
        <v>46.000000000000021</v>
      </c>
      <c r="J236" s="27">
        <v>230</v>
      </c>
      <c r="K236" s="32">
        <f t="shared" si="301"/>
        <v>230</v>
      </c>
      <c r="L236" s="32">
        <f t="shared" si="302"/>
        <v>1</v>
      </c>
      <c r="M236" s="22">
        <v>1</v>
      </c>
      <c r="N236" s="109">
        <f t="shared" si="303"/>
        <v>9.8999999999999986</v>
      </c>
      <c r="O236" s="31">
        <f t="shared" si="288"/>
        <v>1.2135937846092971E+22</v>
      </c>
      <c r="P236" s="31">
        <f t="shared" si="304"/>
        <v>2.7633530475553691E+25</v>
      </c>
      <c r="Q236" s="31">
        <f t="shared" si="305"/>
        <v>8.3598068083066096E+16</v>
      </c>
      <c r="R236" s="31">
        <f t="shared" si="306"/>
        <v>300</v>
      </c>
      <c r="S236" s="31">
        <f t="shared" si="307"/>
        <v>21722.320318051068</v>
      </c>
      <c r="T236" s="56">
        <f t="shared" si="308"/>
        <v>3.0252402296920421E-9</v>
      </c>
      <c r="U236" s="163">
        <f t="shared" si="309"/>
        <v>727.54395192499067</v>
      </c>
      <c r="W236" s="32">
        <f t="shared" si="310"/>
        <v>225</v>
      </c>
      <c r="X236" s="32">
        <f t="shared" si="311"/>
        <v>2.0499999999999998</v>
      </c>
      <c r="Y236" s="22">
        <v>1</v>
      </c>
      <c r="Z236" s="23">
        <f t="shared" si="312"/>
        <v>1.0249999999999999</v>
      </c>
      <c r="AA236" s="31">
        <f t="shared" si="289"/>
        <v>7.9908058285313469E+22</v>
      </c>
      <c r="AB236" s="31">
        <f t="shared" si="313"/>
        <v>1.8428795942050416E+25</v>
      </c>
      <c r="AC236" s="31">
        <f t="shared" si="314"/>
        <v>4.1799034041533048E+16</v>
      </c>
      <c r="AD236" s="31">
        <f t="shared" si="315"/>
        <v>615</v>
      </c>
      <c r="AE236" s="31">
        <f t="shared" si="316"/>
        <v>21722.320318051068</v>
      </c>
      <c r="AF236" s="56">
        <f t="shared" si="376"/>
        <v>2.268137005421876E-9</v>
      </c>
      <c r="AH236" s="32">
        <f t="shared" si="317"/>
        <v>215</v>
      </c>
      <c r="AI236" s="32">
        <f t="shared" si="318"/>
        <v>4.1999999999999993</v>
      </c>
      <c r="AJ236" s="22">
        <v>1</v>
      </c>
      <c r="AK236" s="23">
        <f t="shared" si="319"/>
        <v>1.075</v>
      </c>
      <c r="AL236" s="31">
        <f t="shared" si="290"/>
        <v>6.5193054545127533E+21</v>
      </c>
      <c r="AM236" s="31">
        <f t="shared" si="320"/>
        <v>1.5067744731742602E+24</v>
      </c>
      <c r="AN236" s="31">
        <f t="shared" si="321"/>
        <v>1.0449758510383254E+16</v>
      </c>
      <c r="AO236" s="31">
        <f t="shared" si="322"/>
        <v>1259.9999999999998</v>
      </c>
      <c r="AP236" s="31">
        <f t="shared" si="323"/>
        <v>21722.320318051068</v>
      </c>
      <c r="AQ236" s="56">
        <f t="shared" si="381"/>
        <v>6.9351841940679914E-9</v>
      </c>
      <c r="AS236" s="32">
        <f t="shared" si="324"/>
        <v>200</v>
      </c>
      <c r="AT236" s="32">
        <f t="shared" si="325"/>
        <v>6.4999999999999991</v>
      </c>
      <c r="AU236" s="22">
        <v>1</v>
      </c>
      <c r="AV236" s="23">
        <f t="shared" si="326"/>
        <v>1.1499999999999999</v>
      </c>
      <c r="AW236" s="31">
        <f t="shared" si="291"/>
        <v>3.8526786812993562E+20</v>
      </c>
      <c r="AX236" s="31">
        <f t="shared" si="327"/>
        <v>8.8611609669885179E+22</v>
      </c>
      <c r="AY236" s="31">
        <f t="shared" si="328"/>
        <v>1306219813797905.2</v>
      </c>
      <c r="AZ236" s="31">
        <f t="shared" si="329"/>
        <v>1949.9999999999998</v>
      </c>
      <c r="BA236" s="31">
        <f t="shared" si="330"/>
        <v>21722.320318051068</v>
      </c>
      <c r="BB236" s="56">
        <f t="shared" si="373"/>
        <v>1.4740955712960336E-8</v>
      </c>
      <c r="BD236" s="32">
        <f t="shared" si="331"/>
        <v>170</v>
      </c>
      <c r="BE236" s="32">
        <f t="shared" si="332"/>
        <v>9.1</v>
      </c>
      <c r="BF236" s="22">
        <v>1</v>
      </c>
      <c r="BG236" s="23">
        <f t="shared" si="333"/>
        <v>1.3</v>
      </c>
      <c r="BH236" s="31">
        <f t="shared" si="292"/>
        <v>2.5790658940929573E+19</v>
      </c>
      <c r="BI236" s="31">
        <f t="shared" si="334"/>
        <v>5.6997356259454359E+21</v>
      </c>
      <c r="BJ236" s="31">
        <f t="shared" si="335"/>
        <v>20409684590592.23</v>
      </c>
      <c r="BK236" s="31">
        <f t="shared" si="336"/>
        <v>2730</v>
      </c>
      <c r="BL236" s="31">
        <f t="shared" si="337"/>
        <v>21722.320318051068</v>
      </c>
      <c r="BM236" s="56">
        <f t="shared" si="285"/>
        <v>3.5808125025459934E-9</v>
      </c>
      <c r="BO236" s="32">
        <f t="shared" si="338"/>
        <v>125</v>
      </c>
      <c r="BP236" s="32">
        <f t="shared" si="339"/>
        <v>12.149999999999999</v>
      </c>
      <c r="BQ236" s="22">
        <v>1</v>
      </c>
      <c r="BR236" s="23">
        <f t="shared" si="340"/>
        <v>1.5249999999999999</v>
      </c>
      <c r="BS236" s="31">
        <f t="shared" si="293"/>
        <v>1.3432634865067486E+17</v>
      </c>
      <c r="BT236" s="31">
        <f t="shared" si="341"/>
        <v>2.5605960211534893E+19</v>
      </c>
      <c r="BU236" s="31">
        <f t="shared" si="342"/>
        <v>39862665216.00032</v>
      </c>
      <c r="BV236" s="31">
        <f t="shared" si="343"/>
        <v>3644.9999999999995</v>
      </c>
      <c r="BW236" s="31">
        <f t="shared" si="344"/>
        <v>21722.320318051068</v>
      </c>
      <c r="BX236" s="56">
        <f t="shared" si="380"/>
        <v>1.5567729109429418E-9</v>
      </c>
      <c r="BZ236" s="32">
        <f t="shared" si="345"/>
        <v>75</v>
      </c>
      <c r="CA236" s="32">
        <f t="shared" si="346"/>
        <v>15.7</v>
      </c>
      <c r="CB236" s="32">
        <v>1</v>
      </c>
      <c r="CC236" s="23">
        <f t="shared" si="347"/>
        <v>1.7749999999999999</v>
      </c>
      <c r="CD236" s="31">
        <f t="shared" si="294"/>
        <v>1.1940119880059987E+17</v>
      </c>
      <c r="CE236" s="31">
        <f t="shared" si="348"/>
        <v>1.5895284590329858E+19</v>
      </c>
      <c r="CF236" s="31">
        <f t="shared" si="349"/>
        <v>38928384.000000186</v>
      </c>
      <c r="CG236" s="31">
        <f t="shared" si="350"/>
        <v>4710</v>
      </c>
      <c r="CH236" s="31">
        <f t="shared" si="351"/>
        <v>21722.320318051068</v>
      </c>
      <c r="CI236" s="56">
        <f t="shared" si="378"/>
        <v>2.4490523449754946E-12</v>
      </c>
      <c r="CK236" s="32">
        <f t="shared" si="352"/>
        <v>20</v>
      </c>
      <c r="CL236" s="32">
        <f t="shared" si="353"/>
        <v>19.799999999999997</v>
      </c>
      <c r="CM236" s="32">
        <v>1</v>
      </c>
      <c r="CN236" s="23">
        <f t="shared" si="354"/>
        <v>2.0499999999999998</v>
      </c>
      <c r="CO236" s="31">
        <f t="shared" si="295"/>
        <v>5</v>
      </c>
      <c r="CP236" s="31">
        <f t="shared" si="355"/>
        <v>204.99999999999997</v>
      </c>
      <c r="CQ236" s="31">
        <f t="shared" si="356"/>
        <v>19008.000000000022</v>
      </c>
      <c r="CR236" s="31">
        <f t="shared" si="357"/>
        <v>5939.9999999999991</v>
      </c>
      <c r="CS236" s="31">
        <f t="shared" si="358"/>
        <v>21722.320318051068</v>
      </c>
      <c r="CT236" s="56">
        <f t="shared" si="379"/>
        <v>92.72195121951232</v>
      </c>
      <c r="CV236" s="32">
        <f t="shared" si="359"/>
        <v>-30</v>
      </c>
      <c r="CW236" s="32">
        <f t="shared" si="360"/>
        <v>24.4</v>
      </c>
      <c r="CX236" s="32">
        <v>1</v>
      </c>
      <c r="CY236" s="23">
        <f t="shared" si="361"/>
        <v>2.2999999999999998</v>
      </c>
      <c r="CZ236" s="31">
        <f t="shared" si="296"/>
        <v>1</v>
      </c>
      <c r="DA236" s="31">
        <f t="shared" si="362"/>
        <v>-69</v>
      </c>
      <c r="DB236" s="31">
        <f t="shared" si="363"/>
        <v>18.562499999999964</v>
      </c>
      <c r="DC236" s="31">
        <f t="shared" si="364"/>
        <v>7320</v>
      </c>
      <c r="DD236" s="31">
        <f t="shared" si="365"/>
        <v>21722.320318051068</v>
      </c>
      <c r="DG236" s="32">
        <f t="shared" si="366"/>
        <v>-95</v>
      </c>
      <c r="DH236" s="32">
        <f t="shared" si="367"/>
        <v>29.65</v>
      </c>
      <c r="DI236" s="32">
        <v>1</v>
      </c>
      <c r="DJ236" s="23">
        <f t="shared" si="374"/>
        <v>2.625</v>
      </c>
      <c r="DK236" s="31">
        <f t="shared" si="297"/>
        <v>1</v>
      </c>
      <c r="DL236" s="31">
        <f t="shared" si="368"/>
        <v>-249.375</v>
      </c>
      <c r="DM236" s="31">
        <f t="shared" si="369"/>
        <v>2.2659301757812353E-3</v>
      </c>
      <c r="DN236" s="31">
        <f t="shared" si="370"/>
        <v>8895</v>
      </c>
      <c r="DO236" s="31">
        <f t="shared" si="371"/>
        <v>21722.320318051068</v>
      </c>
    </row>
    <row r="237" spans="1:119">
      <c r="A237" s="23">
        <f t="shared" si="298"/>
        <v>749.61187632417182</v>
      </c>
      <c r="B237" s="23">
        <v>0</v>
      </c>
      <c r="C237" s="44">
        <f t="shared" si="377"/>
        <v>9.8999999999999986</v>
      </c>
      <c r="D237" s="48"/>
      <c r="E237" s="47">
        <f t="shared" si="299"/>
        <v>9.8999999999999986</v>
      </c>
      <c r="F237" s="84">
        <f t="shared" si="286"/>
        <v>19.799999999999997</v>
      </c>
      <c r="G237" s="185">
        <f t="shared" si="287"/>
        <v>24.590002900608198</v>
      </c>
      <c r="H237" s="26">
        <f t="shared" si="300"/>
        <v>80832460680091.078</v>
      </c>
      <c r="I237" s="23">
        <f t="shared" si="372"/>
        <v>46.200000000000024</v>
      </c>
      <c r="J237" s="27">
        <v>231</v>
      </c>
      <c r="K237" s="32">
        <f t="shared" si="301"/>
        <v>231</v>
      </c>
      <c r="L237" s="32">
        <f t="shared" si="302"/>
        <v>1</v>
      </c>
      <c r="M237" s="22">
        <v>1</v>
      </c>
      <c r="N237" s="109">
        <f t="shared" si="303"/>
        <v>9.8999999999999986</v>
      </c>
      <c r="O237" s="31">
        <f t="shared" si="288"/>
        <v>1.2135937846092971E+22</v>
      </c>
      <c r="P237" s="31">
        <f t="shared" si="304"/>
        <v>2.7753676260230008E+25</v>
      </c>
      <c r="Q237" s="31">
        <f t="shared" si="305"/>
        <v>9.6028963287948192E+16</v>
      </c>
      <c r="R237" s="31">
        <f t="shared" si="306"/>
        <v>300</v>
      </c>
      <c r="S237" s="31">
        <f t="shared" si="307"/>
        <v>22488.356289725154</v>
      </c>
      <c r="T237" s="56">
        <f t="shared" si="308"/>
        <v>3.4600448022647778E-9</v>
      </c>
      <c r="U237" s="163">
        <f t="shared" si="309"/>
        <v>737.70008701824599</v>
      </c>
      <c r="W237" s="32">
        <f t="shared" si="310"/>
        <v>226</v>
      </c>
      <c r="X237" s="32">
        <f t="shared" si="311"/>
        <v>2.0499999999999998</v>
      </c>
      <c r="Y237" s="22">
        <v>1</v>
      </c>
      <c r="Z237" s="23">
        <f t="shared" si="312"/>
        <v>1.0249999999999999</v>
      </c>
      <c r="AA237" s="31">
        <f t="shared" si="289"/>
        <v>7.9908058285313469E+22</v>
      </c>
      <c r="AB237" s="31">
        <f t="shared" si="313"/>
        <v>1.8510701701792864E+25</v>
      </c>
      <c r="AC237" s="31">
        <f t="shared" si="314"/>
        <v>4.801448164397408E+16</v>
      </c>
      <c r="AD237" s="31">
        <f t="shared" si="315"/>
        <v>615</v>
      </c>
      <c r="AE237" s="31">
        <f t="shared" si="316"/>
        <v>22488.356289725154</v>
      </c>
      <c r="AF237" s="56">
        <f t="shared" si="376"/>
        <v>2.5938769052349651E-9</v>
      </c>
      <c r="AH237" s="32">
        <f t="shared" si="317"/>
        <v>216</v>
      </c>
      <c r="AI237" s="32">
        <f t="shared" si="318"/>
        <v>4.1999999999999993</v>
      </c>
      <c r="AJ237" s="22">
        <v>1</v>
      </c>
      <c r="AK237" s="23">
        <f t="shared" si="319"/>
        <v>1.075</v>
      </c>
      <c r="AL237" s="31">
        <f t="shared" si="290"/>
        <v>6.5193054545127533E+21</v>
      </c>
      <c r="AM237" s="31">
        <f t="shared" si="320"/>
        <v>1.5137827265378612E+24</v>
      </c>
      <c r="AN237" s="31">
        <f t="shared" si="321"/>
        <v>1.200362041099351E+16</v>
      </c>
      <c r="AO237" s="31">
        <f t="shared" si="322"/>
        <v>1259.9999999999998</v>
      </c>
      <c r="AP237" s="31">
        <f t="shared" si="323"/>
        <v>22488.356289725154</v>
      </c>
      <c r="AQ237" s="56">
        <f t="shared" si="381"/>
        <v>7.9295530333119351E-9</v>
      </c>
      <c r="AS237" s="32">
        <f t="shared" si="324"/>
        <v>201</v>
      </c>
      <c r="AT237" s="32">
        <f t="shared" si="325"/>
        <v>6.4999999999999991</v>
      </c>
      <c r="AU237" s="22">
        <v>1</v>
      </c>
      <c r="AV237" s="23">
        <f t="shared" si="326"/>
        <v>1.1499999999999999</v>
      </c>
      <c r="AW237" s="31">
        <f t="shared" si="291"/>
        <v>3.8526786812993562E+20</v>
      </c>
      <c r="AX237" s="31">
        <f t="shared" si="327"/>
        <v>8.9054667718234615E+22</v>
      </c>
      <c r="AY237" s="31">
        <f t="shared" si="328"/>
        <v>1500452551374187</v>
      </c>
      <c r="AZ237" s="31">
        <f t="shared" si="329"/>
        <v>1949.9999999999998</v>
      </c>
      <c r="BA237" s="31">
        <f t="shared" si="330"/>
        <v>22488.356289725154</v>
      </c>
      <c r="BB237" s="56">
        <f t="shared" si="373"/>
        <v>1.6848668237374807E-8</v>
      </c>
      <c r="BD237" s="32">
        <f t="shared" si="331"/>
        <v>171</v>
      </c>
      <c r="BE237" s="32">
        <f t="shared" si="332"/>
        <v>9.1</v>
      </c>
      <c r="BF237" s="22">
        <v>1</v>
      </c>
      <c r="BG237" s="23">
        <f t="shared" si="333"/>
        <v>1.3</v>
      </c>
      <c r="BH237" s="31">
        <f t="shared" si="292"/>
        <v>2.5790658940929573E+19</v>
      </c>
      <c r="BI237" s="31">
        <f t="shared" si="334"/>
        <v>5.7332634825686442E+21</v>
      </c>
      <c r="BJ237" s="31">
        <f t="shared" si="335"/>
        <v>23444571115221.629</v>
      </c>
      <c r="BK237" s="31">
        <f t="shared" si="336"/>
        <v>2730</v>
      </c>
      <c r="BL237" s="31">
        <f t="shared" si="337"/>
        <v>22488.356289725154</v>
      </c>
      <c r="BM237" s="56">
        <f t="shared" ref="BM237:BM300" si="382">BJ237/BI237</f>
        <v>4.0892192006354259E-9</v>
      </c>
      <c r="BO237" s="32">
        <f t="shared" si="338"/>
        <v>126</v>
      </c>
      <c r="BP237" s="32">
        <f t="shared" si="339"/>
        <v>12.149999999999999</v>
      </c>
      <c r="BQ237" s="22">
        <v>1</v>
      </c>
      <c r="BR237" s="23">
        <f t="shared" si="340"/>
        <v>1.5249999999999999</v>
      </c>
      <c r="BS237" s="31">
        <f t="shared" si="293"/>
        <v>1.3432634865067486E+17</v>
      </c>
      <c r="BT237" s="31">
        <f t="shared" si="341"/>
        <v>2.5810807893227172E+19</v>
      </c>
      <c r="BU237" s="31">
        <f t="shared" si="342"/>
        <v>45790177959.417107</v>
      </c>
      <c r="BV237" s="31">
        <f t="shared" si="343"/>
        <v>3644.9999999999995</v>
      </c>
      <c r="BW237" s="31">
        <f t="shared" si="344"/>
        <v>22488.356289725154</v>
      </c>
      <c r="BX237" s="56">
        <f t="shared" si="380"/>
        <v>1.774069922523912E-9</v>
      </c>
      <c r="BZ237" s="32">
        <f t="shared" si="345"/>
        <v>76</v>
      </c>
      <c r="CA237" s="32">
        <f t="shared" si="346"/>
        <v>15.7</v>
      </c>
      <c r="CB237" s="32">
        <v>1</v>
      </c>
      <c r="CC237" s="23">
        <f t="shared" si="347"/>
        <v>1.7749999999999999</v>
      </c>
      <c r="CD237" s="31">
        <f t="shared" si="294"/>
        <v>1.1940119880059987E+17</v>
      </c>
      <c r="CE237" s="31">
        <f t="shared" si="348"/>
        <v>1.6107221718200922E+19</v>
      </c>
      <c r="CF237" s="31">
        <f t="shared" si="349"/>
        <v>44716970.663493119</v>
      </c>
      <c r="CG237" s="31">
        <f t="shared" si="350"/>
        <v>4710</v>
      </c>
      <c r="CH237" s="31">
        <f t="shared" si="351"/>
        <v>22488.356289725154</v>
      </c>
      <c r="CI237" s="56">
        <f t="shared" si="378"/>
        <v>2.7762063157647856E-12</v>
      </c>
      <c r="CK237" s="32">
        <f t="shared" si="352"/>
        <v>21</v>
      </c>
      <c r="CL237" s="32">
        <f t="shared" si="353"/>
        <v>19.799999999999997</v>
      </c>
      <c r="CM237" s="32">
        <v>1</v>
      </c>
      <c r="CN237" s="23">
        <f t="shared" si="354"/>
        <v>2.0499999999999998</v>
      </c>
      <c r="CO237" s="31">
        <f t="shared" si="295"/>
        <v>5</v>
      </c>
      <c r="CP237" s="31">
        <f t="shared" si="355"/>
        <v>215.24999999999997</v>
      </c>
      <c r="CQ237" s="31">
        <f t="shared" si="356"/>
        <v>21834.458331783662</v>
      </c>
      <c r="CR237" s="31">
        <f t="shared" si="357"/>
        <v>5939.9999999999991</v>
      </c>
      <c r="CS237" s="31">
        <f t="shared" si="358"/>
        <v>22488.356289725154</v>
      </c>
      <c r="CT237" s="56">
        <f t="shared" si="379"/>
        <v>101.43766936949437</v>
      </c>
      <c r="CV237" s="32">
        <f t="shared" si="359"/>
        <v>-29</v>
      </c>
      <c r="CW237" s="32">
        <f t="shared" si="360"/>
        <v>24.4</v>
      </c>
      <c r="CX237" s="32">
        <v>1</v>
      </c>
      <c r="CY237" s="23">
        <f t="shared" si="361"/>
        <v>2.2999999999999998</v>
      </c>
      <c r="CZ237" s="31">
        <f t="shared" si="296"/>
        <v>1</v>
      </c>
      <c r="DA237" s="31">
        <f t="shared" si="362"/>
        <v>-66.699999999999989</v>
      </c>
      <c r="DB237" s="31">
        <f t="shared" si="363"/>
        <v>21.322713214632419</v>
      </c>
      <c r="DC237" s="31">
        <f t="shared" si="364"/>
        <v>7320</v>
      </c>
      <c r="DD237" s="31">
        <f t="shared" si="365"/>
        <v>22488.356289725154</v>
      </c>
      <c r="DG237" s="32">
        <f t="shared" si="366"/>
        <v>-94</v>
      </c>
      <c r="DH237" s="32">
        <f t="shared" si="367"/>
        <v>29.65</v>
      </c>
      <c r="DI237" s="32">
        <v>1</v>
      </c>
      <c r="DJ237" s="23">
        <f t="shared" si="374"/>
        <v>2.625</v>
      </c>
      <c r="DK237" s="31">
        <f t="shared" si="297"/>
        <v>1</v>
      </c>
      <c r="DL237" s="31">
        <f t="shared" si="368"/>
        <v>-246.75</v>
      </c>
      <c r="DM237" s="31">
        <f t="shared" si="369"/>
        <v>2.6028702654580481E-3</v>
      </c>
      <c r="DN237" s="31">
        <f t="shared" si="370"/>
        <v>8895</v>
      </c>
      <c r="DO237" s="31">
        <f t="shared" si="371"/>
        <v>22488.356289725154</v>
      </c>
    </row>
    <row r="238" spans="1:119">
      <c r="A238" s="23">
        <f t="shared" si="298"/>
        <v>776.04688205333571</v>
      </c>
      <c r="B238" s="23">
        <v>0</v>
      </c>
      <c r="C238" s="44">
        <f t="shared" si="377"/>
        <v>9.8999999999999986</v>
      </c>
      <c r="D238" s="48"/>
      <c r="E238" s="47">
        <f t="shared" si="299"/>
        <v>9.8999999999999986</v>
      </c>
      <c r="F238" s="84">
        <f t="shared" si="286"/>
        <v>19.799999999999997</v>
      </c>
      <c r="G238" s="185">
        <f t="shared" si="287"/>
        <v>24.933266549135986</v>
      </c>
      <c r="H238" s="26">
        <f t="shared" si="300"/>
        <v>92852114613583.141</v>
      </c>
      <c r="I238" s="23">
        <f t="shared" si="372"/>
        <v>46.400000000000027</v>
      </c>
      <c r="J238" s="27">
        <v>232</v>
      </c>
      <c r="K238" s="32">
        <f t="shared" si="301"/>
        <v>232</v>
      </c>
      <c r="L238" s="32">
        <f t="shared" si="302"/>
        <v>1</v>
      </c>
      <c r="M238" s="22">
        <v>1</v>
      </c>
      <c r="N238" s="109">
        <f t="shared" si="303"/>
        <v>9.8999999999999986</v>
      </c>
      <c r="O238" s="31">
        <f t="shared" si="288"/>
        <v>1.2135937846092971E+22</v>
      </c>
      <c r="P238" s="31">
        <f t="shared" si="304"/>
        <v>2.7873822044906333E+25</v>
      </c>
      <c r="Q238" s="31">
        <f t="shared" si="305"/>
        <v>1.1030831216093675E+17</v>
      </c>
      <c r="R238" s="31">
        <f t="shared" si="306"/>
        <v>300</v>
      </c>
      <c r="S238" s="31">
        <f t="shared" si="307"/>
        <v>23281.406461600072</v>
      </c>
      <c r="T238" s="56">
        <f t="shared" si="308"/>
        <v>3.9574161011440666E-9</v>
      </c>
      <c r="U238" s="163">
        <f t="shared" si="309"/>
        <v>747.99799647407963</v>
      </c>
      <c r="W238" s="32">
        <f t="shared" si="310"/>
        <v>227</v>
      </c>
      <c r="X238" s="32">
        <f t="shared" si="311"/>
        <v>2.0499999999999998</v>
      </c>
      <c r="Y238" s="22">
        <v>1</v>
      </c>
      <c r="Z238" s="23">
        <f t="shared" si="312"/>
        <v>1.0249999999999999</v>
      </c>
      <c r="AA238" s="31">
        <f t="shared" si="289"/>
        <v>7.9908058285313469E+22</v>
      </c>
      <c r="AB238" s="31">
        <f t="shared" si="313"/>
        <v>1.8592607461535311E+25</v>
      </c>
      <c r="AC238" s="31">
        <f t="shared" si="314"/>
        <v>5.515415608046836E+16</v>
      </c>
      <c r="AD238" s="31">
        <f t="shared" si="315"/>
        <v>615</v>
      </c>
      <c r="AE238" s="31">
        <f t="shared" si="316"/>
        <v>23281.406461600072</v>
      </c>
      <c r="AF238" s="56">
        <f t="shared" si="376"/>
        <v>2.9664562216231466E-9</v>
      </c>
      <c r="AH238" s="32">
        <f t="shared" si="317"/>
        <v>217</v>
      </c>
      <c r="AI238" s="32">
        <f t="shared" si="318"/>
        <v>4.1999999999999993</v>
      </c>
      <c r="AJ238" s="22">
        <v>1</v>
      </c>
      <c r="AK238" s="23">
        <f t="shared" si="319"/>
        <v>1.075</v>
      </c>
      <c r="AL238" s="31">
        <f t="shared" si="290"/>
        <v>6.5193054545127533E+21</v>
      </c>
      <c r="AM238" s="31">
        <f t="shared" si="320"/>
        <v>1.5207909799014625E+24</v>
      </c>
      <c r="AN238" s="31">
        <f t="shared" si="321"/>
        <v>1.3788539020117084E+16</v>
      </c>
      <c r="AO238" s="31">
        <f t="shared" si="322"/>
        <v>1259.9999999999998</v>
      </c>
      <c r="AP238" s="31">
        <f t="shared" si="323"/>
        <v>23281.406461600072</v>
      </c>
      <c r="AQ238" s="56">
        <f t="shared" si="381"/>
        <v>9.0666891126685221E-9</v>
      </c>
      <c r="AS238" s="32">
        <f t="shared" si="324"/>
        <v>202</v>
      </c>
      <c r="AT238" s="32">
        <f t="shared" si="325"/>
        <v>6.4999999999999991</v>
      </c>
      <c r="AU238" s="22">
        <v>1</v>
      </c>
      <c r="AV238" s="23">
        <f t="shared" si="326"/>
        <v>1.1499999999999999</v>
      </c>
      <c r="AW238" s="31">
        <f t="shared" si="291"/>
        <v>3.8526786812993562E+20</v>
      </c>
      <c r="AX238" s="31">
        <f t="shared" si="327"/>
        <v>8.9497725766584035E+22</v>
      </c>
      <c r="AY238" s="31">
        <f t="shared" si="328"/>
        <v>1723567377514633.2</v>
      </c>
      <c r="AZ238" s="31">
        <f t="shared" si="329"/>
        <v>1949.9999999999998</v>
      </c>
      <c r="BA238" s="31">
        <f t="shared" si="330"/>
        <v>23281.406461600072</v>
      </c>
      <c r="BB238" s="56">
        <f t="shared" si="373"/>
        <v>1.9258225421390155E-8</v>
      </c>
      <c r="BD238" s="32">
        <f t="shared" si="331"/>
        <v>172</v>
      </c>
      <c r="BE238" s="32">
        <f t="shared" si="332"/>
        <v>9.1</v>
      </c>
      <c r="BF238" s="22">
        <v>1</v>
      </c>
      <c r="BG238" s="23">
        <f t="shared" si="333"/>
        <v>1.3</v>
      </c>
      <c r="BH238" s="31">
        <f t="shared" si="292"/>
        <v>2.5790658940929573E+19</v>
      </c>
      <c r="BI238" s="31">
        <f t="shared" si="334"/>
        <v>5.7667913391918526E+21</v>
      </c>
      <c r="BJ238" s="31">
        <f t="shared" si="335"/>
        <v>26930740273666.09</v>
      </c>
      <c r="BK238" s="31">
        <f t="shared" si="336"/>
        <v>2730</v>
      </c>
      <c r="BL238" s="31">
        <f t="shared" si="337"/>
        <v>23281.406461600072</v>
      </c>
      <c r="BM238" s="56">
        <f t="shared" si="382"/>
        <v>4.6699696052189944E-9</v>
      </c>
      <c r="BO238" s="32">
        <f t="shared" si="338"/>
        <v>127</v>
      </c>
      <c r="BP238" s="32">
        <f t="shared" si="339"/>
        <v>12.149999999999999</v>
      </c>
      <c r="BQ238" s="22">
        <v>1</v>
      </c>
      <c r="BR238" s="23">
        <f t="shared" si="340"/>
        <v>1.5249999999999999</v>
      </c>
      <c r="BS238" s="31">
        <f t="shared" si="293"/>
        <v>1.3432634865067486E+17</v>
      </c>
      <c r="BT238" s="31">
        <f t="shared" si="341"/>
        <v>2.6015655574919455E+19</v>
      </c>
      <c r="BU238" s="31">
        <f t="shared" si="342"/>
        <v>52599102097.003922</v>
      </c>
      <c r="BV238" s="31">
        <f t="shared" si="343"/>
        <v>3644.9999999999995</v>
      </c>
      <c r="BW238" s="31">
        <f t="shared" si="344"/>
        <v>23281.406461600072</v>
      </c>
      <c r="BX238" s="56">
        <f t="shared" si="380"/>
        <v>2.02182497171866E-9</v>
      </c>
      <c r="BZ238" s="32">
        <f t="shared" si="345"/>
        <v>77</v>
      </c>
      <c r="CA238" s="32">
        <f t="shared" si="346"/>
        <v>15.7</v>
      </c>
      <c r="CB238" s="32">
        <v>12</v>
      </c>
      <c r="CC238" s="23">
        <f t="shared" si="347"/>
        <v>1.7749999999999999</v>
      </c>
      <c r="CD238" s="31">
        <f t="shared" si="294"/>
        <v>1.4328143856071985E+18</v>
      </c>
      <c r="CE238" s="31">
        <f t="shared" si="348"/>
        <v>1.9582990615286383E+20</v>
      </c>
      <c r="CF238" s="31">
        <f t="shared" si="349"/>
        <v>51366310.641605221</v>
      </c>
      <c r="CG238" s="31">
        <f t="shared" si="350"/>
        <v>4710</v>
      </c>
      <c r="CH238" s="31">
        <f t="shared" si="351"/>
        <v>23281.406461600072</v>
      </c>
      <c r="CI238" s="56">
        <f t="shared" si="378"/>
        <v>2.623006447314995E-13</v>
      </c>
      <c r="CK238" s="32">
        <f t="shared" si="352"/>
        <v>22</v>
      </c>
      <c r="CL238" s="32">
        <f t="shared" si="353"/>
        <v>19.799999999999997</v>
      </c>
      <c r="CM238" s="32">
        <v>1</v>
      </c>
      <c r="CN238" s="23">
        <f t="shared" si="354"/>
        <v>2.0499999999999998</v>
      </c>
      <c r="CO238" s="31">
        <f t="shared" si="295"/>
        <v>5</v>
      </c>
      <c r="CP238" s="31">
        <f t="shared" si="355"/>
        <v>225.49999999999997</v>
      </c>
      <c r="CQ238" s="31">
        <f t="shared" si="356"/>
        <v>25081.206367971205</v>
      </c>
      <c r="CR238" s="31">
        <f t="shared" si="357"/>
        <v>5939.9999999999991</v>
      </c>
      <c r="CS238" s="31">
        <f t="shared" si="358"/>
        <v>23281.406461600072</v>
      </c>
      <c r="CT238" s="56">
        <f t="shared" si="379"/>
        <v>111.22486194222265</v>
      </c>
      <c r="CV238" s="32">
        <f t="shared" si="359"/>
        <v>-28</v>
      </c>
      <c r="CW238" s="32">
        <f t="shared" si="360"/>
        <v>24.4</v>
      </c>
      <c r="CX238" s="32">
        <v>1</v>
      </c>
      <c r="CY238" s="23">
        <f t="shared" si="361"/>
        <v>2.2999999999999998</v>
      </c>
      <c r="CZ238" s="31">
        <f t="shared" si="296"/>
        <v>1</v>
      </c>
      <c r="DA238" s="31">
        <f t="shared" si="362"/>
        <v>-64.399999999999991</v>
      </c>
      <c r="DB238" s="31">
        <f t="shared" si="363"/>
        <v>24.493365593721801</v>
      </c>
      <c r="DC238" s="31">
        <f t="shared" si="364"/>
        <v>7320</v>
      </c>
      <c r="DD238" s="31">
        <f t="shared" si="365"/>
        <v>23281.406461600072</v>
      </c>
      <c r="DG238" s="32">
        <f t="shared" si="366"/>
        <v>-93</v>
      </c>
      <c r="DH238" s="32">
        <f t="shared" si="367"/>
        <v>29.65</v>
      </c>
      <c r="DI238" s="32">
        <v>1</v>
      </c>
      <c r="DJ238" s="23">
        <f t="shared" si="374"/>
        <v>2.625</v>
      </c>
      <c r="DK238" s="31">
        <f t="shared" si="297"/>
        <v>1</v>
      </c>
      <c r="DL238" s="31">
        <f t="shared" si="368"/>
        <v>-244.125</v>
      </c>
      <c r="DM238" s="31">
        <f t="shared" si="369"/>
        <v>2.9899127922023553E-3</v>
      </c>
      <c r="DN238" s="31">
        <f t="shared" si="370"/>
        <v>8895</v>
      </c>
      <c r="DO238" s="31">
        <f t="shared" si="371"/>
        <v>23281.406461600072</v>
      </c>
    </row>
    <row r="239" spans="1:119">
      <c r="A239" s="23">
        <f t="shared" si="298"/>
        <v>803.41411624628518</v>
      </c>
      <c r="B239" s="23">
        <v>0</v>
      </c>
      <c r="C239" s="44">
        <f t="shared" si="377"/>
        <v>9.8999999999999986</v>
      </c>
      <c r="D239" s="48"/>
      <c r="E239" s="47">
        <f t="shared" si="299"/>
        <v>9.8999999999999986</v>
      </c>
      <c r="F239" s="84">
        <f t="shared" si="286"/>
        <v>19.799999999999997</v>
      </c>
      <c r="G239" s="185">
        <f t="shared" si="287"/>
        <v>25.281321979628064</v>
      </c>
      <c r="H239" s="26">
        <f t="shared" si="300"/>
        <v>106659071314619.12</v>
      </c>
      <c r="I239" s="23">
        <f t="shared" si="372"/>
        <v>46.600000000000023</v>
      </c>
      <c r="J239" s="27">
        <v>233</v>
      </c>
      <c r="K239" s="32">
        <f t="shared" si="301"/>
        <v>233</v>
      </c>
      <c r="L239" s="32">
        <f t="shared" si="302"/>
        <v>1</v>
      </c>
      <c r="M239" s="22">
        <v>1</v>
      </c>
      <c r="N239" s="109">
        <f t="shared" si="303"/>
        <v>9.8999999999999986</v>
      </c>
      <c r="O239" s="31">
        <f t="shared" si="288"/>
        <v>1.2135937846092971E+22</v>
      </c>
      <c r="P239" s="31">
        <f t="shared" si="304"/>
        <v>2.7993967829582649E+25</v>
      </c>
      <c r="Q239" s="31">
        <f t="shared" si="305"/>
        <v>1.2671097672176752E+17</v>
      </c>
      <c r="R239" s="31">
        <f t="shared" si="306"/>
        <v>300</v>
      </c>
      <c r="S239" s="31">
        <f t="shared" si="307"/>
        <v>24102.423487388554</v>
      </c>
      <c r="T239" s="56">
        <f t="shared" si="308"/>
        <v>4.5263671621378943E-9</v>
      </c>
      <c r="U239" s="163">
        <f t="shared" si="309"/>
        <v>758.43965938884196</v>
      </c>
      <c r="W239" s="32">
        <f t="shared" si="310"/>
        <v>228</v>
      </c>
      <c r="X239" s="32">
        <f t="shared" si="311"/>
        <v>2.0499999999999998</v>
      </c>
      <c r="Y239" s="22">
        <v>1</v>
      </c>
      <c r="Z239" s="23">
        <f t="shared" si="312"/>
        <v>1.0249999999999999</v>
      </c>
      <c r="AA239" s="31">
        <f t="shared" si="289"/>
        <v>7.9908058285313469E+22</v>
      </c>
      <c r="AB239" s="31">
        <f t="shared" si="313"/>
        <v>1.8674513221277757E+25</v>
      </c>
      <c r="AC239" s="31">
        <f t="shared" si="314"/>
        <v>6.335548836088372E+16</v>
      </c>
      <c r="AD239" s="31">
        <f t="shared" si="315"/>
        <v>615</v>
      </c>
      <c r="AE239" s="31">
        <f t="shared" si="316"/>
        <v>24102.423487388554</v>
      </c>
      <c r="AF239" s="56">
        <f t="shared" si="376"/>
        <v>3.3926179285196266E-9</v>
      </c>
      <c r="AH239" s="32">
        <f t="shared" si="317"/>
        <v>218</v>
      </c>
      <c r="AI239" s="32">
        <f t="shared" si="318"/>
        <v>4.1999999999999993</v>
      </c>
      <c r="AJ239" s="22">
        <v>1</v>
      </c>
      <c r="AK239" s="23">
        <f t="shared" si="319"/>
        <v>1.075</v>
      </c>
      <c r="AL239" s="31">
        <f t="shared" si="290"/>
        <v>6.5193054545127533E+21</v>
      </c>
      <c r="AM239" s="31">
        <f t="shared" si="320"/>
        <v>1.5277992332650635E+24</v>
      </c>
      <c r="AN239" s="31">
        <f t="shared" si="321"/>
        <v>1.583887209022092E+16</v>
      </c>
      <c r="AO239" s="31">
        <f t="shared" si="322"/>
        <v>1259.9999999999998</v>
      </c>
      <c r="AP239" s="31">
        <f t="shared" si="323"/>
        <v>24102.423487388554</v>
      </c>
      <c r="AQ239" s="56">
        <f t="shared" si="381"/>
        <v>1.0367116140235015E-8</v>
      </c>
      <c r="AS239" s="32">
        <f t="shared" si="324"/>
        <v>203</v>
      </c>
      <c r="AT239" s="32">
        <f t="shared" si="325"/>
        <v>6.4999999999999991</v>
      </c>
      <c r="AU239" s="22">
        <v>1</v>
      </c>
      <c r="AV239" s="23">
        <f t="shared" si="326"/>
        <v>1.1499999999999999</v>
      </c>
      <c r="AW239" s="31">
        <f t="shared" si="291"/>
        <v>3.8526786812993562E+20</v>
      </c>
      <c r="AX239" s="31">
        <f t="shared" si="327"/>
        <v>8.9940783814933471E+22</v>
      </c>
      <c r="AY239" s="31">
        <f t="shared" si="328"/>
        <v>1979859011277612.5</v>
      </c>
      <c r="AZ239" s="31">
        <f t="shared" si="329"/>
        <v>1949.9999999999998</v>
      </c>
      <c r="BA239" s="31">
        <f t="shared" si="330"/>
        <v>24102.423487388554</v>
      </c>
      <c r="BB239" s="56">
        <f t="shared" si="373"/>
        <v>2.2012917024955738E-8</v>
      </c>
      <c r="BD239" s="32">
        <f t="shared" si="331"/>
        <v>173</v>
      </c>
      <c r="BE239" s="32">
        <f t="shared" si="332"/>
        <v>9.1</v>
      </c>
      <c r="BF239" s="22">
        <v>1</v>
      </c>
      <c r="BG239" s="23">
        <f t="shared" si="333"/>
        <v>1.3</v>
      </c>
      <c r="BH239" s="31">
        <f t="shared" si="292"/>
        <v>2.5790658940929573E+19</v>
      </c>
      <c r="BI239" s="31">
        <f t="shared" si="334"/>
        <v>5.800319195815061E+21</v>
      </c>
      <c r="BJ239" s="31">
        <f t="shared" si="335"/>
        <v>30935297051212.637</v>
      </c>
      <c r="BK239" s="31">
        <f t="shared" si="336"/>
        <v>2730</v>
      </c>
      <c r="BL239" s="31">
        <f t="shared" si="337"/>
        <v>24102.423487388554</v>
      </c>
      <c r="BM239" s="56">
        <f t="shared" si="382"/>
        <v>5.3333783895087189E-9</v>
      </c>
      <c r="BO239" s="32">
        <f t="shared" si="338"/>
        <v>128</v>
      </c>
      <c r="BP239" s="32">
        <f t="shared" si="339"/>
        <v>12.149999999999999</v>
      </c>
      <c r="BQ239" s="22">
        <v>1</v>
      </c>
      <c r="BR239" s="23">
        <f t="shared" si="340"/>
        <v>1.5249999999999999</v>
      </c>
      <c r="BS239" s="31">
        <f t="shared" si="293"/>
        <v>1.3432634865067486E+17</v>
      </c>
      <c r="BT239" s="31">
        <f t="shared" si="341"/>
        <v>2.6220503256611734E+19</v>
      </c>
      <c r="BU239" s="31">
        <f t="shared" si="342"/>
        <v>60420502053.149513</v>
      </c>
      <c r="BV239" s="31">
        <f t="shared" si="343"/>
        <v>3644.9999999999995</v>
      </c>
      <c r="BW239" s="31">
        <f t="shared" si="344"/>
        <v>24102.423487388554</v>
      </c>
      <c r="BX239" s="56">
        <f t="shared" si="380"/>
        <v>2.3043227455183931E-9</v>
      </c>
      <c r="BZ239" s="32">
        <f t="shared" si="345"/>
        <v>78</v>
      </c>
      <c r="CA239" s="32">
        <f t="shared" si="346"/>
        <v>15.7</v>
      </c>
      <c r="CB239" s="32">
        <v>1</v>
      </c>
      <c r="CC239" s="23">
        <f t="shared" si="347"/>
        <v>1.7749999999999999</v>
      </c>
      <c r="CD239" s="31">
        <f t="shared" si="294"/>
        <v>1.4328143856071985E+18</v>
      </c>
      <c r="CE239" s="31">
        <f t="shared" si="348"/>
        <v>1.9837315168731664E+20</v>
      </c>
      <c r="CF239" s="31">
        <f t="shared" si="349"/>
        <v>59004396.536278605</v>
      </c>
      <c r="CG239" s="31">
        <f t="shared" si="350"/>
        <v>4710</v>
      </c>
      <c r="CH239" s="31">
        <f t="shared" si="351"/>
        <v>24102.423487388554</v>
      </c>
      <c r="CI239" s="56">
        <f t="shared" si="378"/>
        <v>2.9744144323161026E-13</v>
      </c>
      <c r="CK239" s="32">
        <f t="shared" si="352"/>
        <v>23</v>
      </c>
      <c r="CL239" s="32">
        <f t="shared" si="353"/>
        <v>19.799999999999997</v>
      </c>
      <c r="CM239" s="32">
        <v>1</v>
      </c>
      <c r="CN239" s="23">
        <f t="shared" si="354"/>
        <v>2.0499999999999998</v>
      </c>
      <c r="CO239" s="31">
        <f t="shared" si="295"/>
        <v>5</v>
      </c>
      <c r="CP239" s="31">
        <f t="shared" si="355"/>
        <v>235.74999999999997</v>
      </c>
      <c r="CQ239" s="31">
        <f t="shared" si="356"/>
        <v>28810.74049622969</v>
      </c>
      <c r="CR239" s="31">
        <f t="shared" si="357"/>
        <v>5939.9999999999991</v>
      </c>
      <c r="CS239" s="31">
        <f t="shared" si="358"/>
        <v>24102.423487388554</v>
      </c>
      <c r="CT239" s="56">
        <f t="shared" si="379"/>
        <v>122.2088674283338</v>
      </c>
      <c r="CV239" s="32">
        <f t="shared" si="359"/>
        <v>-27</v>
      </c>
      <c r="CW239" s="32">
        <f t="shared" si="360"/>
        <v>24.4</v>
      </c>
      <c r="CX239" s="32">
        <v>1</v>
      </c>
      <c r="CY239" s="23">
        <f t="shared" si="361"/>
        <v>2.2999999999999998</v>
      </c>
      <c r="CZ239" s="31">
        <f t="shared" si="296"/>
        <v>1</v>
      </c>
      <c r="DA239" s="31">
        <f t="shared" si="362"/>
        <v>-62.099999999999994</v>
      </c>
      <c r="DB239" s="31">
        <f t="shared" si="363"/>
        <v>28.135488765849214</v>
      </c>
      <c r="DC239" s="31">
        <f t="shared" si="364"/>
        <v>7320</v>
      </c>
      <c r="DD239" s="31">
        <f t="shared" si="365"/>
        <v>24102.423487388554</v>
      </c>
      <c r="DG239" s="32">
        <f t="shared" si="366"/>
        <v>-92</v>
      </c>
      <c r="DH239" s="32">
        <f t="shared" si="367"/>
        <v>29.65</v>
      </c>
      <c r="DI239" s="32">
        <v>1</v>
      </c>
      <c r="DJ239" s="23">
        <f t="shared" si="374"/>
        <v>2.625</v>
      </c>
      <c r="DK239" s="31">
        <f t="shared" si="297"/>
        <v>1</v>
      </c>
      <c r="DL239" s="31">
        <f t="shared" si="368"/>
        <v>-241.5</v>
      </c>
      <c r="DM239" s="31">
        <f t="shared" si="369"/>
        <v>3.4345079059874373E-3</v>
      </c>
      <c r="DN239" s="31">
        <f t="shared" si="370"/>
        <v>8895</v>
      </c>
      <c r="DO239" s="31">
        <f t="shared" si="371"/>
        <v>24102.423487388554</v>
      </c>
    </row>
    <row r="240" spans="1:119">
      <c r="A240" s="23">
        <f t="shared" si="298"/>
        <v>831.74645386879808</v>
      </c>
      <c r="B240" s="23">
        <v>0</v>
      </c>
      <c r="C240" s="44">
        <f t="shared" si="377"/>
        <v>9.8999999999999986</v>
      </c>
      <c r="D240" s="48"/>
      <c r="E240" s="47">
        <f t="shared" si="299"/>
        <v>9.8999999999999986</v>
      </c>
      <c r="F240" s="84">
        <f t="shared" si="286"/>
        <v>19.799999999999997</v>
      </c>
      <c r="G240" s="185">
        <f t="shared" si="287"/>
        <v>25.634236082867904</v>
      </c>
      <c r="H240" s="26">
        <f t="shared" si="300"/>
        <v>122519099764614.42</v>
      </c>
      <c r="I240" s="23">
        <f t="shared" si="372"/>
        <v>46.800000000000026</v>
      </c>
      <c r="J240" s="27">
        <v>234</v>
      </c>
      <c r="K240" s="32">
        <f t="shared" si="301"/>
        <v>234</v>
      </c>
      <c r="L240" s="32">
        <f t="shared" si="302"/>
        <v>1</v>
      </c>
      <c r="M240" s="22">
        <v>1</v>
      </c>
      <c r="N240" s="109">
        <f t="shared" si="303"/>
        <v>9.8999999999999986</v>
      </c>
      <c r="O240" s="31">
        <f t="shared" si="288"/>
        <v>1.2135937846092971E+22</v>
      </c>
      <c r="P240" s="31">
        <f t="shared" si="304"/>
        <v>2.8114113614258974E+25</v>
      </c>
      <c r="Q240" s="31">
        <f t="shared" si="305"/>
        <v>1.4555269052036192E+17</v>
      </c>
      <c r="R240" s="31">
        <f t="shared" si="306"/>
        <v>300</v>
      </c>
      <c r="S240" s="31">
        <f t="shared" si="307"/>
        <v>24952.393616063942</v>
      </c>
      <c r="T240" s="56">
        <f t="shared" si="308"/>
        <v>5.177210724742188E-9</v>
      </c>
      <c r="U240" s="163">
        <f t="shared" si="309"/>
        <v>769.0270824860371</v>
      </c>
      <c r="W240" s="32">
        <f t="shared" si="310"/>
        <v>229</v>
      </c>
      <c r="X240" s="32">
        <f t="shared" si="311"/>
        <v>2.0499999999999998</v>
      </c>
      <c r="Y240" s="22">
        <v>1</v>
      </c>
      <c r="Z240" s="23">
        <f t="shared" si="312"/>
        <v>1.0249999999999999</v>
      </c>
      <c r="AA240" s="31">
        <f t="shared" si="289"/>
        <v>7.9908058285313469E+22</v>
      </c>
      <c r="AB240" s="31">
        <f t="shared" si="313"/>
        <v>1.8756418981020204E+25</v>
      </c>
      <c r="AC240" s="31">
        <f t="shared" si="314"/>
        <v>7.2776345260180928E+16</v>
      </c>
      <c r="AD240" s="31">
        <f t="shared" si="315"/>
        <v>615</v>
      </c>
      <c r="AE240" s="31">
        <f t="shared" si="316"/>
        <v>24952.393616063942</v>
      </c>
      <c r="AF240" s="56">
        <f t="shared" si="376"/>
        <v>3.8800767531277687E-9</v>
      </c>
      <c r="AH240" s="32">
        <f t="shared" si="317"/>
        <v>219</v>
      </c>
      <c r="AI240" s="32">
        <f t="shared" si="318"/>
        <v>4.1999999999999993</v>
      </c>
      <c r="AJ240" s="22">
        <v>1</v>
      </c>
      <c r="AK240" s="23">
        <f t="shared" si="319"/>
        <v>1.075</v>
      </c>
      <c r="AL240" s="31">
        <f t="shared" si="290"/>
        <v>6.5193054545127533E+21</v>
      </c>
      <c r="AM240" s="31">
        <f t="shared" si="320"/>
        <v>1.5348074866286651E+24</v>
      </c>
      <c r="AN240" s="31">
        <f t="shared" si="321"/>
        <v>1.819408631504522E+16</v>
      </c>
      <c r="AO240" s="31">
        <f t="shared" si="322"/>
        <v>1259.9999999999998</v>
      </c>
      <c r="AP240" s="31">
        <f t="shared" si="323"/>
        <v>24952.393616063942</v>
      </c>
      <c r="AQ240" s="56">
        <f t="shared" si="381"/>
        <v>1.1854311679838151E-8</v>
      </c>
      <c r="AS240" s="32">
        <f t="shared" si="324"/>
        <v>204</v>
      </c>
      <c r="AT240" s="32">
        <f t="shared" si="325"/>
        <v>6.4999999999999991</v>
      </c>
      <c r="AU240" s="22">
        <v>1</v>
      </c>
      <c r="AV240" s="23">
        <f t="shared" si="326"/>
        <v>1.1499999999999999</v>
      </c>
      <c r="AW240" s="31">
        <f t="shared" si="291"/>
        <v>3.8526786812993562E+20</v>
      </c>
      <c r="AX240" s="31">
        <f t="shared" si="327"/>
        <v>9.0383841863282891E+22</v>
      </c>
      <c r="AY240" s="31">
        <f t="shared" si="328"/>
        <v>2274260789380650</v>
      </c>
      <c r="AZ240" s="31">
        <f t="shared" si="329"/>
        <v>1949.9999999999998</v>
      </c>
      <c r="BA240" s="31">
        <f t="shared" si="330"/>
        <v>24952.393616063942</v>
      </c>
      <c r="BB240" s="56">
        <f t="shared" si="373"/>
        <v>2.5162249606746747E-8</v>
      </c>
      <c r="BD240" s="32">
        <f t="shared" si="331"/>
        <v>174</v>
      </c>
      <c r="BE240" s="32">
        <f t="shared" si="332"/>
        <v>9.1</v>
      </c>
      <c r="BF240" s="22">
        <v>1</v>
      </c>
      <c r="BG240" s="23">
        <f t="shared" si="333"/>
        <v>1.3</v>
      </c>
      <c r="BH240" s="31">
        <f t="shared" si="292"/>
        <v>2.5790658940929573E+19</v>
      </c>
      <c r="BI240" s="31">
        <f t="shared" si="334"/>
        <v>5.8338470524382693E+21</v>
      </c>
      <c r="BJ240" s="31">
        <f t="shared" si="335"/>
        <v>35535324834072.586</v>
      </c>
      <c r="BK240" s="31">
        <f t="shared" si="336"/>
        <v>2730</v>
      </c>
      <c r="BL240" s="31">
        <f t="shared" si="337"/>
        <v>24952.393616063942</v>
      </c>
      <c r="BM240" s="56">
        <f t="shared" si="382"/>
        <v>6.0912335401766352E-9</v>
      </c>
      <c r="BO240" s="32">
        <f t="shared" si="338"/>
        <v>129</v>
      </c>
      <c r="BP240" s="32">
        <f t="shared" si="339"/>
        <v>12.149999999999999</v>
      </c>
      <c r="BQ240" s="22">
        <v>1</v>
      </c>
      <c r="BR240" s="23">
        <f t="shared" si="340"/>
        <v>1.5249999999999999</v>
      </c>
      <c r="BS240" s="31">
        <f t="shared" si="293"/>
        <v>1.3432634865067486E+17</v>
      </c>
      <c r="BT240" s="31">
        <f t="shared" si="341"/>
        <v>2.6425350938304008E+19</v>
      </c>
      <c r="BU240" s="31">
        <f t="shared" si="342"/>
        <v>69404931316.547821</v>
      </c>
      <c r="BV240" s="31">
        <f t="shared" si="343"/>
        <v>3644.9999999999995</v>
      </c>
      <c r="BW240" s="31">
        <f t="shared" si="344"/>
        <v>24952.393616063942</v>
      </c>
      <c r="BX240" s="56">
        <f t="shared" si="380"/>
        <v>2.6264525863285381E-9</v>
      </c>
      <c r="BZ240" s="32">
        <f t="shared" si="345"/>
        <v>79</v>
      </c>
      <c r="CA240" s="32">
        <f t="shared" si="346"/>
        <v>15.7</v>
      </c>
      <c r="CB240" s="32">
        <v>1</v>
      </c>
      <c r="CC240" s="23">
        <f t="shared" si="347"/>
        <v>1.7749999999999999</v>
      </c>
      <c r="CD240" s="31">
        <f t="shared" si="294"/>
        <v>1.4328143856071985E+18</v>
      </c>
      <c r="CE240" s="31">
        <f t="shared" si="348"/>
        <v>2.0091639722176941E+20</v>
      </c>
      <c r="CF240" s="31">
        <f t="shared" si="349"/>
        <v>67778253.238815993</v>
      </c>
      <c r="CG240" s="31">
        <f t="shared" si="350"/>
        <v>4710</v>
      </c>
      <c r="CH240" s="31">
        <f t="shared" si="351"/>
        <v>24952.393616063942</v>
      </c>
      <c r="CI240" s="56">
        <f t="shared" si="378"/>
        <v>3.3734555355381507E-13</v>
      </c>
      <c r="CK240" s="32">
        <f t="shared" si="352"/>
        <v>24</v>
      </c>
      <c r="CL240" s="32">
        <f t="shared" si="353"/>
        <v>19.799999999999997</v>
      </c>
      <c r="CM240" s="32">
        <v>1</v>
      </c>
      <c r="CN240" s="23">
        <f t="shared" si="354"/>
        <v>2.0499999999999998</v>
      </c>
      <c r="CO240" s="31">
        <f t="shared" si="295"/>
        <v>5</v>
      </c>
      <c r="CP240" s="31">
        <f t="shared" si="355"/>
        <v>245.99999999999997</v>
      </c>
      <c r="CQ240" s="31">
        <f t="shared" si="356"/>
        <v>33094.850214265498</v>
      </c>
      <c r="CR240" s="31">
        <f t="shared" si="357"/>
        <v>5939.9999999999991</v>
      </c>
      <c r="CS240" s="31">
        <f t="shared" si="358"/>
        <v>24952.393616063942</v>
      </c>
      <c r="CT240" s="56">
        <f t="shared" si="379"/>
        <v>134.53191144010367</v>
      </c>
      <c r="CV240" s="32">
        <f t="shared" si="359"/>
        <v>-26</v>
      </c>
      <c r="CW240" s="32">
        <f t="shared" si="360"/>
        <v>24.4</v>
      </c>
      <c r="CX240" s="32">
        <v>1</v>
      </c>
      <c r="CY240" s="23">
        <f t="shared" si="361"/>
        <v>2.2999999999999998</v>
      </c>
      <c r="CZ240" s="31">
        <f t="shared" si="296"/>
        <v>1</v>
      </c>
      <c r="DA240" s="31">
        <f t="shared" si="362"/>
        <v>-59.8</v>
      </c>
      <c r="DB240" s="31">
        <f t="shared" si="363"/>
        <v>32.319189662368551</v>
      </c>
      <c r="DC240" s="31">
        <f t="shared" si="364"/>
        <v>7320</v>
      </c>
      <c r="DD240" s="31">
        <f t="shared" si="365"/>
        <v>24952.393616063942</v>
      </c>
      <c r="DG240" s="32">
        <f t="shared" si="366"/>
        <v>-91</v>
      </c>
      <c r="DH240" s="32">
        <f t="shared" si="367"/>
        <v>29.65</v>
      </c>
      <c r="DI240" s="32">
        <v>1</v>
      </c>
      <c r="DJ240" s="23">
        <f t="shared" si="374"/>
        <v>2.625</v>
      </c>
      <c r="DK240" s="31">
        <f t="shared" si="297"/>
        <v>1</v>
      </c>
      <c r="DL240" s="31">
        <f t="shared" si="368"/>
        <v>-238.875</v>
      </c>
      <c r="DM240" s="31">
        <f t="shared" si="369"/>
        <v>3.945213581832082E-3</v>
      </c>
      <c r="DN240" s="31">
        <f t="shared" si="370"/>
        <v>8895</v>
      </c>
      <c r="DO240" s="31">
        <f t="shared" si="371"/>
        <v>24952.393616063942</v>
      </c>
    </row>
    <row r="241" spans="1:119">
      <c r="A241" s="23">
        <f t="shared" si="298"/>
        <v>861.07792921981707</v>
      </c>
      <c r="B241" s="23">
        <v>0</v>
      </c>
      <c r="C241" s="44">
        <f t="shared" si="377"/>
        <v>9.8999999999999986</v>
      </c>
      <c r="D241" s="48"/>
      <c r="E241" s="47">
        <f t="shared" si="299"/>
        <v>9.8999999999999986</v>
      </c>
      <c r="F241" s="84">
        <f t="shared" si="286"/>
        <v>19.799999999999997</v>
      </c>
      <c r="G241" s="185">
        <f t="shared" si="287"/>
        <v>25.992076683399535</v>
      </c>
      <c r="H241" s="26">
        <f t="shared" si="300"/>
        <v>140737488355330.22</v>
      </c>
      <c r="I241" s="23">
        <f t="shared" si="372"/>
        <v>47.000000000000028</v>
      </c>
      <c r="J241" s="27">
        <v>235</v>
      </c>
      <c r="K241" s="32">
        <f t="shared" si="301"/>
        <v>235</v>
      </c>
      <c r="L241" s="32">
        <f t="shared" si="302"/>
        <v>1</v>
      </c>
      <c r="M241" s="22">
        <v>1</v>
      </c>
      <c r="N241" s="109">
        <f t="shared" si="303"/>
        <v>9.8999999999999986</v>
      </c>
      <c r="O241" s="31">
        <f t="shared" si="288"/>
        <v>1.2135937846092971E+22</v>
      </c>
      <c r="P241" s="31">
        <f t="shared" si="304"/>
        <v>2.8234259398935291E+25</v>
      </c>
      <c r="Q241" s="31">
        <f t="shared" si="305"/>
        <v>1.6719613616613229E+17</v>
      </c>
      <c r="R241" s="31">
        <f t="shared" si="306"/>
        <v>300</v>
      </c>
      <c r="S241" s="31">
        <f t="shared" si="307"/>
        <v>25832.337876594513</v>
      </c>
      <c r="T241" s="56">
        <f t="shared" si="308"/>
        <v>5.9217468325886823E-9</v>
      </c>
      <c r="U241" s="163">
        <f t="shared" si="309"/>
        <v>779.76230050198603</v>
      </c>
      <c r="W241" s="32">
        <f t="shared" si="310"/>
        <v>230</v>
      </c>
      <c r="X241" s="32">
        <f t="shared" si="311"/>
        <v>2.0499999999999998</v>
      </c>
      <c r="Y241" s="22">
        <v>1</v>
      </c>
      <c r="Z241" s="23">
        <f t="shared" si="312"/>
        <v>1.0249999999999999</v>
      </c>
      <c r="AA241" s="31">
        <f t="shared" si="289"/>
        <v>7.9908058285313469E+22</v>
      </c>
      <c r="AB241" s="31">
        <f t="shared" si="313"/>
        <v>1.883832474076265E+25</v>
      </c>
      <c r="AC241" s="31">
        <f t="shared" si="314"/>
        <v>8.3598068083066096E+16</v>
      </c>
      <c r="AD241" s="31">
        <f t="shared" si="315"/>
        <v>615</v>
      </c>
      <c r="AE241" s="31">
        <f t="shared" si="316"/>
        <v>25832.337876594513</v>
      </c>
      <c r="AF241" s="56">
        <f t="shared" si="376"/>
        <v>4.4376593584341043E-9</v>
      </c>
      <c r="AH241" s="32">
        <f t="shared" si="317"/>
        <v>220</v>
      </c>
      <c r="AI241" s="32">
        <f t="shared" si="318"/>
        <v>4.1999999999999993</v>
      </c>
      <c r="AJ241" s="22">
        <v>1</v>
      </c>
      <c r="AK241" s="23">
        <f t="shared" si="319"/>
        <v>1.075</v>
      </c>
      <c r="AL241" s="31">
        <f t="shared" si="290"/>
        <v>6.5193054545127533E+21</v>
      </c>
      <c r="AM241" s="31">
        <f t="shared" si="320"/>
        <v>1.5418157399922661E+24</v>
      </c>
      <c r="AN241" s="31">
        <f t="shared" si="321"/>
        <v>2.0899517020766512E+16</v>
      </c>
      <c r="AO241" s="31">
        <f t="shared" si="322"/>
        <v>1259.9999999999998</v>
      </c>
      <c r="AP241" s="31">
        <f t="shared" si="323"/>
        <v>25832.337876594513</v>
      </c>
      <c r="AQ241" s="56">
        <f t="shared" si="381"/>
        <v>1.3555132742951078E-8</v>
      </c>
      <c r="AS241" s="32">
        <f t="shared" si="324"/>
        <v>205</v>
      </c>
      <c r="AT241" s="32">
        <f t="shared" si="325"/>
        <v>6.4999999999999991</v>
      </c>
      <c r="AU241" s="22">
        <v>1</v>
      </c>
      <c r="AV241" s="23">
        <f t="shared" si="326"/>
        <v>1.1499999999999999</v>
      </c>
      <c r="AW241" s="31">
        <f t="shared" si="291"/>
        <v>3.8526786812993562E+20</v>
      </c>
      <c r="AX241" s="31">
        <f t="shared" si="327"/>
        <v>9.0826899911632327E+22</v>
      </c>
      <c r="AY241" s="31">
        <f t="shared" si="328"/>
        <v>2612439627595811.5</v>
      </c>
      <c r="AZ241" s="31">
        <f t="shared" si="329"/>
        <v>1949.9999999999998</v>
      </c>
      <c r="BA241" s="31">
        <f t="shared" si="330"/>
        <v>25832.337876594513</v>
      </c>
      <c r="BB241" s="56">
        <f t="shared" si="373"/>
        <v>2.8762840415532367E-8</v>
      </c>
      <c r="BD241" s="32">
        <f t="shared" si="331"/>
        <v>175</v>
      </c>
      <c r="BE241" s="32">
        <f t="shared" si="332"/>
        <v>9.1</v>
      </c>
      <c r="BF241" s="22">
        <v>1</v>
      </c>
      <c r="BG241" s="23">
        <f t="shared" si="333"/>
        <v>1.3</v>
      </c>
      <c r="BH241" s="31">
        <f t="shared" si="292"/>
        <v>2.5790658940929573E+19</v>
      </c>
      <c r="BI241" s="31">
        <f t="shared" si="334"/>
        <v>5.8673749090614777E+21</v>
      </c>
      <c r="BJ241" s="31">
        <f t="shared" si="335"/>
        <v>40819369181184.469</v>
      </c>
      <c r="BK241" s="31">
        <f t="shared" si="336"/>
        <v>2730</v>
      </c>
      <c r="BL241" s="31">
        <f t="shared" si="337"/>
        <v>25832.337876594513</v>
      </c>
      <c r="BM241" s="56">
        <f t="shared" si="382"/>
        <v>6.9570071478036465E-9</v>
      </c>
      <c r="BO241" s="32">
        <f t="shared" si="338"/>
        <v>130</v>
      </c>
      <c r="BP241" s="32">
        <f t="shared" si="339"/>
        <v>12.149999999999999</v>
      </c>
      <c r="BQ241" s="22">
        <v>1</v>
      </c>
      <c r="BR241" s="23">
        <f t="shared" si="340"/>
        <v>1.5249999999999999</v>
      </c>
      <c r="BS241" s="31">
        <f t="shared" si="293"/>
        <v>1.3432634865067486E+17</v>
      </c>
      <c r="BT241" s="31">
        <f t="shared" si="341"/>
        <v>2.6630198619996291E+19</v>
      </c>
      <c r="BU241" s="31">
        <f t="shared" si="342"/>
        <v>79725330432.000671</v>
      </c>
      <c r="BV241" s="31">
        <f t="shared" si="343"/>
        <v>3644.9999999999995</v>
      </c>
      <c r="BW241" s="31">
        <f t="shared" si="344"/>
        <v>25832.337876594513</v>
      </c>
      <c r="BX241" s="56">
        <f t="shared" si="380"/>
        <v>2.993794059505658E-9</v>
      </c>
      <c r="BZ241" s="32">
        <f t="shared" si="345"/>
        <v>80</v>
      </c>
      <c r="CA241" s="32">
        <f t="shared" si="346"/>
        <v>15.7</v>
      </c>
      <c r="CB241" s="32">
        <v>1</v>
      </c>
      <c r="CC241" s="23">
        <f t="shared" si="347"/>
        <v>1.7749999999999999</v>
      </c>
      <c r="CD241" s="31">
        <f t="shared" si="294"/>
        <v>1.4328143856071985E+18</v>
      </c>
      <c r="CE241" s="31">
        <f t="shared" si="348"/>
        <v>2.0345964275622219E+20</v>
      </c>
      <c r="CF241" s="31">
        <f t="shared" si="349"/>
        <v>77856768.000000402</v>
      </c>
      <c r="CG241" s="31">
        <f t="shared" si="350"/>
        <v>4710</v>
      </c>
      <c r="CH241" s="31">
        <f t="shared" si="351"/>
        <v>25832.337876594513</v>
      </c>
      <c r="CI241" s="56">
        <f t="shared" si="378"/>
        <v>3.8266442890242117E-13</v>
      </c>
      <c r="CK241" s="32">
        <f t="shared" si="352"/>
        <v>25</v>
      </c>
      <c r="CL241" s="32">
        <f t="shared" si="353"/>
        <v>19.799999999999997</v>
      </c>
      <c r="CM241" s="32">
        <v>1</v>
      </c>
      <c r="CN241" s="23">
        <f t="shared" si="354"/>
        <v>2.0499999999999998</v>
      </c>
      <c r="CO241" s="31">
        <f t="shared" si="295"/>
        <v>5</v>
      </c>
      <c r="CP241" s="31">
        <f t="shared" si="355"/>
        <v>256.25</v>
      </c>
      <c r="CQ241" s="31">
        <f t="shared" si="356"/>
        <v>38016.000000000065</v>
      </c>
      <c r="CR241" s="31">
        <f t="shared" si="357"/>
        <v>5939.9999999999991</v>
      </c>
      <c r="CS241" s="31">
        <f t="shared" si="358"/>
        <v>25832.337876594513</v>
      </c>
      <c r="CT241" s="56">
        <f t="shared" si="379"/>
        <v>148.35512195121976</v>
      </c>
      <c r="CV241" s="32">
        <f t="shared" si="359"/>
        <v>-25</v>
      </c>
      <c r="CW241" s="32">
        <f t="shared" si="360"/>
        <v>24.4</v>
      </c>
      <c r="CX241" s="32">
        <v>1</v>
      </c>
      <c r="CY241" s="23">
        <f t="shared" si="361"/>
        <v>2.2999999999999998</v>
      </c>
      <c r="CZ241" s="31">
        <f t="shared" si="296"/>
        <v>1</v>
      </c>
      <c r="DA241" s="31">
        <f t="shared" si="362"/>
        <v>-57.499999999999993</v>
      </c>
      <c r="DB241" s="31">
        <f t="shared" si="363"/>
        <v>37.124999999999929</v>
      </c>
      <c r="DC241" s="31">
        <f t="shared" si="364"/>
        <v>7320</v>
      </c>
      <c r="DD241" s="31">
        <f t="shared" si="365"/>
        <v>25832.337876594513</v>
      </c>
      <c r="DG241" s="32">
        <f t="shared" si="366"/>
        <v>-90</v>
      </c>
      <c r="DH241" s="32">
        <f t="shared" si="367"/>
        <v>29.65</v>
      </c>
      <c r="DI241" s="32">
        <v>1</v>
      </c>
      <c r="DJ241" s="23">
        <f t="shared" si="374"/>
        <v>2.625</v>
      </c>
      <c r="DK241" s="31">
        <f t="shared" si="297"/>
        <v>1</v>
      </c>
      <c r="DL241" s="31">
        <f t="shared" si="368"/>
        <v>-236.25</v>
      </c>
      <c r="DM241" s="31">
        <f t="shared" si="369"/>
        <v>4.5318603515624722E-3</v>
      </c>
      <c r="DN241" s="31">
        <f t="shared" si="370"/>
        <v>8895</v>
      </c>
      <c r="DO241" s="31">
        <f t="shared" si="371"/>
        <v>25832.337876594513</v>
      </c>
    </row>
    <row r="242" spans="1:119">
      <c r="A242" s="23">
        <f t="shared" si="298"/>
        <v>891.44377681524497</v>
      </c>
      <c r="B242" s="23">
        <v>0</v>
      </c>
      <c r="C242" s="44">
        <f t="shared" si="377"/>
        <v>9.8999999999999986</v>
      </c>
      <c r="D242" s="48"/>
      <c r="E242" s="47">
        <f t="shared" si="299"/>
        <v>9.8999999999999986</v>
      </c>
      <c r="F242" s="84">
        <f t="shared" si="286"/>
        <v>19.799999999999997</v>
      </c>
      <c r="G242" s="185">
        <f t="shared" si="287"/>
        <v>26.354912552562329</v>
      </c>
      <c r="H242" s="26">
        <f t="shared" si="300"/>
        <v>161664921360182.22</v>
      </c>
      <c r="I242" s="23">
        <f t="shared" si="372"/>
        <v>47.200000000000031</v>
      </c>
      <c r="J242" s="27">
        <v>236</v>
      </c>
      <c r="K242" s="32">
        <f t="shared" si="301"/>
        <v>236</v>
      </c>
      <c r="L242" s="32">
        <f t="shared" si="302"/>
        <v>1</v>
      </c>
      <c r="M242" s="22">
        <v>1</v>
      </c>
      <c r="N242" s="109">
        <f t="shared" si="303"/>
        <v>9.8999999999999986</v>
      </c>
      <c r="O242" s="31">
        <f t="shared" si="288"/>
        <v>1.2135937846092971E+22</v>
      </c>
      <c r="P242" s="31">
        <f t="shared" si="304"/>
        <v>2.8354405183611616E+25</v>
      </c>
      <c r="Q242" s="31">
        <f t="shared" si="305"/>
        <v>1.9205792657589648E+17</v>
      </c>
      <c r="R242" s="31">
        <f t="shared" si="306"/>
        <v>300</v>
      </c>
      <c r="S242" s="31">
        <f t="shared" si="307"/>
        <v>26743.313304457348</v>
      </c>
      <c r="T242" s="56">
        <f t="shared" si="308"/>
        <v>6.7734775366369821E-9</v>
      </c>
      <c r="U242" s="163">
        <f t="shared" si="309"/>
        <v>790.64737657686987</v>
      </c>
      <c r="W242" s="32">
        <f t="shared" si="310"/>
        <v>231</v>
      </c>
      <c r="X242" s="32">
        <f t="shared" si="311"/>
        <v>2.0499999999999998</v>
      </c>
      <c r="Y242" s="22">
        <v>1</v>
      </c>
      <c r="Z242" s="23">
        <f t="shared" si="312"/>
        <v>1.0249999999999999</v>
      </c>
      <c r="AA242" s="31">
        <f t="shared" si="289"/>
        <v>7.9908058285313469E+22</v>
      </c>
      <c r="AB242" s="31">
        <f t="shared" si="313"/>
        <v>1.8920230500505096E+25</v>
      </c>
      <c r="AC242" s="31">
        <f t="shared" si="314"/>
        <v>9.6028963287948192E+16</v>
      </c>
      <c r="AD242" s="31">
        <f t="shared" si="315"/>
        <v>615</v>
      </c>
      <c r="AE242" s="31">
        <f t="shared" si="316"/>
        <v>26743.313304457348</v>
      </c>
      <c r="AF242" s="56">
        <f t="shared" si="376"/>
        <v>5.0754647669532669E-9</v>
      </c>
      <c r="AH242" s="32">
        <f t="shared" si="317"/>
        <v>221</v>
      </c>
      <c r="AI242" s="32">
        <f t="shared" si="318"/>
        <v>4.1999999999999993</v>
      </c>
      <c r="AJ242" s="22">
        <v>1</v>
      </c>
      <c r="AK242" s="23">
        <f t="shared" si="319"/>
        <v>1.075</v>
      </c>
      <c r="AL242" s="31">
        <f t="shared" si="290"/>
        <v>6.5193054545127533E+21</v>
      </c>
      <c r="AM242" s="31">
        <f t="shared" si="320"/>
        <v>1.5488239933558674E+24</v>
      </c>
      <c r="AN242" s="31">
        <f t="shared" si="321"/>
        <v>2.4007240821987028E+16</v>
      </c>
      <c r="AO242" s="31">
        <f t="shared" si="322"/>
        <v>1259.9999999999998</v>
      </c>
      <c r="AP242" s="31">
        <f t="shared" si="323"/>
        <v>26743.313304457348</v>
      </c>
      <c r="AQ242" s="56">
        <f t="shared" si="381"/>
        <v>1.5500302761949126E-8</v>
      </c>
      <c r="AS242" s="32">
        <f t="shared" si="324"/>
        <v>206</v>
      </c>
      <c r="AT242" s="32">
        <f t="shared" si="325"/>
        <v>6.4999999999999991</v>
      </c>
      <c r="AU242" s="22">
        <v>1</v>
      </c>
      <c r="AV242" s="23">
        <f t="shared" si="326"/>
        <v>1.1499999999999999</v>
      </c>
      <c r="AW242" s="31">
        <f t="shared" si="291"/>
        <v>3.8526786812993562E+20</v>
      </c>
      <c r="AX242" s="31">
        <f t="shared" si="327"/>
        <v>9.126995795998173E+22</v>
      </c>
      <c r="AY242" s="31">
        <f t="shared" si="328"/>
        <v>3000905102748375</v>
      </c>
      <c r="AZ242" s="31">
        <f t="shared" si="329"/>
        <v>1949.9999999999998</v>
      </c>
      <c r="BA242" s="31">
        <f t="shared" si="330"/>
        <v>26743.313304457348</v>
      </c>
      <c r="BB242" s="56">
        <f t="shared" si="373"/>
        <v>3.2879439958372209E-8</v>
      </c>
      <c r="BD242" s="32">
        <f t="shared" si="331"/>
        <v>176</v>
      </c>
      <c r="BE242" s="32">
        <f t="shared" si="332"/>
        <v>9.1</v>
      </c>
      <c r="BF242" s="22">
        <v>1</v>
      </c>
      <c r="BG242" s="23">
        <f t="shared" si="333"/>
        <v>1.3</v>
      </c>
      <c r="BH242" s="31">
        <f t="shared" si="292"/>
        <v>2.5790658940929573E+19</v>
      </c>
      <c r="BI242" s="31">
        <f t="shared" si="334"/>
        <v>5.9009027656846861E+21</v>
      </c>
      <c r="BJ242" s="31">
        <f t="shared" si="335"/>
        <v>46889142230443.273</v>
      </c>
      <c r="BK242" s="31">
        <f t="shared" si="336"/>
        <v>2730</v>
      </c>
      <c r="BL242" s="31">
        <f t="shared" si="337"/>
        <v>26743.313304457348</v>
      </c>
      <c r="BM242" s="56">
        <f t="shared" si="382"/>
        <v>7.9460964012347505E-9</v>
      </c>
      <c r="BO242" s="32">
        <f t="shared" si="338"/>
        <v>131</v>
      </c>
      <c r="BP242" s="32">
        <f t="shared" si="339"/>
        <v>12.149999999999999</v>
      </c>
      <c r="BQ242" s="22">
        <v>1</v>
      </c>
      <c r="BR242" s="23">
        <f t="shared" si="340"/>
        <v>1.5249999999999999</v>
      </c>
      <c r="BS242" s="31">
        <f t="shared" si="293"/>
        <v>1.3432634865067486E+17</v>
      </c>
      <c r="BT242" s="31">
        <f t="shared" si="341"/>
        <v>2.683504630168857E+19</v>
      </c>
      <c r="BU242" s="31">
        <f t="shared" si="342"/>
        <v>91580355918.834244</v>
      </c>
      <c r="BV242" s="31">
        <f t="shared" si="343"/>
        <v>3644.9999999999995</v>
      </c>
      <c r="BW242" s="31">
        <f t="shared" si="344"/>
        <v>26743.313304457348</v>
      </c>
      <c r="BX242" s="56">
        <f t="shared" si="380"/>
        <v>3.4127146601223354E-9</v>
      </c>
      <c r="BZ242" s="32">
        <f t="shared" si="345"/>
        <v>81</v>
      </c>
      <c r="CA242" s="32">
        <f t="shared" si="346"/>
        <v>15.7</v>
      </c>
      <c r="CB242" s="32">
        <v>1</v>
      </c>
      <c r="CC242" s="23">
        <f t="shared" si="347"/>
        <v>1.7749999999999999</v>
      </c>
      <c r="CD242" s="31">
        <f t="shared" si="294"/>
        <v>1.4328143856071985E+18</v>
      </c>
      <c r="CE242" s="31">
        <f t="shared" si="348"/>
        <v>2.0600288829067497E+20</v>
      </c>
      <c r="CF242" s="31">
        <f t="shared" si="349"/>
        <v>89433941.326986268</v>
      </c>
      <c r="CG242" s="31">
        <f t="shared" si="350"/>
        <v>4710</v>
      </c>
      <c r="CH242" s="31">
        <f t="shared" si="351"/>
        <v>26743.313304457348</v>
      </c>
      <c r="CI242" s="56">
        <f t="shared" si="378"/>
        <v>4.3413925925539867E-13</v>
      </c>
      <c r="CK242" s="32">
        <f t="shared" si="352"/>
        <v>26</v>
      </c>
      <c r="CL242" s="32">
        <f t="shared" si="353"/>
        <v>19.799999999999997</v>
      </c>
      <c r="CM242" s="32">
        <v>1</v>
      </c>
      <c r="CN242" s="23">
        <f t="shared" si="354"/>
        <v>2.0499999999999998</v>
      </c>
      <c r="CO242" s="31">
        <f t="shared" si="295"/>
        <v>5</v>
      </c>
      <c r="CP242" s="31">
        <f t="shared" si="355"/>
        <v>266.5</v>
      </c>
      <c r="CQ242" s="31">
        <f t="shared" si="356"/>
        <v>43668.916663567346</v>
      </c>
      <c r="CR242" s="31">
        <f t="shared" si="357"/>
        <v>5939.9999999999991</v>
      </c>
      <c r="CS242" s="31">
        <f t="shared" si="358"/>
        <v>26743.313304457348</v>
      </c>
      <c r="CT242" s="56">
        <f t="shared" si="379"/>
        <v>163.86085051995252</v>
      </c>
      <c r="CV242" s="32">
        <f t="shared" si="359"/>
        <v>-24</v>
      </c>
      <c r="CW242" s="32">
        <f t="shared" si="360"/>
        <v>24.4</v>
      </c>
      <c r="CX242" s="32">
        <v>1</v>
      </c>
      <c r="CY242" s="23">
        <f t="shared" si="361"/>
        <v>2.2999999999999998</v>
      </c>
      <c r="CZ242" s="31">
        <f t="shared" si="296"/>
        <v>1</v>
      </c>
      <c r="DA242" s="31">
        <f t="shared" si="362"/>
        <v>-55.199999999999996</v>
      </c>
      <c r="DB242" s="31">
        <f t="shared" si="363"/>
        <v>42.645426429264852</v>
      </c>
      <c r="DC242" s="31">
        <f t="shared" si="364"/>
        <v>7320</v>
      </c>
      <c r="DD242" s="31">
        <f t="shared" si="365"/>
        <v>26743.313304457348</v>
      </c>
      <c r="DG242" s="32">
        <f t="shared" si="366"/>
        <v>-89</v>
      </c>
      <c r="DH242" s="32">
        <f t="shared" si="367"/>
        <v>29.65</v>
      </c>
      <c r="DI242" s="32">
        <v>1</v>
      </c>
      <c r="DJ242" s="23">
        <f t="shared" si="374"/>
        <v>2.625</v>
      </c>
      <c r="DK242" s="31">
        <f t="shared" si="297"/>
        <v>1</v>
      </c>
      <c r="DL242" s="31">
        <f t="shared" si="368"/>
        <v>-233.625</v>
      </c>
      <c r="DM242" s="31">
        <f t="shared" si="369"/>
        <v>5.2057405309160962E-3</v>
      </c>
      <c r="DN242" s="31">
        <f t="shared" si="370"/>
        <v>8895</v>
      </c>
      <c r="DO242" s="31">
        <f t="shared" si="371"/>
        <v>26743.313304457348</v>
      </c>
    </row>
    <row r="243" spans="1:119">
      <c r="A243" s="23">
        <f t="shared" si="298"/>
        <v>922.88047371350467</v>
      </c>
      <c r="B243" s="23">
        <v>0</v>
      </c>
      <c r="C243" s="44">
        <f t="shared" si="377"/>
        <v>9.8999999999999986</v>
      </c>
      <c r="D243" s="48"/>
      <c r="E243" s="47">
        <f t="shared" si="299"/>
        <v>9.8999999999999986</v>
      </c>
      <c r="F243" s="84">
        <f t="shared" si="286"/>
        <v>19.799999999999997</v>
      </c>
      <c r="G243" s="185">
        <f t="shared" si="287"/>
        <v>26.722813421707823</v>
      </c>
      <c r="H243" s="26">
        <f t="shared" si="300"/>
        <v>185704229227166.31</v>
      </c>
      <c r="I243" s="23">
        <f t="shared" si="372"/>
        <v>47.40000000000002</v>
      </c>
      <c r="J243" s="27">
        <v>237</v>
      </c>
      <c r="K243" s="32">
        <f t="shared" si="301"/>
        <v>237</v>
      </c>
      <c r="L243" s="32">
        <f t="shared" si="302"/>
        <v>1</v>
      </c>
      <c r="M243" s="22">
        <v>1</v>
      </c>
      <c r="N243" s="109">
        <f t="shared" si="303"/>
        <v>9.8999999999999986</v>
      </c>
      <c r="O243" s="31">
        <f t="shared" si="288"/>
        <v>1.2135937846092971E+22</v>
      </c>
      <c r="P243" s="31">
        <f t="shared" si="304"/>
        <v>2.8474550968287932E+25</v>
      </c>
      <c r="Q243" s="31">
        <f t="shared" si="305"/>
        <v>2.2061662432187354E+17</v>
      </c>
      <c r="R243" s="31">
        <f t="shared" si="306"/>
        <v>300</v>
      </c>
      <c r="S243" s="31">
        <f t="shared" si="307"/>
        <v>27686.414211405139</v>
      </c>
      <c r="T243" s="56">
        <f t="shared" si="308"/>
        <v>7.7478526199613806E-9</v>
      </c>
      <c r="U243" s="163">
        <f t="shared" si="309"/>
        <v>801.68440265123468</v>
      </c>
      <c r="W243" s="32">
        <f t="shared" si="310"/>
        <v>232</v>
      </c>
      <c r="X243" s="32">
        <f t="shared" si="311"/>
        <v>2.0499999999999998</v>
      </c>
      <c r="Y243" s="22">
        <v>1</v>
      </c>
      <c r="Z243" s="23">
        <f t="shared" si="312"/>
        <v>1.0249999999999999</v>
      </c>
      <c r="AA243" s="31">
        <f t="shared" si="289"/>
        <v>7.9908058285313469E+22</v>
      </c>
      <c r="AB243" s="31">
        <f t="shared" si="313"/>
        <v>1.9002136260247543E+25</v>
      </c>
      <c r="AC243" s="31">
        <f t="shared" si="314"/>
        <v>1.1030831216093675E+17</v>
      </c>
      <c r="AD243" s="31">
        <f t="shared" si="315"/>
        <v>615</v>
      </c>
      <c r="AE243" s="31">
        <f t="shared" si="316"/>
        <v>27686.414211405139</v>
      </c>
      <c r="AF243" s="56">
        <f t="shared" si="376"/>
        <v>5.8050479509349524E-9</v>
      </c>
      <c r="AH243" s="32">
        <f t="shared" si="317"/>
        <v>222</v>
      </c>
      <c r="AI243" s="32">
        <f t="shared" si="318"/>
        <v>4.1999999999999993</v>
      </c>
      <c r="AJ243" s="22">
        <v>1</v>
      </c>
      <c r="AK243" s="23">
        <f t="shared" si="319"/>
        <v>1.075</v>
      </c>
      <c r="AL243" s="31">
        <f t="shared" si="290"/>
        <v>6.5193054545127533E+21</v>
      </c>
      <c r="AM243" s="31">
        <f t="shared" si="320"/>
        <v>1.5558322467194685E+24</v>
      </c>
      <c r="AN243" s="31">
        <f t="shared" si="321"/>
        <v>2.7577078040234168E+16</v>
      </c>
      <c r="AO243" s="31">
        <f t="shared" si="322"/>
        <v>1259.9999999999998</v>
      </c>
      <c r="AP243" s="31">
        <f t="shared" si="323"/>
        <v>27686.414211405139</v>
      </c>
      <c r="AQ243" s="56">
        <f t="shared" si="381"/>
        <v>1.7724968805847474E-8</v>
      </c>
      <c r="AS243" s="32">
        <f t="shared" si="324"/>
        <v>207</v>
      </c>
      <c r="AT243" s="32">
        <f t="shared" si="325"/>
        <v>6.4999999999999991</v>
      </c>
      <c r="AU243" s="22">
        <v>1</v>
      </c>
      <c r="AV243" s="23">
        <f t="shared" si="326"/>
        <v>1.1499999999999999</v>
      </c>
      <c r="AW243" s="31">
        <f t="shared" si="291"/>
        <v>3.8526786812993562E+20</v>
      </c>
      <c r="AX243" s="31">
        <f t="shared" si="327"/>
        <v>9.1713016008331166E+22</v>
      </c>
      <c r="AY243" s="31">
        <f t="shared" si="328"/>
        <v>3447134755029267</v>
      </c>
      <c r="AZ243" s="31">
        <f t="shared" si="329"/>
        <v>1949.9999999999998</v>
      </c>
      <c r="BA243" s="31">
        <f t="shared" si="330"/>
        <v>27686.414211405139</v>
      </c>
      <c r="BB243" s="56">
        <f t="shared" si="373"/>
        <v>3.7586101788606877E-8</v>
      </c>
      <c r="BD243" s="32">
        <f t="shared" si="331"/>
        <v>177</v>
      </c>
      <c r="BE243" s="32">
        <f t="shared" si="332"/>
        <v>9.1</v>
      </c>
      <c r="BF243" s="22">
        <v>1</v>
      </c>
      <c r="BG243" s="23">
        <f t="shared" si="333"/>
        <v>1.3</v>
      </c>
      <c r="BH243" s="31">
        <f t="shared" si="292"/>
        <v>2.5790658940929573E+19</v>
      </c>
      <c r="BI243" s="31">
        <f t="shared" si="334"/>
        <v>5.9344306223078955E+21</v>
      </c>
      <c r="BJ243" s="31">
        <f t="shared" si="335"/>
        <v>53861480547332.203</v>
      </c>
      <c r="BK243" s="31">
        <f t="shared" si="336"/>
        <v>2730</v>
      </c>
      <c r="BL243" s="31">
        <f t="shared" si="337"/>
        <v>27686.414211405139</v>
      </c>
      <c r="BM243" s="56">
        <f t="shared" si="382"/>
        <v>9.0760991197476532E-9</v>
      </c>
      <c r="BO243" s="32">
        <f t="shared" si="338"/>
        <v>132</v>
      </c>
      <c r="BP243" s="32">
        <f t="shared" si="339"/>
        <v>12.149999999999999</v>
      </c>
      <c r="BQ243" s="22">
        <v>1</v>
      </c>
      <c r="BR243" s="23">
        <f t="shared" si="340"/>
        <v>1.5249999999999999</v>
      </c>
      <c r="BS243" s="31">
        <f t="shared" si="293"/>
        <v>1.3432634865067486E+17</v>
      </c>
      <c r="BT243" s="31">
        <f t="shared" si="341"/>
        <v>2.7039893983380849E+19</v>
      </c>
      <c r="BU243" s="31">
        <f t="shared" si="342"/>
        <v>105198204194.00789</v>
      </c>
      <c r="BV243" s="31">
        <f t="shared" si="343"/>
        <v>3644.9999999999995</v>
      </c>
      <c r="BW243" s="31">
        <f t="shared" si="344"/>
        <v>27686.414211405139</v>
      </c>
      <c r="BX243" s="56">
        <f t="shared" si="380"/>
        <v>3.8904813849737869E-9</v>
      </c>
      <c r="BZ243" s="32">
        <f t="shared" si="345"/>
        <v>82</v>
      </c>
      <c r="CA243" s="32">
        <f t="shared" si="346"/>
        <v>15.7</v>
      </c>
      <c r="CB243" s="32">
        <v>1</v>
      </c>
      <c r="CC243" s="23">
        <f t="shared" si="347"/>
        <v>1.7749999999999999</v>
      </c>
      <c r="CD243" s="31">
        <f t="shared" si="294"/>
        <v>1.4328143856071985E+18</v>
      </c>
      <c r="CE243" s="31">
        <f t="shared" si="348"/>
        <v>2.0854613382512771E+20</v>
      </c>
      <c r="CF243" s="31">
        <f t="shared" si="349"/>
        <v>102732621.28321047</v>
      </c>
      <c r="CG243" s="31">
        <f t="shared" si="350"/>
        <v>4710</v>
      </c>
      <c r="CH243" s="31">
        <f t="shared" si="351"/>
        <v>27686.414211405139</v>
      </c>
      <c r="CI243" s="56">
        <f t="shared" si="378"/>
        <v>4.9261340595915777E-13</v>
      </c>
      <c r="CK243" s="32">
        <f t="shared" si="352"/>
        <v>27</v>
      </c>
      <c r="CL243" s="32">
        <f t="shared" si="353"/>
        <v>19.799999999999997</v>
      </c>
      <c r="CM243" s="32">
        <v>1</v>
      </c>
      <c r="CN243" s="23">
        <f t="shared" si="354"/>
        <v>2.0499999999999998</v>
      </c>
      <c r="CO243" s="31">
        <f t="shared" si="295"/>
        <v>5</v>
      </c>
      <c r="CP243" s="31">
        <f t="shared" si="355"/>
        <v>276.75</v>
      </c>
      <c r="CQ243" s="31">
        <f t="shared" si="356"/>
        <v>50162.412735942424</v>
      </c>
      <c r="CR243" s="31">
        <f t="shared" si="357"/>
        <v>5939.9999999999991</v>
      </c>
      <c r="CS243" s="31">
        <f t="shared" si="358"/>
        <v>27686.414211405139</v>
      </c>
      <c r="CT243" s="56">
        <f t="shared" si="379"/>
        <v>181.25533057251101</v>
      </c>
      <c r="CV243" s="32">
        <f t="shared" si="359"/>
        <v>-23</v>
      </c>
      <c r="CW243" s="32">
        <f t="shared" si="360"/>
        <v>24.4</v>
      </c>
      <c r="CX243" s="32">
        <v>1</v>
      </c>
      <c r="CY243" s="23">
        <f t="shared" si="361"/>
        <v>2.2999999999999998</v>
      </c>
      <c r="CZ243" s="31">
        <f t="shared" si="296"/>
        <v>1</v>
      </c>
      <c r="DA243" s="31">
        <f t="shared" si="362"/>
        <v>-52.9</v>
      </c>
      <c r="DB243" s="31">
        <f t="shared" si="363"/>
        <v>48.986731187443617</v>
      </c>
      <c r="DC243" s="31">
        <f t="shared" si="364"/>
        <v>7320</v>
      </c>
      <c r="DD243" s="31">
        <f t="shared" si="365"/>
        <v>27686.414211405139</v>
      </c>
      <c r="DG243" s="32">
        <f t="shared" si="366"/>
        <v>-88</v>
      </c>
      <c r="DH243" s="32">
        <f t="shared" si="367"/>
        <v>29.65</v>
      </c>
      <c r="DI243" s="32">
        <v>1</v>
      </c>
      <c r="DJ243" s="23">
        <f t="shared" si="374"/>
        <v>2.625</v>
      </c>
      <c r="DK243" s="31">
        <f t="shared" si="297"/>
        <v>1</v>
      </c>
      <c r="DL243" s="31">
        <f t="shared" si="368"/>
        <v>-231</v>
      </c>
      <c r="DM243" s="31">
        <f t="shared" si="369"/>
        <v>5.9798255844047124E-3</v>
      </c>
      <c r="DN243" s="31">
        <f t="shared" si="370"/>
        <v>8895</v>
      </c>
      <c r="DO243" s="31">
        <f t="shared" si="371"/>
        <v>27686.414211405139</v>
      </c>
    </row>
    <row r="244" spans="1:119">
      <c r="A244" s="23">
        <f t="shared" si="298"/>
        <v>955.42578333370591</v>
      </c>
      <c r="B244" s="23">
        <v>0</v>
      </c>
      <c r="C244" s="44">
        <f t="shared" si="377"/>
        <v>9.8999999999999986</v>
      </c>
      <c r="D244" s="48"/>
      <c r="E244" s="47">
        <f t="shared" si="299"/>
        <v>9.8999999999999986</v>
      </c>
      <c r="F244" s="84">
        <f t="shared" si="286"/>
        <v>19.799999999999997</v>
      </c>
      <c r="G244" s="185">
        <f t="shared" si="287"/>
        <v>27.095849995600865</v>
      </c>
      <c r="H244" s="26">
        <f t="shared" si="300"/>
        <v>213318142629238.28</v>
      </c>
      <c r="I244" s="23">
        <f t="shared" si="372"/>
        <v>47.600000000000023</v>
      </c>
      <c r="J244" s="27">
        <v>238</v>
      </c>
      <c r="K244" s="32">
        <f t="shared" si="301"/>
        <v>238</v>
      </c>
      <c r="L244" s="32">
        <f t="shared" si="302"/>
        <v>1</v>
      </c>
      <c r="M244" s="22">
        <v>1</v>
      </c>
      <c r="N244" s="109">
        <f t="shared" si="303"/>
        <v>9.8999999999999986</v>
      </c>
      <c r="O244" s="31">
        <f t="shared" si="288"/>
        <v>1.2135937846092971E+22</v>
      </c>
      <c r="P244" s="31">
        <f t="shared" si="304"/>
        <v>2.8594696752964253E+25</v>
      </c>
      <c r="Q244" s="31">
        <f t="shared" si="305"/>
        <v>2.5342195344353504E+17</v>
      </c>
      <c r="R244" s="31">
        <f t="shared" si="306"/>
        <v>300</v>
      </c>
      <c r="S244" s="31">
        <f t="shared" si="307"/>
        <v>28662.773500011179</v>
      </c>
      <c r="T244" s="56">
        <f t="shared" si="308"/>
        <v>8.8625508300683135E-9</v>
      </c>
      <c r="U244" s="163">
        <f t="shared" si="309"/>
        <v>812.87549986802594</v>
      </c>
      <c r="W244" s="32">
        <f t="shared" si="310"/>
        <v>233</v>
      </c>
      <c r="X244" s="32">
        <f t="shared" si="311"/>
        <v>2.0499999999999998</v>
      </c>
      <c r="Y244" s="22">
        <v>1</v>
      </c>
      <c r="Z244" s="23">
        <f t="shared" si="312"/>
        <v>1.0249999999999999</v>
      </c>
      <c r="AA244" s="31">
        <f t="shared" si="289"/>
        <v>7.9908058285313469E+22</v>
      </c>
      <c r="AB244" s="31">
        <f t="shared" si="313"/>
        <v>1.9084042019989989E+25</v>
      </c>
      <c r="AC244" s="31">
        <f t="shared" si="314"/>
        <v>1.2671097672176752E+17</v>
      </c>
      <c r="AD244" s="31">
        <f t="shared" si="315"/>
        <v>615</v>
      </c>
      <c r="AE244" s="31">
        <f t="shared" si="316"/>
        <v>28662.773500011179</v>
      </c>
      <c r="AF244" s="56">
        <f t="shared" si="376"/>
        <v>6.6396299373603028E-9</v>
      </c>
      <c r="AH244" s="32">
        <f t="shared" si="317"/>
        <v>223</v>
      </c>
      <c r="AI244" s="32">
        <f t="shared" si="318"/>
        <v>4.1999999999999993</v>
      </c>
      <c r="AJ244" s="22">
        <v>1</v>
      </c>
      <c r="AK244" s="23">
        <f t="shared" si="319"/>
        <v>1.075</v>
      </c>
      <c r="AL244" s="31">
        <f t="shared" si="290"/>
        <v>6.5193054545127533E+21</v>
      </c>
      <c r="AM244" s="31">
        <f t="shared" si="320"/>
        <v>1.5628405000830695E+24</v>
      </c>
      <c r="AN244" s="31">
        <f t="shared" si="321"/>
        <v>3.1677744180441852E+16</v>
      </c>
      <c r="AO244" s="31">
        <f t="shared" si="322"/>
        <v>1259.9999999999998</v>
      </c>
      <c r="AP244" s="31">
        <f t="shared" si="323"/>
        <v>28662.773500011179</v>
      </c>
      <c r="AQ244" s="56">
        <f t="shared" si="381"/>
        <v>2.0269339180011068E-8</v>
      </c>
      <c r="AS244" s="32">
        <f t="shared" si="324"/>
        <v>208</v>
      </c>
      <c r="AT244" s="32">
        <f t="shared" si="325"/>
        <v>6.4999999999999991</v>
      </c>
      <c r="AU244" s="22">
        <v>1</v>
      </c>
      <c r="AV244" s="23">
        <f t="shared" si="326"/>
        <v>1.1499999999999999</v>
      </c>
      <c r="AW244" s="31">
        <f t="shared" si="291"/>
        <v>3.8526786812993562E+20</v>
      </c>
      <c r="AX244" s="31">
        <f t="shared" si="327"/>
        <v>9.2156074056680586E+22</v>
      </c>
      <c r="AY244" s="31">
        <f t="shared" si="328"/>
        <v>3959718022555226.5</v>
      </c>
      <c r="AZ244" s="31">
        <f t="shared" si="329"/>
        <v>1949.9999999999998</v>
      </c>
      <c r="BA244" s="31">
        <f t="shared" si="330"/>
        <v>28662.773500011179</v>
      </c>
      <c r="BB244" s="56">
        <f t="shared" si="373"/>
        <v>4.2967520731404014E-8</v>
      </c>
      <c r="BD244" s="32">
        <f t="shared" si="331"/>
        <v>178</v>
      </c>
      <c r="BE244" s="32">
        <f t="shared" si="332"/>
        <v>9.1</v>
      </c>
      <c r="BF244" s="22">
        <v>1</v>
      </c>
      <c r="BG244" s="23">
        <f t="shared" si="333"/>
        <v>1.3</v>
      </c>
      <c r="BH244" s="31">
        <f t="shared" si="292"/>
        <v>2.5790658940929573E+19</v>
      </c>
      <c r="BI244" s="31">
        <f t="shared" si="334"/>
        <v>5.9679584789311038E+21</v>
      </c>
      <c r="BJ244" s="31">
        <f t="shared" si="335"/>
        <v>61870594102425.305</v>
      </c>
      <c r="BK244" s="31">
        <f t="shared" si="336"/>
        <v>2730</v>
      </c>
      <c r="BL244" s="31">
        <f t="shared" si="337"/>
        <v>28662.773500011179</v>
      </c>
      <c r="BM244" s="56">
        <f t="shared" si="382"/>
        <v>1.0367128779606839E-8</v>
      </c>
      <c r="BO244" s="32">
        <f t="shared" si="338"/>
        <v>133</v>
      </c>
      <c r="BP244" s="32">
        <f t="shared" si="339"/>
        <v>12.149999999999999</v>
      </c>
      <c r="BQ244" s="22">
        <v>1</v>
      </c>
      <c r="BR244" s="23">
        <f t="shared" si="340"/>
        <v>1.5249999999999999</v>
      </c>
      <c r="BS244" s="31">
        <f t="shared" si="293"/>
        <v>1.3432634865067486E+17</v>
      </c>
      <c r="BT244" s="31">
        <f t="shared" si="341"/>
        <v>2.7244741665073127E+19</v>
      </c>
      <c r="BU244" s="31">
        <f t="shared" si="342"/>
        <v>120841004106.29904</v>
      </c>
      <c r="BV244" s="31">
        <f t="shared" si="343"/>
        <v>3644.9999999999995</v>
      </c>
      <c r="BW244" s="31">
        <f t="shared" si="344"/>
        <v>28662.773500011179</v>
      </c>
      <c r="BX244" s="56">
        <f t="shared" si="380"/>
        <v>4.43538814174969E-9</v>
      </c>
      <c r="BZ244" s="32">
        <f t="shared" si="345"/>
        <v>83</v>
      </c>
      <c r="CA244" s="32">
        <f t="shared" si="346"/>
        <v>15.7</v>
      </c>
      <c r="CB244" s="32">
        <v>1</v>
      </c>
      <c r="CC244" s="23">
        <f t="shared" si="347"/>
        <v>1.7749999999999999</v>
      </c>
      <c r="CD244" s="31">
        <f t="shared" si="294"/>
        <v>1.4328143856071985E+18</v>
      </c>
      <c r="CE244" s="31">
        <f t="shared" si="348"/>
        <v>2.1108937935958049E+20</v>
      </c>
      <c r="CF244" s="31">
        <f t="shared" si="349"/>
        <v>118008793.07255727</v>
      </c>
      <c r="CG244" s="31">
        <f t="shared" si="350"/>
        <v>4710</v>
      </c>
      <c r="CH244" s="31">
        <f t="shared" si="351"/>
        <v>28662.773500011179</v>
      </c>
      <c r="CI244" s="56">
        <f t="shared" si="378"/>
        <v>5.5904656800158114E-13</v>
      </c>
      <c r="CK244" s="32">
        <f t="shared" si="352"/>
        <v>28</v>
      </c>
      <c r="CL244" s="32">
        <f t="shared" si="353"/>
        <v>19.799999999999997</v>
      </c>
      <c r="CM244" s="32">
        <v>1</v>
      </c>
      <c r="CN244" s="23">
        <f t="shared" si="354"/>
        <v>2.0499999999999998</v>
      </c>
      <c r="CO244" s="31">
        <f t="shared" si="295"/>
        <v>5</v>
      </c>
      <c r="CP244" s="31">
        <f t="shared" si="355"/>
        <v>287</v>
      </c>
      <c r="CQ244" s="31">
        <f t="shared" si="356"/>
        <v>57621.480992459386</v>
      </c>
      <c r="CR244" s="31">
        <f t="shared" si="357"/>
        <v>5939.9999999999991</v>
      </c>
      <c r="CS244" s="31">
        <f t="shared" si="358"/>
        <v>28662.773500011179</v>
      </c>
      <c r="CT244" s="56">
        <f t="shared" si="379"/>
        <v>200.7717107751198</v>
      </c>
      <c r="CV244" s="32">
        <f t="shared" si="359"/>
        <v>-22</v>
      </c>
      <c r="CW244" s="32">
        <f t="shared" si="360"/>
        <v>24.4</v>
      </c>
      <c r="CX244" s="32">
        <v>1</v>
      </c>
      <c r="CY244" s="23">
        <f t="shared" si="361"/>
        <v>2.2999999999999998</v>
      </c>
      <c r="CZ244" s="31">
        <f t="shared" si="296"/>
        <v>1</v>
      </c>
      <c r="DA244" s="31">
        <f t="shared" si="362"/>
        <v>-50.599999999999994</v>
      </c>
      <c r="DB244" s="31">
        <f t="shared" si="363"/>
        <v>56.270977531698456</v>
      </c>
      <c r="DC244" s="31">
        <f t="shared" si="364"/>
        <v>7320</v>
      </c>
      <c r="DD244" s="31">
        <f t="shared" si="365"/>
        <v>28662.773500011179</v>
      </c>
      <c r="DG244" s="32">
        <f t="shared" si="366"/>
        <v>-87</v>
      </c>
      <c r="DH244" s="32">
        <f t="shared" si="367"/>
        <v>29.65</v>
      </c>
      <c r="DI244" s="32">
        <v>1</v>
      </c>
      <c r="DJ244" s="23">
        <f t="shared" si="374"/>
        <v>2.625</v>
      </c>
      <c r="DK244" s="31">
        <f t="shared" si="297"/>
        <v>1</v>
      </c>
      <c r="DL244" s="31">
        <f t="shared" si="368"/>
        <v>-228.375</v>
      </c>
      <c r="DM244" s="31">
        <f t="shared" si="369"/>
        <v>6.869015811974878E-3</v>
      </c>
      <c r="DN244" s="31">
        <f t="shared" si="370"/>
        <v>8895</v>
      </c>
      <c r="DO244" s="31">
        <f t="shared" si="371"/>
        <v>28662.773500011179</v>
      </c>
    </row>
    <row r="245" spans="1:119">
      <c r="A245" s="23">
        <f t="shared" si="298"/>
        <v>989.1188008190577</v>
      </c>
      <c r="B245" s="23">
        <v>0</v>
      </c>
      <c r="C245" s="44">
        <f t="shared" si="377"/>
        <v>9.8999999999999986</v>
      </c>
      <c r="D245" s="48"/>
      <c r="E245" s="47">
        <f t="shared" si="299"/>
        <v>9.8999999999999986</v>
      </c>
      <c r="F245" s="84">
        <f t="shared" si="286"/>
        <v>19.799999999999997</v>
      </c>
      <c r="G245" s="185">
        <f t="shared" si="287"/>
        <v>27.474093966008116</v>
      </c>
      <c r="H245" s="26">
        <f t="shared" si="300"/>
        <v>245038199529228.87</v>
      </c>
      <c r="I245" s="23">
        <f t="shared" si="372"/>
        <v>47.800000000000026</v>
      </c>
      <c r="J245" s="27">
        <v>239</v>
      </c>
      <c r="K245" s="32">
        <f t="shared" si="301"/>
        <v>239</v>
      </c>
      <c r="L245" s="32">
        <f t="shared" si="302"/>
        <v>1</v>
      </c>
      <c r="M245" s="22">
        <v>1</v>
      </c>
      <c r="N245" s="109">
        <f t="shared" si="303"/>
        <v>9.8999999999999986</v>
      </c>
      <c r="O245" s="31">
        <f t="shared" si="288"/>
        <v>1.2135937846092971E+22</v>
      </c>
      <c r="P245" s="31">
        <f t="shared" si="304"/>
        <v>2.8714842537640574E+25</v>
      </c>
      <c r="Q245" s="31">
        <f t="shared" si="305"/>
        <v>2.9110538104072384E+17</v>
      </c>
      <c r="R245" s="31">
        <f t="shared" si="306"/>
        <v>300</v>
      </c>
      <c r="S245" s="31">
        <f t="shared" si="307"/>
        <v>29673.56402457173</v>
      </c>
      <c r="T245" s="56">
        <f t="shared" si="308"/>
        <v>1.013780175388847E-8</v>
      </c>
      <c r="U245" s="163">
        <f t="shared" si="309"/>
        <v>824.22281898024346</v>
      </c>
      <c r="W245" s="32">
        <f t="shared" si="310"/>
        <v>234</v>
      </c>
      <c r="X245" s="32">
        <f t="shared" si="311"/>
        <v>2.0499999999999998</v>
      </c>
      <c r="Y245" s="22">
        <v>1</v>
      </c>
      <c r="Z245" s="23">
        <f t="shared" si="312"/>
        <v>1.0249999999999999</v>
      </c>
      <c r="AA245" s="31">
        <f t="shared" si="289"/>
        <v>7.9908058285313469E+22</v>
      </c>
      <c r="AB245" s="31">
        <f t="shared" si="313"/>
        <v>1.9165947779732436E+25</v>
      </c>
      <c r="AC245" s="31">
        <f t="shared" si="314"/>
        <v>1.4555269052036192E+17</v>
      </c>
      <c r="AD245" s="31">
        <f t="shared" si="315"/>
        <v>615</v>
      </c>
      <c r="AE245" s="31">
        <f t="shared" si="316"/>
        <v>29673.56402457173</v>
      </c>
      <c r="AF245" s="56">
        <f t="shared" si="376"/>
        <v>7.5943382603953801E-9</v>
      </c>
      <c r="AH245" s="32">
        <f t="shared" si="317"/>
        <v>224</v>
      </c>
      <c r="AI245" s="32">
        <f t="shared" si="318"/>
        <v>4.1999999999999993</v>
      </c>
      <c r="AJ245" s="22">
        <v>1</v>
      </c>
      <c r="AK245" s="23">
        <f t="shared" si="319"/>
        <v>1.075</v>
      </c>
      <c r="AL245" s="31">
        <f t="shared" si="290"/>
        <v>6.5193054545127533E+21</v>
      </c>
      <c r="AM245" s="31">
        <f t="shared" si="320"/>
        <v>1.5698487534466711E+24</v>
      </c>
      <c r="AN245" s="31">
        <f t="shared" si="321"/>
        <v>3.6388172630090456E+16</v>
      </c>
      <c r="AO245" s="31">
        <f t="shared" si="322"/>
        <v>1259.9999999999998</v>
      </c>
      <c r="AP245" s="31">
        <f t="shared" si="323"/>
        <v>29673.56402457173</v>
      </c>
      <c r="AQ245" s="56">
        <f t="shared" si="381"/>
        <v>2.3179413016826393E-8</v>
      </c>
      <c r="AS245" s="32">
        <f t="shared" si="324"/>
        <v>209</v>
      </c>
      <c r="AT245" s="32">
        <f t="shared" si="325"/>
        <v>6.4999999999999991</v>
      </c>
      <c r="AU245" s="22">
        <v>1</v>
      </c>
      <c r="AV245" s="23">
        <f t="shared" si="326"/>
        <v>1.1499999999999999</v>
      </c>
      <c r="AW245" s="31">
        <f t="shared" si="291"/>
        <v>3.8526786812993562E+20</v>
      </c>
      <c r="AX245" s="31">
        <f t="shared" si="327"/>
        <v>9.2599132105030022E+22</v>
      </c>
      <c r="AY245" s="31">
        <f t="shared" si="328"/>
        <v>4548521578761302</v>
      </c>
      <c r="AZ245" s="31">
        <f t="shared" si="329"/>
        <v>1949.9999999999998</v>
      </c>
      <c r="BA245" s="31">
        <f t="shared" si="330"/>
        <v>29673.56402457173</v>
      </c>
      <c r="BB245" s="56">
        <f t="shared" si="373"/>
        <v>4.9120563825610892E-8</v>
      </c>
      <c r="BD245" s="32">
        <f t="shared" si="331"/>
        <v>179</v>
      </c>
      <c r="BE245" s="32">
        <f t="shared" si="332"/>
        <v>9.1</v>
      </c>
      <c r="BF245" s="22">
        <v>1</v>
      </c>
      <c r="BG245" s="23">
        <f t="shared" si="333"/>
        <v>1.3</v>
      </c>
      <c r="BH245" s="31">
        <f t="shared" si="292"/>
        <v>2.5790658940929573E+19</v>
      </c>
      <c r="BI245" s="31">
        <f t="shared" si="334"/>
        <v>6.0014863355543112E+21</v>
      </c>
      <c r="BJ245" s="31">
        <f t="shared" si="335"/>
        <v>71070649668145.203</v>
      </c>
      <c r="BK245" s="31">
        <f t="shared" si="336"/>
        <v>2730</v>
      </c>
      <c r="BL245" s="31">
        <f t="shared" si="337"/>
        <v>29673.56402457173</v>
      </c>
      <c r="BM245" s="56">
        <f t="shared" si="382"/>
        <v>1.1842174703807094E-8</v>
      </c>
      <c r="BO245" s="32">
        <f t="shared" si="338"/>
        <v>134</v>
      </c>
      <c r="BP245" s="32">
        <f t="shared" si="339"/>
        <v>12.149999999999999</v>
      </c>
      <c r="BQ245" s="22">
        <v>1</v>
      </c>
      <c r="BR245" s="23">
        <f t="shared" si="340"/>
        <v>1.5249999999999999</v>
      </c>
      <c r="BS245" s="31">
        <f t="shared" si="293"/>
        <v>1.3432634865067486E+17</v>
      </c>
      <c r="BT245" s="31">
        <f t="shared" si="341"/>
        <v>2.7449589346765406E+19</v>
      </c>
      <c r="BU245" s="31">
        <f t="shared" si="342"/>
        <v>138809862633.09567</v>
      </c>
      <c r="BV245" s="31">
        <f t="shared" si="343"/>
        <v>3644.9999999999995</v>
      </c>
      <c r="BW245" s="31">
        <f t="shared" si="344"/>
        <v>29673.56402457173</v>
      </c>
      <c r="BX245" s="56">
        <f t="shared" si="380"/>
        <v>5.0569012483042005E-9</v>
      </c>
      <c r="BZ245" s="32">
        <f t="shared" si="345"/>
        <v>84</v>
      </c>
      <c r="CA245" s="32">
        <f t="shared" si="346"/>
        <v>15.7</v>
      </c>
      <c r="CB245" s="32">
        <v>1</v>
      </c>
      <c r="CC245" s="23">
        <f t="shared" si="347"/>
        <v>1.7749999999999999</v>
      </c>
      <c r="CD245" s="31">
        <f t="shared" si="294"/>
        <v>1.4328143856071985E+18</v>
      </c>
      <c r="CE245" s="31">
        <f t="shared" si="348"/>
        <v>2.1363262489403326E+20</v>
      </c>
      <c r="CF245" s="31">
        <f t="shared" si="349"/>
        <v>135556506.47763205</v>
      </c>
      <c r="CG245" s="31">
        <f t="shared" si="350"/>
        <v>4710</v>
      </c>
      <c r="CH245" s="31">
        <f t="shared" si="351"/>
        <v>29673.56402457173</v>
      </c>
      <c r="CI245" s="56">
        <f t="shared" si="378"/>
        <v>6.3453092216074774E-13</v>
      </c>
      <c r="CK245" s="32">
        <f t="shared" si="352"/>
        <v>29</v>
      </c>
      <c r="CL245" s="32">
        <f t="shared" si="353"/>
        <v>19.799999999999997</v>
      </c>
      <c r="CM245" s="32">
        <v>1</v>
      </c>
      <c r="CN245" s="23">
        <f t="shared" si="354"/>
        <v>2.0499999999999998</v>
      </c>
      <c r="CO245" s="31">
        <f t="shared" si="295"/>
        <v>5</v>
      </c>
      <c r="CP245" s="31">
        <f t="shared" si="355"/>
        <v>297.25</v>
      </c>
      <c r="CQ245" s="31">
        <f t="shared" si="356"/>
        <v>66189.700428531025</v>
      </c>
      <c r="CR245" s="31">
        <f t="shared" si="357"/>
        <v>5939.9999999999991</v>
      </c>
      <c r="CS245" s="31">
        <f t="shared" si="358"/>
        <v>29673.56402457173</v>
      </c>
      <c r="CT245" s="56">
        <f t="shared" si="379"/>
        <v>222.67350859051649</v>
      </c>
      <c r="CV245" s="32">
        <f t="shared" si="359"/>
        <v>-21</v>
      </c>
      <c r="CW245" s="32">
        <f t="shared" si="360"/>
        <v>24.4</v>
      </c>
      <c r="CX245" s="32">
        <v>1</v>
      </c>
      <c r="CY245" s="23">
        <f t="shared" si="361"/>
        <v>2.2999999999999998</v>
      </c>
      <c r="CZ245" s="31">
        <f t="shared" si="296"/>
        <v>1</v>
      </c>
      <c r="DA245" s="31">
        <f t="shared" si="362"/>
        <v>-48.3</v>
      </c>
      <c r="DB245" s="31">
        <f t="shared" si="363"/>
        <v>64.63837932473713</v>
      </c>
      <c r="DC245" s="31">
        <f t="shared" si="364"/>
        <v>7320</v>
      </c>
      <c r="DD245" s="31">
        <f t="shared" si="365"/>
        <v>29673.56402457173</v>
      </c>
      <c r="DG245" s="32">
        <f t="shared" si="366"/>
        <v>-86</v>
      </c>
      <c r="DH245" s="32">
        <f t="shared" si="367"/>
        <v>29.65</v>
      </c>
      <c r="DI245" s="32">
        <v>1</v>
      </c>
      <c r="DJ245" s="23">
        <f t="shared" si="374"/>
        <v>2.625</v>
      </c>
      <c r="DK245" s="31">
        <f t="shared" si="297"/>
        <v>1</v>
      </c>
      <c r="DL245" s="31">
        <f t="shared" si="368"/>
        <v>-225.75</v>
      </c>
      <c r="DM245" s="31">
        <f t="shared" si="369"/>
        <v>7.8904271636641658E-3</v>
      </c>
      <c r="DN245" s="31">
        <f t="shared" si="370"/>
        <v>8895</v>
      </c>
      <c r="DO245" s="31">
        <f t="shared" si="371"/>
        <v>29673.56402457173</v>
      </c>
    </row>
    <row r="246" spans="1:119">
      <c r="A246" s="23">
        <f t="shared" si="298"/>
        <v>1024.0000000000164</v>
      </c>
      <c r="B246" s="23">
        <v>0</v>
      </c>
      <c r="C246" s="44">
        <f t="shared" si="377"/>
        <v>9.8999999999999986</v>
      </c>
      <c r="D246" s="48"/>
      <c r="E246" s="47">
        <f t="shared" si="299"/>
        <v>9.8999999999999986</v>
      </c>
      <c r="F246" s="84">
        <f t="shared" si="286"/>
        <v>19.799999999999997</v>
      </c>
      <c r="G246" s="185">
        <f t="shared" si="287"/>
        <v>27.857618025475972</v>
      </c>
      <c r="H246" s="26">
        <f t="shared" si="300"/>
        <v>281474976710660.56</v>
      </c>
      <c r="I246" s="23">
        <f t="shared" si="372"/>
        <v>48.000000000000028</v>
      </c>
      <c r="J246" s="27">
        <v>240</v>
      </c>
      <c r="K246" s="32">
        <f t="shared" si="301"/>
        <v>240</v>
      </c>
      <c r="L246" s="32">
        <f t="shared" si="302"/>
        <v>1</v>
      </c>
      <c r="M246" s="22">
        <v>1</v>
      </c>
      <c r="N246" s="109">
        <f t="shared" si="303"/>
        <v>9.8999999999999986</v>
      </c>
      <c r="O246" s="31">
        <f t="shared" si="288"/>
        <v>1.2135937846092971E+22</v>
      </c>
      <c r="P246" s="31">
        <f t="shared" si="304"/>
        <v>2.8834988322316895E+25</v>
      </c>
      <c r="Q246" s="31">
        <f t="shared" si="305"/>
        <v>3.343922723322647E+17</v>
      </c>
      <c r="R246" s="31">
        <f t="shared" si="306"/>
        <v>300</v>
      </c>
      <c r="S246" s="31">
        <f t="shared" si="307"/>
        <v>30720.000000000491</v>
      </c>
      <c r="T246" s="56">
        <f t="shared" si="308"/>
        <v>1.1596754213819507E-8</v>
      </c>
      <c r="U246" s="163">
        <f t="shared" si="309"/>
        <v>835.72854076427916</v>
      </c>
      <c r="W246" s="32">
        <f t="shared" si="310"/>
        <v>235</v>
      </c>
      <c r="X246" s="32">
        <f t="shared" si="311"/>
        <v>2.0499999999999998</v>
      </c>
      <c r="Y246" s="22">
        <v>1</v>
      </c>
      <c r="Z246" s="23">
        <f t="shared" si="312"/>
        <v>1.0249999999999999</v>
      </c>
      <c r="AA246" s="31">
        <f t="shared" si="289"/>
        <v>7.9908058285313469E+22</v>
      </c>
      <c r="AB246" s="31">
        <f t="shared" si="313"/>
        <v>1.924785353947488E+25</v>
      </c>
      <c r="AC246" s="31">
        <f t="shared" si="314"/>
        <v>1.6719613616613229E+17</v>
      </c>
      <c r="AD246" s="31">
        <f t="shared" si="315"/>
        <v>615</v>
      </c>
      <c r="AE246" s="31">
        <f t="shared" si="316"/>
        <v>30720.000000000491</v>
      </c>
      <c r="AF246" s="56">
        <f t="shared" si="376"/>
        <v>8.6864821484242092E-9</v>
      </c>
      <c r="AH246" s="32">
        <f t="shared" si="317"/>
        <v>225</v>
      </c>
      <c r="AI246" s="32">
        <f t="shared" si="318"/>
        <v>4.1999999999999993</v>
      </c>
      <c r="AJ246" s="22">
        <v>1</v>
      </c>
      <c r="AK246" s="23">
        <f t="shared" si="319"/>
        <v>1.075</v>
      </c>
      <c r="AL246" s="31">
        <f t="shared" si="290"/>
        <v>6.5193054545127533E+21</v>
      </c>
      <c r="AM246" s="31">
        <f t="shared" si="320"/>
        <v>1.5768570068102721E+24</v>
      </c>
      <c r="AN246" s="31">
        <f t="shared" si="321"/>
        <v>4.1799034041533048E+16</v>
      </c>
      <c r="AO246" s="31">
        <f t="shared" si="322"/>
        <v>1259.9999999999998</v>
      </c>
      <c r="AP246" s="31">
        <f t="shared" si="323"/>
        <v>30720.000000000491</v>
      </c>
      <c r="AQ246" s="56">
        <f t="shared" si="381"/>
        <v>2.6507815141771013E-8</v>
      </c>
      <c r="AS246" s="32">
        <f t="shared" si="324"/>
        <v>210</v>
      </c>
      <c r="AT246" s="32">
        <f t="shared" si="325"/>
        <v>6.4999999999999991</v>
      </c>
      <c r="AU246" s="22">
        <v>1</v>
      </c>
      <c r="AV246" s="23">
        <f t="shared" si="326"/>
        <v>1.1499999999999999</v>
      </c>
      <c r="AW246" s="31">
        <f t="shared" si="291"/>
        <v>3.8526786812993562E+20</v>
      </c>
      <c r="AX246" s="31">
        <f t="shared" si="327"/>
        <v>9.3042190153379442E+22</v>
      </c>
      <c r="AY246" s="31">
        <f t="shared" si="328"/>
        <v>5224879255191624</v>
      </c>
      <c r="AZ246" s="31">
        <f t="shared" si="329"/>
        <v>1949.9999999999998</v>
      </c>
      <c r="BA246" s="31">
        <f t="shared" si="330"/>
        <v>30720.000000000491</v>
      </c>
      <c r="BB246" s="56">
        <f t="shared" si="373"/>
        <v>5.6156021763658449E-8</v>
      </c>
      <c r="BD246" s="32">
        <f t="shared" si="331"/>
        <v>180</v>
      </c>
      <c r="BE246" s="32">
        <f t="shared" si="332"/>
        <v>9.1</v>
      </c>
      <c r="BF246" s="22">
        <v>1</v>
      </c>
      <c r="BG246" s="23">
        <f t="shared" si="333"/>
        <v>1.3</v>
      </c>
      <c r="BH246" s="31">
        <f t="shared" si="292"/>
        <v>2.5790658940929573E+19</v>
      </c>
      <c r="BI246" s="31">
        <f t="shared" si="334"/>
        <v>6.0350141921775206E+21</v>
      </c>
      <c r="BJ246" s="31">
        <f t="shared" si="335"/>
        <v>81638738362368.969</v>
      </c>
      <c r="BK246" s="31">
        <f t="shared" si="336"/>
        <v>2730</v>
      </c>
      <c r="BL246" s="31">
        <f t="shared" si="337"/>
        <v>30720.000000000491</v>
      </c>
      <c r="BM246" s="56">
        <f t="shared" si="382"/>
        <v>1.3527513898507094E-8</v>
      </c>
      <c r="BO246" s="32">
        <f t="shared" si="338"/>
        <v>135</v>
      </c>
      <c r="BP246" s="32">
        <f t="shared" si="339"/>
        <v>12.149999999999999</v>
      </c>
      <c r="BQ246" s="22">
        <v>1</v>
      </c>
      <c r="BR246" s="23">
        <f t="shared" si="340"/>
        <v>1.5249999999999999</v>
      </c>
      <c r="BS246" s="31">
        <f t="shared" si="293"/>
        <v>1.3432634865067486E+17</v>
      </c>
      <c r="BT246" s="31">
        <f t="shared" si="341"/>
        <v>2.7654437028457685E+19</v>
      </c>
      <c r="BU246" s="31">
        <f t="shared" si="342"/>
        <v>159450660864.00143</v>
      </c>
      <c r="BV246" s="31">
        <f t="shared" si="343"/>
        <v>3644.9999999999995</v>
      </c>
      <c r="BW246" s="31">
        <f t="shared" si="344"/>
        <v>30720.000000000491</v>
      </c>
      <c r="BX246" s="56">
        <f t="shared" si="380"/>
        <v>5.7658255960849748E-9</v>
      </c>
      <c r="BZ246" s="32">
        <f t="shared" si="345"/>
        <v>85</v>
      </c>
      <c r="CA246" s="32">
        <f t="shared" si="346"/>
        <v>15.7</v>
      </c>
      <c r="CB246" s="32">
        <v>1</v>
      </c>
      <c r="CC246" s="23">
        <f t="shared" si="347"/>
        <v>1.7749999999999999</v>
      </c>
      <c r="CD246" s="31">
        <f t="shared" si="294"/>
        <v>1.4328143856071985E+18</v>
      </c>
      <c r="CE246" s="31">
        <f t="shared" si="348"/>
        <v>2.1617587042848604E+20</v>
      </c>
      <c r="CF246" s="31">
        <f t="shared" si="349"/>
        <v>155713536.00000083</v>
      </c>
      <c r="CG246" s="31">
        <f t="shared" si="350"/>
        <v>4710</v>
      </c>
      <c r="CH246" s="31">
        <f t="shared" si="351"/>
        <v>30720.000000000491</v>
      </c>
      <c r="CI246" s="56">
        <f t="shared" si="378"/>
        <v>7.2030951322808717E-13</v>
      </c>
      <c r="CK246" s="32">
        <f t="shared" si="352"/>
        <v>30</v>
      </c>
      <c r="CL246" s="32">
        <f t="shared" si="353"/>
        <v>19.799999999999997</v>
      </c>
      <c r="CM246" s="32">
        <v>1</v>
      </c>
      <c r="CN246" s="23">
        <f t="shared" si="354"/>
        <v>2.0499999999999998</v>
      </c>
      <c r="CO246" s="31">
        <f t="shared" si="295"/>
        <v>5</v>
      </c>
      <c r="CP246" s="31">
        <f t="shared" si="355"/>
        <v>307.5</v>
      </c>
      <c r="CQ246" s="31">
        <f t="shared" si="356"/>
        <v>76032.000000000131</v>
      </c>
      <c r="CR246" s="31">
        <f t="shared" si="357"/>
        <v>5939.9999999999991</v>
      </c>
      <c r="CS246" s="31">
        <f t="shared" si="358"/>
        <v>30720.000000000491</v>
      </c>
      <c r="CT246" s="56">
        <f t="shared" si="379"/>
        <v>247.25853658536627</v>
      </c>
      <c r="CV246" s="32">
        <f t="shared" si="359"/>
        <v>-20</v>
      </c>
      <c r="CW246" s="32">
        <f t="shared" si="360"/>
        <v>24.4</v>
      </c>
      <c r="CX246" s="32">
        <v>1</v>
      </c>
      <c r="CY246" s="23">
        <f t="shared" si="361"/>
        <v>2.2999999999999998</v>
      </c>
      <c r="CZ246" s="31">
        <f t="shared" si="296"/>
        <v>1</v>
      </c>
      <c r="DA246" s="31">
        <f t="shared" si="362"/>
        <v>-46</v>
      </c>
      <c r="DB246" s="31">
        <f t="shared" si="363"/>
        <v>74.249999999999886</v>
      </c>
      <c r="DC246" s="31">
        <f t="shared" si="364"/>
        <v>7320</v>
      </c>
      <c r="DD246" s="31">
        <f t="shared" si="365"/>
        <v>30720.000000000491</v>
      </c>
      <c r="DG246" s="32">
        <f t="shared" si="366"/>
        <v>-85</v>
      </c>
      <c r="DH246" s="32">
        <f t="shared" si="367"/>
        <v>29.65</v>
      </c>
      <c r="DI246" s="32">
        <v>1</v>
      </c>
      <c r="DJ246" s="23">
        <f t="shared" si="374"/>
        <v>2.625</v>
      </c>
      <c r="DK246" s="31">
        <f t="shared" si="297"/>
        <v>1</v>
      </c>
      <c r="DL246" s="31">
        <f t="shared" si="368"/>
        <v>-223.125</v>
      </c>
      <c r="DM246" s="31">
        <f t="shared" si="369"/>
        <v>9.063720703124948E-3</v>
      </c>
      <c r="DN246" s="31">
        <f t="shared" si="370"/>
        <v>8895</v>
      </c>
      <c r="DO246" s="31">
        <f t="shared" si="371"/>
        <v>30720.000000000491</v>
      </c>
    </row>
    <row r="247" spans="1:119">
      <c r="A247" s="23">
        <f t="shared" si="298"/>
        <v>1060.1112820135877</v>
      </c>
      <c r="B247" s="23">
        <v>0</v>
      </c>
      <c r="C247" s="44">
        <f t="shared" si="377"/>
        <v>9.8999999999999986</v>
      </c>
      <c r="D247" s="48"/>
      <c r="E247" s="47">
        <f t="shared" si="299"/>
        <v>9.8999999999999986</v>
      </c>
      <c r="F247" s="84">
        <f t="shared" si="286"/>
        <v>19.799999999999997</v>
      </c>
      <c r="G247" s="185">
        <f t="shared" si="287"/>
        <v>28.246495881300959</v>
      </c>
      <c r="H247" s="26">
        <f t="shared" si="300"/>
        <v>323329842720364.5</v>
      </c>
      <c r="I247" s="23">
        <f t="shared" si="372"/>
        <v>48.200000000000017</v>
      </c>
      <c r="J247" s="27">
        <v>241</v>
      </c>
      <c r="K247" s="32">
        <f t="shared" si="301"/>
        <v>241</v>
      </c>
      <c r="L247" s="32">
        <f t="shared" si="302"/>
        <v>1</v>
      </c>
      <c r="M247" s="22">
        <v>1</v>
      </c>
      <c r="N247" s="109">
        <f t="shared" si="303"/>
        <v>9.8999999999999986</v>
      </c>
      <c r="O247" s="31">
        <f t="shared" si="288"/>
        <v>1.2135937846092971E+22</v>
      </c>
      <c r="P247" s="31">
        <f t="shared" si="304"/>
        <v>2.8955134106993216E+25</v>
      </c>
      <c r="Q247" s="31">
        <f t="shared" si="305"/>
        <v>3.8411585315179302E+17</v>
      </c>
      <c r="R247" s="31">
        <f t="shared" si="306"/>
        <v>300</v>
      </c>
      <c r="S247" s="31">
        <f t="shared" si="307"/>
        <v>31803.338460407631</v>
      </c>
      <c r="T247" s="56">
        <f t="shared" si="308"/>
        <v>1.3265897914077411E-8</v>
      </c>
      <c r="U247" s="163">
        <f t="shared" si="309"/>
        <v>847.39487643902874</v>
      </c>
      <c r="W247" s="32">
        <f t="shared" si="310"/>
        <v>236</v>
      </c>
      <c r="X247" s="32">
        <f t="shared" si="311"/>
        <v>2.0499999999999998</v>
      </c>
      <c r="Y247" s="22">
        <v>1</v>
      </c>
      <c r="Z247" s="23">
        <f t="shared" si="312"/>
        <v>1.0249999999999999</v>
      </c>
      <c r="AA247" s="31">
        <f t="shared" si="289"/>
        <v>7.9908058285313469E+22</v>
      </c>
      <c r="AB247" s="31">
        <f t="shared" si="313"/>
        <v>1.9329759299217326E+25</v>
      </c>
      <c r="AC247" s="31">
        <f t="shared" si="314"/>
        <v>1.9205792657589648E+17</v>
      </c>
      <c r="AD247" s="31">
        <f t="shared" si="315"/>
        <v>615</v>
      </c>
      <c r="AE247" s="31">
        <f t="shared" si="316"/>
        <v>31803.338460407631</v>
      </c>
      <c r="AF247" s="56">
        <f t="shared" si="376"/>
        <v>9.9358674675102145E-9</v>
      </c>
      <c r="AH247" s="32">
        <f t="shared" si="317"/>
        <v>226</v>
      </c>
      <c r="AI247" s="32">
        <f t="shared" si="318"/>
        <v>4.1999999999999993</v>
      </c>
      <c r="AJ247" s="22">
        <v>1</v>
      </c>
      <c r="AK247" s="23">
        <f t="shared" si="319"/>
        <v>1.075</v>
      </c>
      <c r="AL247" s="31">
        <f t="shared" si="290"/>
        <v>6.5193054545127533E+21</v>
      </c>
      <c r="AM247" s="31">
        <f t="shared" si="320"/>
        <v>1.5838652601738734E+24</v>
      </c>
      <c r="AN247" s="31">
        <f t="shared" si="321"/>
        <v>4.801448164397408E+16</v>
      </c>
      <c r="AO247" s="31">
        <f t="shared" si="322"/>
        <v>1259.9999999999998</v>
      </c>
      <c r="AP247" s="31">
        <f t="shared" si="323"/>
        <v>31803.338460407631</v>
      </c>
      <c r="AQ247" s="56">
        <f t="shared" si="381"/>
        <v>3.0314751419387248E-8</v>
      </c>
      <c r="AS247" s="32">
        <f t="shared" si="324"/>
        <v>211</v>
      </c>
      <c r="AT247" s="32">
        <f t="shared" si="325"/>
        <v>6.4999999999999991</v>
      </c>
      <c r="AU247" s="22">
        <v>1</v>
      </c>
      <c r="AV247" s="23">
        <f t="shared" si="326"/>
        <v>1.1499999999999999</v>
      </c>
      <c r="AW247" s="31">
        <f t="shared" si="291"/>
        <v>3.8526786812993562E+20</v>
      </c>
      <c r="AX247" s="31">
        <f t="shared" si="327"/>
        <v>9.3485248201728878E+22</v>
      </c>
      <c r="AY247" s="31">
        <f t="shared" si="328"/>
        <v>6001810205496752</v>
      </c>
      <c r="AZ247" s="31">
        <f t="shared" si="329"/>
        <v>1949.9999999999998</v>
      </c>
      <c r="BA247" s="31">
        <f t="shared" si="330"/>
        <v>31803.338460407631</v>
      </c>
      <c r="BB247" s="56">
        <f t="shared" si="373"/>
        <v>6.4200612620139108E-8</v>
      </c>
      <c r="BD247" s="32">
        <f t="shared" si="331"/>
        <v>181</v>
      </c>
      <c r="BE247" s="32">
        <f t="shared" si="332"/>
        <v>9.1</v>
      </c>
      <c r="BF247" s="22">
        <v>1</v>
      </c>
      <c r="BG247" s="23">
        <f t="shared" si="333"/>
        <v>1.3</v>
      </c>
      <c r="BH247" s="31">
        <f t="shared" si="292"/>
        <v>2.5790658940929573E+19</v>
      </c>
      <c r="BI247" s="31">
        <f t="shared" si="334"/>
        <v>6.0685420488007289E+21</v>
      </c>
      <c r="BJ247" s="31">
        <f t="shared" si="335"/>
        <v>93778284460886.578</v>
      </c>
      <c r="BK247" s="31">
        <f t="shared" si="336"/>
        <v>2730</v>
      </c>
      <c r="BL247" s="31">
        <f t="shared" si="337"/>
        <v>31803.338460407631</v>
      </c>
      <c r="BM247" s="56">
        <f t="shared" si="382"/>
        <v>1.5453181951572557E-8</v>
      </c>
      <c r="BO247" s="32">
        <f t="shared" si="338"/>
        <v>136</v>
      </c>
      <c r="BP247" s="32">
        <f t="shared" si="339"/>
        <v>12.149999999999999</v>
      </c>
      <c r="BQ247" s="22">
        <v>1</v>
      </c>
      <c r="BR247" s="23">
        <f t="shared" si="340"/>
        <v>1.5249999999999999</v>
      </c>
      <c r="BS247" s="31">
        <f t="shared" si="293"/>
        <v>1.3432634865067486E+17</v>
      </c>
      <c r="BT247" s="31">
        <f t="shared" si="341"/>
        <v>2.7859284710149968E+19</v>
      </c>
      <c r="BU247" s="31">
        <f t="shared" si="342"/>
        <v>183160711837.66858</v>
      </c>
      <c r="BV247" s="31">
        <f t="shared" si="343"/>
        <v>3644.9999999999995</v>
      </c>
      <c r="BW247" s="31">
        <f t="shared" si="344"/>
        <v>31803.338460407631</v>
      </c>
      <c r="BX247" s="56">
        <f t="shared" si="380"/>
        <v>6.5744944187650904E-9</v>
      </c>
      <c r="BZ247" s="32">
        <f t="shared" si="345"/>
        <v>86</v>
      </c>
      <c r="CA247" s="32">
        <f t="shared" si="346"/>
        <v>15.7</v>
      </c>
      <c r="CB247" s="32">
        <v>1</v>
      </c>
      <c r="CC247" s="23">
        <f t="shared" si="347"/>
        <v>1.7749999999999999</v>
      </c>
      <c r="CD247" s="31">
        <f t="shared" si="294"/>
        <v>1.4328143856071985E+18</v>
      </c>
      <c r="CE247" s="31">
        <f t="shared" si="348"/>
        <v>2.1871911596293882E+20</v>
      </c>
      <c r="CF247" s="31">
        <f t="shared" si="349"/>
        <v>178867882.6539726</v>
      </c>
      <c r="CG247" s="31">
        <f t="shared" si="350"/>
        <v>4710</v>
      </c>
      <c r="CH247" s="31">
        <f t="shared" si="351"/>
        <v>31803.338460407631</v>
      </c>
      <c r="CI247" s="56">
        <f t="shared" si="378"/>
        <v>8.1779720929505369E-13</v>
      </c>
      <c r="CK247" s="32">
        <f t="shared" si="352"/>
        <v>31</v>
      </c>
      <c r="CL247" s="32">
        <f t="shared" si="353"/>
        <v>19.799999999999997</v>
      </c>
      <c r="CM247" s="32">
        <v>1</v>
      </c>
      <c r="CN247" s="23">
        <f t="shared" si="354"/>
        <v>2.0499999999999998</v>
      </c>
      <c r="CO247" s="31">
        <f t="shared" si="295"/>
        <v>5</v>
      </c>
      <c r="CP247" s="31">
        <f t="shared" si="355"/>
        <v>317.75</v>
      </c>
      <c r="CQ247" s="31">
        <f t="shared" si="356"/>
        <v>87337.833327134722</v>
      </c>
      <c r="CR247" s="31">
        <f t="shared" si="357"/>
        <v>5939.9999999999991</v>
      </c>
      <c r="CS247" s="31">
        <f t="shared" si="358"/>
        <v>31803.338460407631</v>
      </c>
      <c r="CT247" s="56">
        <f t="shared" si="379"/>
        <v>274.86336216250112</v>
      </c>
      <c r="CV247" s="32">
        <f t="shared" si="359"/>
        <v>-19</v>
      </c>
      <c r="CW247" s="32">
        <f t="shared" si="360"/>
        <v>24.4</v>
      </c>
      <c r="CX247" s="32">
        <v>1</v>
      </c>
      <c r="CY247" s="23">
        <f t="shared" si="361"/>
        <v>2.2999999999999998</v>
      </c>
      <c r="CZ247" s="31">
        <f t="shared" si="296"/>
        <v>1</v>
      </c>
      <c r="DA247" s="31">
        <f t="shared" si="362"/>
        <v>-43.699999999999996</v>
      </c>
      <c r="DB247" s="31">
        <f t="shared" si="363"/>
        <v>85.290852858529732</v>
      </c>
      <c r="DC247" s="31">
        <f t="shared" si="364"/>
        <v>7320</v>
      </c>
      <c r="DD247" s="31">
        <f t="shared" si="365"/>
        <v>31803.338460407631</v>
      </c>
      <c r="DG247" s="32">
        <f t="shared" si="366"/>
        <v>-84</v>
      </c>
      <c r="DH247" s="32">
        <f t="shared" si="367"/>
        <v>29.65</v>
      </c>
      <c r="DI247" s="32">
        <v>1</v>
      </c>
      <c r="DJ247" s="23">
        <f t="shared" si="374"/>
        <v>2.625</v>
      </c>
      <c r="DK247" s="31">
        <f t="shared" si="297"/>
        <v>1</v>
      </c>
      <c r="DL247" s="31">
        <f t="shared" si="368"/>
        <v>-220.5</v>
      </c>
      <c r="DM247" s="31">
        <f t="shared" si="369"/>
        <v>1.0411481061832198E-2</v>
      </c>
      <c r="DN247" s="31">
        <f t="shared" si="370"/>
        <v>8895</v>
      </c>
      <c r="DO247" s="31">
        <f t="shared" si="371"/>
        <v>31803.338460407631</v>
      </c>
    </row>
    <row r="248" spans="1:119">
      <c r="A248" s="23">
        <f t="shared" si="298"/>
        <v>1097.4960256371819</v>
      </c>
      <c r="B248" s="23">
        <v>0</v>
      </c>
      <c r="C248" s="44">
        <f t="shared" si="377"/>
        <v>9.8999999999999986</v>
      </c>
      <c r="D248" s="48"/>
      <c r="E248" s="47">
        <f t="shared" si="299"/>
        <v>9.8999999999999986</v>
      </c>
      <c r="F248" s="84">
        <f t="shared" si="286"/>
        <v>19.799999999999997</v>
      </c>
      <c r="G248" s="185">
        <f t="shared" si="287"/>
        <v>28.640802269695108</v>
      </c>
      <c r="H248" s="26">
        <f t="shared" si="300"/>
        <v>371408458454332.81</v>
      </c>
      <c r="I248" s="23">
        <f t="shared" si="372"/>
        <v>48.40000000000002</v>
      </c>
      <c r="J248" s="27">
        <v>242</v>
      </c>
      <c r="K248" s="32">
        <f t="shared" si="301"/>
        <v>242</v>
      </c>
      <c r="L248" s="32">
        <f t="shared" si="302"/>
        <v>1</v>
      </c>
      <c r="M248" s="22">
        <v>1</v>
      </c>
      <c r="N248" s="109">
        <f t="shared" si="303"/>
        <v>9.8999999999999986</v>
      </c>
      <c r="O248" s="31">
        <f t="shared" si="288"/>
        <v>1.2135937846092971E+22</v>
      </c>
      <c r="P248" s="31">
        <f t="shared" si="304"/>
        <v>2.9075279891669537E+25</v>
      </c>
      <c r="Q248" s="31">
        <f t="shared" si="305"/>
        <v>4.4123324864374733E+17</v>
      </c>
      <c r="R248" s="31">
        <f t="shared" si="306"/>
        <v>300</v>
      </c>
      <c r="S248" s="31">
        <f t="shared" si="307"/>
        <v>32924.880769115458</v>
      </c>
      <c r="T248" s="56">
        <f t="shared" si="308"/>
        <v>1.5175546040750812E-8</v>
      </c>
      <c r="U248" s="163">
        <f t="shared" si="309"/>
        <v>859.22406809085328</v>
      </c>
      <c r="W248" s="32">
        <f t="shared" si="310"/>
        <v>237</v>
      </c>
      <c r="X248" s="32">
        <f t="shared" si="311"/>
        <v>2.0499999999999998</v>
      </c>
      <c r="Y248" s="22">
        <v>1</v>
      </c>
      <c r="Z248" s="23">
        <f t="shared" si="312"/>
        <v>1.0249999999999999</v>
      </c>
      <c r="AA248" s="31">
        <f t="shared" si="289"/>
        <v>7.9908058285313469E+22</v>
      </c>
      <c r="AB248" s="31">
        <f t="shared" si="313"/>
        <v>1.9411665058959773E+25</v>
      </c>
      <c r="AC248" s="31">
        <f t="shared" si="314"/>
        <v>2.2061662432187354E+17</v>
      </c>
      <c r="AD248" s="31">
        <f t="shared" si="315"/>
        <v>615</v>
      </c>
      <c r="AE248" s="31">
        <f t="shared" si="316"/>
        <v>32924.880769115458</v>
      </c>
      <c r="AF248" s="56">
        <f t="shared" si="376"/>
        <v>1.1365157169762947E-8</v>
      </c>
      <c r="AH248" s="32">
        <f t="shared" si="317"/>
        <v>227</v>
      </c>
      <c r="AI248" s="32">
        <f t="shared" si="318"/>
        <v>4.1999999999999993</v>
      </c>
      <c r="AJ248" s="22">
        <v>1</v>
      </c>
      <c r="AK248" s="23">
        <f t="shared" si="319"/>
        <v>1.075</v>
      </c>
      <c r="AL248" s="31">
        <f t="shared" si="290"/>
        <v>6.5193054545127533E+21</v>
      </c>
      <c r="AM248" s="31">
        <f t="shared" si="320"/>
        <v>1.5908735135374744E+24</v>
      </c>
      <c r="AN248" s="31">
        <f t="shared" si="321"/>
        <v>5.515415608046836E+16</v>
      </c>
      <c r="AO248" s="31">
        <f t="shared" si="322"/>
        <v>1259.9999999999998</v>
      </c>
      <c r="AP248" s="31">
        <f t="shared" si="323"/>
        <v>32924.880769115458</v>
      </c>
      <c r="AQ248" s="56">
        <f t="shared" si="381"/>
        <v>3.4669101981481415E-8</v>
      </c>
      <c r="AS248" s="32">
        <f t="shared" si="324"/>
        <v>212</v>
      </c>
      <c r="AT248" s="32">
        <f t="shared" si="325"/>
        <v>6.4999999999999991</v>
      </c>
      <c r="AU248" s="22">
        <v>1</v>
      </c>
      <c r="AV248" s="23">
        <f t="shared" si="326"/>
        <v>1.1499999999999999</v>
      </c>
      <c r="AW248" s="31">
        <f t="shared" si="291"/>
        <v>3.8526786812993562E+20</v>
      </c>
      <c r="AX248" s="31">
        <f t="shared" si="327"/>
        <v>9.3928306250078315E+22</v>
      </c>
      <c r="AY248" s="31">
        <f t="shared" si="328"/>
        <v>6894269510058538</v>
      </c>
      <c r="AZ248" s="31">
        <f t="shared" si="329"/>
        <v>1949.9999999999998</v>
      </c>
      <c r="BA248" s="31">
        <f t="shared" si="330"/>
        <v>32924.880769115458</v>
      </c>
      <c r="BB248" s="56">
        <f t="shared" si="373"/>
        <v>7.3399274247562514E-8</v>
      </c>
      <c r="BD248" s="32">
        <f t="shared" si="331"/>
        <v>182</v>
      </c>
      <c r="BE248" s="32">
        <f t="shared" si="332"/>
        <v>9.1</v>
      </c>
      <c r="BF248" s="22">
        <v>1</v>
      </c>
      <c r="BG248" s="23">
        <f t="shared" si="333"/>
        <v>1.3</v>
      </c>
      <c r="BH248" s="31">
        <f t="shared" si="292"/>
        <v>2.5790658940929573E+19</v>
      </c>
      <c r="BI248" s="31">
        <f t="shared" si="334"/>
        <v>6.1020699054239373E+21</v>
      </c>
      <c r="BJ248" s="31">
        <f t="shared" si="335"/>
        <v>107722961094664.42</v>
      </c>
      <c r="BK248" s="31">
        <f t="shared" si="336"/>
        <v>2730</v>
      </c>
      <c r="BL248" s="31">
        <f t="shared" si="337"/>
        <v>32924.880769115458</v>
      </c>
      <c r="BM248" s="56">
        <f t="shared" si="382"/>
        <v>1.7653511474674008E-8</v>
      </c>
      <c r="BO248" s="32">
        <f t="shared" si="338"/>
        <v>137</v>
      </c>
      <c r="BP248" s="32">
        <f t="shared" si="339"/>
        <v>12.149999999999999</v>
      </c>
      <c r="BQ248" s="22">
        <v>1</v>
      </c>
      <c r="BR248" s="23">
        <f t="shared" si="340"/>
        <v>1.5249999999999999</v>
      </c>
      <c r="BS248" s="31">
        <f t="shared" si="293"/>
        <v>1.3432634865067486E+17</v>
      </c>
      <c r="BT248" s="31">
        <f t="shared" si="341"/>
        <v>2.8064132391842243E+19</v>
      </c>
      <c r="BU248" s="31">
        <f t="shared" si="342"/>
        <v>210396408388.01584</v>
      </c>
      <c r="BV248" s="31">
        <f t="shared" si="343"/>
        <v>3644.9999999999995</v>
      </c>
      <c r="BW248" s="31">
        <f t="shared" si="344"/>
        <v>32924.880769115458</v>
      </c>
      <c r="BX248" s="56">
        <f t="shared" si="380"/>
        <v>7.4969860265188328E-9</v>
      </c>
      <c r="BZ248" s="32">
        <f t="shared" si="345"/>
        <v>87</v>
      </c>
      <c r="CA248" s="32">
        <f t="shared" si="346"/>
        <v>15.7</v>
      </c>
      <c r="CB248" s="32">
        <v>1</v>
      </c>
      <c r="CC248" s="23">
        <f t="shared" si="347"/>
        <v>1.7749999999999999</v>
      </c>
      <c r="CD248" s="31">
        <f t="shared" si="294"/>
        <v>1.4328143856071985E+18</v>
      </c>
      <c r="CE248" s="31">
        <f t="shared" si="348"/>
        <v>2.2126236149739163E+20</v>
      </c>
      <c r="CF248" s="31">
        <f t="shared" si="349"/>
        <v>205465242.56642103</v>
      </c>
      <c r="CG248" s="31">
        <f t="shared" si="350"/>
        <v>4710</v>
      </c>
      <c r="CH248" s="31">
        <f t="shared" si="351"/>
        <v>32924.880769115458</v>
      </c>
      <c r="CI248" s="56">
        <f t="shared" si="378"/>
        <v>9.2860458134829749E-13</v>
      </c>
      <c r="CK248" s="32">
        <f t="shared" si="352"/>
        <v>32</v>
      </c>
      <c r="CL248" s="32">
        <f t="shared" si="353"/>
        <v>19.799999999999997</v>
      </c>
      <c r="CM248" s="32">
        <v>1</v>
      </c>
      <c r="CN248" s="23">
        <f t="shared" si="354"/>
        <v>2.0499999999999998</v>
      </c>
      <c r="CO248" s="31">
        <f t="shared" si="295"/>
        <v>5</v>
      </c>
      <c r="CP248" s="31">
        <f t="shared" si="355"/>
        <v>328</v>
      </c>
      <c r="CQ248" s="31">
        <f t="shared" si="356"/>
        <v>100324.82547188489</v>
      </c>
      <c r="CR248" s="31">
        <f t="shared" si="357"/>
        <v>5939.9999999999991</v>
      </c>
      <c r="CS248" s="31">
        <f t="shared" si="358"/>
        <v>32924.880769115458</v>
      </c>
      <c r="CT248" s="56">
        <f t="shared" si="379"/>
        <v>305.8683703411125</v>
      </c>
      <c r="CV248" s="32">
        <f t="shared" si="359"/>
        <v>-18</v>
      </c>
      <c r="CW248" s="32">
        <f t="shared" si="360"/>
        <v>24.4</v>
      </c>
      <c r="CX248" s="32">
        <v>1</v>
      </c>
      <c r="CY248" s="23">
        <f t="shared" si="361"/>
        <v>2.2999999999999998</v>
      </c>
      <c r="CZ248" s="31">
        <f t="shared" si="296"/>
        <v>1</v>
      </c>
      <c r="DA248" s="31">
        <f t="shared" si="362"/>
        <v>-41.4</v>
      </c>
      <c r="DB248" s="31">
        <f t="shared" si="363"/>
        <v>97.973462374887291</v>
      </c>
      <c r="DC248" s="31">
        <f t="shared" si="364"/>
        <v>7320</v>
      </c>
      <c r="DD248" s="31">
        <f t="shared" si="365"/>
        <v>32924.880769115458</v>
      </c>
      <c r="DG248" s="32">
        <f t="shared" si="366"/>
        <v>-83</v>
      </c>
      <c r="DH248" s="32">
        <f t="shared" si="367"/>
        <v>29.65</v>
      </c>
      <c r="DI248" s="32">
        <v>1</v>
      </c>
      <c r="DJ248" s="23">
        <f t="shared" si="374"/>
        <v>2.625</v>
      </c>
      <c r="DK248" s="31">
        <f t="shared" si="297"/>
        <v>1</v>
      </c>
      <c r="DL248" s="31">
        <f t="shared" si="368"/>
        <v>-217.875</v>
      </c>
      <c r="DM248" s="31">
        <f t="shared" si="369"/>
        <v>1.195965116880943E-2</v>
      </c>
      <c r="DN248" s="31">
        <f t="shared" si="370"/>
        <v>8895</v>
      </c>
      <c r="DO248" s="31">
        <f t="shared" si="371"/>
        <v>32924.880769115458</v>
      </c>
    </row>
    <row r="249" spans="1:119">
      <c r="A249" s="23">
        <f t="shared" si="298"/>
        <v>1136.1991393974918</v>
      </c>
      <c r="B249" s="23">
        <v>0</v>
      </c>
      <c r="C249" s="44">
        <f t="shared" si="377"/>
        <v>9.8999999999999986</v>
      </c>
      <c r="D249" s="48"/>
      <c r="E249" s="47">
        <f t="shared" si="299"/>
        <v>9.8999999999999986</v>
      </c>
      <c r="F249" s="84">
        <f t="shared" si="286"/>
        <v>19.799999999999997</v>
      </c>
      <c r="G249" s="185">
        <f t="shared" si="287"/>
        <v>29.040612970149155</v>
      </c>
      <c r="H249" s="26">
        <f t="shared" si="300"/>
        <v>426636285258476.75</v>
      </c>
      <c r="I249" s="23">
        <f t="shared" si="372"/>
        <v>48.600000000000023</v>
      </c>
      <c r="J249" s="27">
        <v>243</v>
      </c>
      <c r="K249" s="32">
        <f t="shared" si="301"/>
        <v>243</v>
      </c>
      <c r="L249" s="32">
        <f t="shared" si="302"/>
        <v>1</v>
      </c>
      <c r="M249" s="22">
        <v>1</v>
      </c>
      <c r="N249" s="109">
        <f t="shared" si="303"/>
        <v>9.8999999999999986</v>
      </c>
      <c r="O249" s="31">
        <f t="shared" si="288"/>
        <v>1.2135937846092971E+22</v>
      </c>
      <c r="P249" s="31">
        <f t="shared" si="304"/>
        <v>2.9195425676345857E+25</v>
      </c>
      <c r="Q249" s="31">
        <f t="shared" si="305"/>
        <v>5.0684390688707027E+17</v>
      </c>
      <c r="R249" s="31">
        <f t="shared" si="306"/>
        <v>300</v>
      </c>
      <c r="S249" s="31">
        <f t="shared" si="307"/>
        <v>34085.97418192475</v>
      </c>
      <c r="T249" s="56">
        <f t="shared" si="308"/>
        <v>1.7360387634207895E-8</v>
      </c>
      <c r="U249" s="163">
        <f t="shared" si="309"/>
        <v>871.21838910447468</v>
      </c>
      <c r="W249" s="32">
        <f t="shared" si="310"/>
        <v>238</v>
      </c>
      <c r="X249" s="32">
        <f t="shared" si="311"/>
        <v>2.0499999999999998</v>
      </c>
      <c r="Y249" s="22">
        <v>1</v>
      </c>
      <c r="Z249" s="23">
        <f t="shared" si="312"/>
        <v>1.0249999999999999</v>
      </c>
      <c r="AA249" s="31">
        <f t="shared" si="289"/>
        <v>7.9908058285313469E+22</v>
      </c>
      <c r="AB249" s="31">
        <f t="shared" si="313"/>
        <v>1.9493570818702219E+25</v>
      </c>
      <c r="AC249" s="31">
        <f t="shared" si="314"/>
        <v>2.5342195344353504E+17</v>
      </c>
      <c r="AD249" s="31">
        <f t="shared" si="315"/>
        <v>615</v>
      </c>
      <c r="AE249" s="31">
        <f t="shared" si="316"/>
        <v>34085.97418192475</v>
      </c>
      <c r="AF249" s="56">
        <f t="shared" si="376"/>
        <v>1.3000283826932359E-8</v>
      </c>
      <c r="AH249" s="32">
        <f t="shared" si="317"/>
        <v>228</v>
      </c>
      <c r="AI249" s="32">
        <f t="shared" si="318"/>
        <v>4.1999999999999993</v>
      </c>
      <c r="AJ249" s="22">
        <v>1</v>
      </c>
      <c r="AK249" s="23">
        <f t="shared" si="319"/>
        <v>1.075</v>
      </c>
      <c r="AL249" s="31">
        <f t="shared" si="290"/>
        <v>6.5193054545127533E+21</v>
      </c>
      <c r="AM249" s="31">
        <f t="shared" si="320"/>
        <v>1.5978817669010757E+24</v>
      </c>
      <c r="AN249" s="31">
        <f t="shared" si="321"/>
        <v>6.335548836088372E+16</v>
      </c>
      <c r="AO249" s="31">
        <f t="shared" si="322"/>
        <v>1259.9999999999998</v>
      </c>
      <c r="AP249" s="31">
        <f t="shared" si="323"/>
        <v>34085.97418192475</v>
      </c>
      <c r="AQ249" s="56">
        <f t="shared" si="381"/>
        <v>3.9649672255635691E-8</v>
      </c>
      <c r="AS249" s="32">
        <f t="shared" si="324"/>
        <v>213</v>
      </c>
      <c r="AT249" s="32">
        <f t="shared" si="325"/>
        <v>6.4999999999999991</v>
      </c>
      <c r="AU249" s="22">
        <v>1</v>
      </c>
      <c r="AV249" s="23">
        <f t="shared" si="326"/>
        <v>1.1499999999999999</v>
      </c>
      <c r="AW249" s="31">
        <f t="shared" si="291"/>
        <v>3.8526786812993562E+20</v>
      </c>
      <c r="AX249" s="31">
        <f t="shared" si="327"/>
        <v>9.4371364298427717E+22</v>
      </c>
      <c r="AY249" s="31">
        <f t="shared" si="328"/>
        <v>7919436045110456</v>
      </c>
      <c r="AZ249" s="31">
        <f t="shared" si="329"/>
        <v>1949.9999999999998</v>
      </c>
      <c r="BA249" s="31">
        <f t="shared" si="330"/>
        <v>34085.97418192475</v>
      </c>
      <c r="BB249" s="56">
        <f t="shared" si="373"/>
        <v>8.3917786968375938E-8</v>
      </c>
      <c r="BD249" s="32">
        <f t="shared" si="331"/>
        <v>183</v>
      </c>
      <c r="BE249" s="32">
        <f t="shared" si="332"/>
        <v>9.1</v>
      </c>
      <c r="BF249" s="22">
        <v>1</v>
      </c>
      <c r="BG249" s="23">
        <f t="shared" si="333"/>
        <v>1.3</v>
      </c>
      <c r="BH249" s="31">
        <f t="shared" si="292"/>
        <v>2.5790658940929573E+19</v>
      </c>
      <c r="BI249" s="31">
        <f t="shared" si="334"/>
        <v>6.1355977620471457E+21</v>
      </c>
      <c r="BJ249" s="31">
        <f t="shared" si="335"/>
        <v>123741188204850.66</v>
      </c>
      <c r="BK249" s="31">
        <f t="shared" si="336"/>
        <v>2730</v>
      </c>
      <c r="BL249" s="31">
        <f t="shared" si="337"/>
        <v>34085.97418192475</v>
      </c>
      <c r="BM249" s="56">
        <f t="shared" si="382"/>
        <v>2.0167747789836264E-8</v>
      </c>
      <c r="BO249" s="32">
        <f t="shared" si="338"/>
        <v>138</v>
      </c>
      <c r="BP249" s="32">
        <f t="shared" si="339"/>
        <v>12.149999999999999</v>
      </c>
      <c r="BQ249" s="22">
        <v>1</v>
      </c>
      <c r="BR249" s="23">
        <f t="shared" si="340"/>
        <v>1.5249999999999999</v>
      </c>
      <c r="BS249" s="31">
        <f t="shared" si="293"/>
        <v>1.3432634865067486E+17</v>
      </c>
      <c r="BT249" s="31">
        <f t="shared" si="341"/>
        <v>2.8268980073534521E+19</v>
      </c>
      <c r="BU249" s="31">
        <f t="shared" si="342"/>
        <v>241682008212.59821</v>
      </c>
      <c r="BV249" s="31">
        <f t="shared" si="343"/>
        <v>3644.9999999999995</v>
      </c>
      <c r="BW249" s="31">
        <f t="shared" si="344"/>
        <v>34085.97418192475</v>
      </c>
      <c r="BX249" s="56">
        <f t="shared" si="380"/>
        <v>8.5493713456914356E-9</v>
      </c>
      <c r="BZ249" s="32">
        <f t="shared" si="345"/>
        <v>88</v>
      </c>
      <c r="CA249" s="32">
        <f t="shared" si="346"/>
        <v>15.7</v>
      </c>
      <c r="CB249" s="32">
        <v>1</v>
      </c>
      <c r="CC249" s="23">
        <f t="shared" si="347"/>
        <v>1.7749999999999999</v>
      </c>
      <c r="CD249" s="31">
        <f t="shared" si="294"/>
        <v>1.4328143856071985E+18</v>
      </c>
      <c r="CE249" s="31">
        <f t="shared" si="348"/>
        <v>2.2380560703184441E+20</v>
      </c>
      <c r="CF249" s="31">
        <f t="shared" si="349"/>
        <v>236017586.1451146</v>
      </c>
      <c r="CG249" s="31">
        <f t="shared" si="350"/>
        <v>4710</v>
      </c>
      <c r="CH249" s="31">
        <f t="shared" si="351"/>
        <v>34085.97418192475</v>
      </c>
      <c r="CI249" s="56">
        <f t="shared" si="378"/>
        <v>1.0545651169120736E-12</v>
      </c>
      <c r="CK249" s="32">
        <f t="shared" si="352"/>
        <v>33</v>
      </c>
      <c r="CL249" s="32">
        <f t="shared" si="353"/>
        <v>19.799999999999997</v>
      </c>
      <c r="CM249" s="32">
        <v>1</v>
      </c>
      <c r="CN249" s="23">
        <f t="shared" si="354"/>
        <v>2.0499999999999998</v>
      </c>
      <c r="CO249" s="31">
        <f t="shared" si="295"/>
        <v>5</v>
      </c>
      <c r="CP249" s="31">
        <f t="shared" si="355"/>
        <v>338.24999999999994</v>
      </c>
      <c r="CQ249" s="31">
        <f t="shared" si="356"/>
        <v>115242.96198491883</v>
      </c>
      <c r="CR249" s="31">
        <f t="shared" si="357"/>
        <v>5939.9999999999991</v>
      </c>
      <c r="CS249" s="31">
        <f t="shared" si="358"/>
        <v>34085.97418192475</v>
      </c>
      <c r="CT249" s="56">
        <f t="shared" si="379"/>
        <v>340.70350919414295</v>
      </c>
      <c r="CV249" s="32">
        <f t="shared" si="359"/>
        <v>-17</v>
      </c>
      <c r="CW249" s="32">
        <f t="shared" si="360"/>
        <v>24.4</v>
      </c>
      <c r="CX249" s="32">
        <v>1</v>
      </c>
      <c r="CY249" s="23">
        <f t="shared" si="361"/>
        <v>2.2999999999999998</v>
      </c>
      <c r="CZ249" s="31">
        <f t="shared" si="296"/>
        <v>1</v>
      </c>
      <c r="DA249" s="31">
        <f t="shared" si="362"/>
        <v>-39.099999999999994</v>
      </c>
      <c r="DB249" s="31">
        <f t="shared" si="363"/>
        <v>112.54195506339693</v>
      </c>
      <c r="DC249" s="31">
        <f t="shared" si="364"/>
        <v>7320</v>
      </c>
      <c r="DD249" s="31">
        <f t="shared" si="365"/>
        <v>34085.97418192475</v>
      </c>
      <c r="DG249" s="32">
        <f t="shared" si="366"/>
        <v>-82</v>
      </c>
      <c r="DH249" s="32">
        <f t="shared" si="367"/>
        <v>29.65</v>
      </c>
      <c r="DI249" s="32">
        <v>1</v>
      </c>
      <c r="DJ249" s="23">
        <f t="shared" si="374"/>
        <v>2.625</v>
      </c>
      <c r="DK249" s="31">
        <f t="shared" si="297"/>
        <v>1</v>
      </c>
      <c r="DL249" s="31">
        <f t="shared" si="368"/>
        <v>-215.25</v>
      </c>
      <c r="DM249" s="31">
        <f t="shared" si="369"/>
        <v>1.3738031623949759E-2</v>
      </c>
      <c r="DN249" s="31">
        <f t="shared" si="370"/>
        <v>8895</v>
      </c>
      <c r="DO249" s="31">
        <f t="shared" si="371"/>
        <v>34085.97418192475</v>
      </c>
    </row>
    <row r="250" spans="1:119">
      <c r="A250" s="23">
        <f t="shared" si="298"/>
        <v>1176.267115516983</v>
      </c>
      <c r="B250" s="23">
        <v>0</v>
      </c>
      <c r="C250" s="44">
        <f t="shared" si="377"/>
        <v>9.8999999999999986</v>
      </c>
      <c r="D250" s="48"/>
      <c r="E250" s="47">
        <f t="shared" si="299"/>
        <v>9.8999999999999986</v>
      </c>
      <c r="F250" s="84">
        <f t="shared" si="286"/>
        <v>19.799999999999997</v>
      </c>
      <c r="G250" s="185">
        <f t="shared" si="287"/>
        <v>29.446004819995999</v>
      </c>
      <c r="H250" s="26">
        <f t="shared" si="300"/>
        <v>490076399058458.06</v>
      </c>
      <c r="I250" s="23">
        <f t="shared" si="372"/>
        <v>48.800000000000026</v>
      </c>
      <c r="J250" s="27">
        <v>244</v>
      </c>
      <c r="K250" s="32">
        <f t="shared" si="301"/>
        <v>244</v>
      </c>
      <c r="L250" s="32">
        <f t="shared" si="302"/>
        <v>1</v>
      </c>
      <c r="M250" s="22">
        <v>1</v>
      </c>
      <c r="N250" s="109">
        <f t="shared" si="303"/>
        <v>9.8999999999999986</v>
      </c>
      <c r="O250" s="31">
        <f t="shared" si="288"/>
        <v>1.2135937846092971E+22</v>
      </c>
      <c r="P250" s="31">
        <f t="shared" si="304"/>
        <v>2.9315571461022174E+25</v>
      </c>
      <c r="Q250" s="31">
        <f t="shared" si="305"/>
        <v>5.8221076208144806E+17</v>
      </c>
      <c r="R250" s="31">
        <f t="shared" si="306"/>
        <v>300</v>
      </c>
      <c r="S250" s="31">
        <f t="shared" si="307"/>
        <v>35288.013465509488</v>
      </c>
      <c r="T250" s="56">
        <f t="shared" si="308"/>
        <v>1.9860119829338901E-8</v>
      </c>
      <c r="U250" s="163">
        <f t="shared" si="309"/>
        <v>883.38014459987994</v>
      </c>
      <c r="W250" s="32">
        <f t="shared" si="310"/>
        <v>239</v>
      </c>
      <c r="X250" s="32">
        <f t="shared" si="311"/>
        <v>2.0499999999999998</v>
      </c>
      <c r="Y250" s="22">
        <v>1</v>
      </c>
      <c r="Z250" s="23">
        <f t="shared" si="312"/>
        <v>1.0249999999999999</v>
      </c>
      <c r="AA250" s="31">
        <f t="shared" si="289"/>
        <v>7.9908058285313469E+22</v>
      </c>
      <c r="AB250" s="31">
        <f t="shared" si="313"/>
        <v>1.9575476578444665E+25</v>
      </c>
      <c r="AC250" s="31">
        <f t="shared" si="314"/>
        <v>2.9110538104072384E+17</v>
      </c>
      <c r="AD250" s="31">
        <f t="shared" si="315"/>
        <v>615</v>
      </c>
      <c r="AE250" s="31">
        <f t="shared" si="316"/>
        <v>35288.013465509488</v>
      </c>
      <c r="AF250" s="56">
        <f t="shared" si="376"/>
        <v>1.4870921781862084E-8</v>
      </c>
      <c r="AH250" s="32">
        <f t="shared" si="317"/>
        <v>229</v>
      </c>
      <c r="AI250" s="32">
        <f t="shared" si="318"/>
        <v>4.1999999999999993</v>
      </c>
      <c r="AJ250" s="22">
        <v>1</v>
      </c>
      <c r="AK250" s="23">
        <f t="shared" si="319"/>
        <v>1.075</v>
      </c>
      <c r="AL250" s="31">
        <f t="shared" si="290"/>
        <v>6.5193054545127533E+21</v>
      </c>
      <c r="AM250" s="31">
        <f t="shared" si="320"/>
        <v>1.604890020264677E+24</v>
      </c>
      <c r="AN250" s="31">
        <f t="shared" si="321"/>
        <v>7.2776345260180928E+16</v>
      </c>
      <c r="AO250" s="31">
        <f t="shared" si="322"/>
        <v>1259.9999999999998</v>
      </c>
      <c r="AP250" s="31">
        <f t="shared" si="323"/>
        <v>35288.013465509488</v>
      </c>
      <c r="AQ250" s="56">
        <f t="shared" si="381"/>
        <v>4.5346624591869991E-8</v>
      </c>
      <c r="AS250" s="32">
        <f t="shared" si="324"/>
        <v>214</v>
      </c>
      <c r="AT250" s="32">
        <f t="shared" si="325"/>
        <v>6.4999999999999991</v>
      </c>
      <c r="AU250" s="22">
        <v>1</v>
      </c>
      <c r="AV250" s="23">
        <f t="shared" si="326"/>
        <v>1.1499999999999999</v>
      </c>
      <c r="AW250" s="31">
        <f t="shared" si="291"/>
        <v>3.8526786812993562E+20</v>
      </c>
      <c r="AX250" s="31">
        <f t="shared" si="327"/>
        <v>9.4814422346777137E+22</v>
      </c>
      <c r="AY250" s="31">
        <f t="shared" si="328"/>
        <v>9097043157522606</v>
      </c>
      <c r="AZ250" s="31">
        <f t="shared" si="329"/>
        <v>1949.9999999999998</v>
      </c>
      <c r="BA250" s="31">
        <f t="shared" si="330"/>
        <v>35288.013465509488</v>
      </c>
      <c r="BB250" s="56">
        <f t="shared" si="373"/>
        <v>9.5945774201426915E-8</v>
      </c>
      <c r="BD250" s="32">
        <f t="shared" si="331"/>
        <v>184</v>
      </c>
      <c r="BE250" s="32">
        <f t="shared" si="332"/>
        <v>9.1</v>
      </c>
      <c r="BF250" s="22">
        <v>1</v>
      </c>
      <c r="BG250" s="23">
        <f t="shared" si="333"/>
        <v>1.3</v>
      </c>
      <c r="BH250" s="31">
        <f t="shared" si="292"/>
        <v>2.5790658940929573E+19</v>
      </c>
      <c r="BI250" s="31">
        <f t="shared" si="334"/>
        <v>6.169125618670354E+21</v>
      </c>
      <c r="BJ250" s="31">
        <f t="shared" si="335"/>
        <v>142141299336290.47</v>
      </c>
      <c r="BK250" s="31">
        <f t="shared" si="336"/>
        <v>2730</v>
      </c>
      <c r="BL250" s="31">
        <f t="shared" si="337"/>
        <v>35288.013465509488</v>
      </c>
      <c r="BM250" s="56">
        <f t="shared" si="382"/>
        <v>2.3040752956320332E-8</v>
      </c>
      <c r="BO250" s="32">
        <f t="shared" si="338"/>
        <v>139</v>
      </c>
      <c r="BP250" s="32">
        <f t="shared" si="339"/>
        <v>12.149999999999999</v>
      </c>
      <c r="BQ250" s="22">
        <v>1</v>
      </c>
      <c r="BR250" s="23">
        <f t="shared" si="340"/>
        <v>1.5249999999999999</v>
      </c>
      <c r="BS250" s="31">
        <f t="shared" si="293"/>
        <v>1.3432634865067486E+17</v>
      </c>
      <c r="BT250" s="31">
        <f t="shared" si="341"/>
        <v>2.8473827755226804E+19</v>
      </c>
      <c r="BU250" s="31">
        <f t="shared" si="342"/>
        <v>277619725266.19141</v>
      </c>
      <c r="BV250" s="31">
        <f t="shared" si="343"/>
        <v>3644.9999999999995</v>
      </c>
      <c r="BW250" s="31">
        <f t="shared" si="344"/>
        <v>35288.013465509488</v>
      </c>
      <c r="BX250" s="56">
        <f t="shared" si="380"/>
        <v>9.7499966514066614E-9</v>
      </c>
      <c r="BZ250" s="32">
        <f t="shared" si="345"/>
        <v>89</v>
      </c>
      <c r="CA250" s="32">
        <f t="shared" si="346"/>
        <v>15.7</v>
      </c>
      <c r="CB250" s="32">
        <v>1</v>
      </c>
      <c r="CC250" s="23">
        <f t="shared" si="347"/>
        <v>1.7749999999999999</v>
      </c>
      <c r="CD250" s="31">
        <f t="shared" si="294"/>
        <v>1.4328143856071985E+18</v>
      </c>
      <c r="CE250" s="31">
        <f t="shared" si="348"/>
        <v>2.2634885256629718E+20</v>
      </c>
      <c r="CF250" s="31">
        <f t="shared" si="349"/>
        <v>271113012.95526421</v>
      </c>
      <c r="CG250" s="31">
        <f t="shared" si="350"/>
        <v>4710</v>
      </c>
      <c r="CH250" s="31">
        <f t="shared" si="351"/>
        <v>35288.013465509488</v>
      </c>
      <c r="CI250" s="56">
        <f t="shared" si="378"/>
        <v>1.1977662350899512E-12</v>
      </c>
      <c r="CK250" s="32">
        <f t="shared" si="352"/>
        <v>34</v>
      </c>
      <c r="CL250" s="32">
        <f t="shared" si="353"/>
        <v>19.799999999999997</v>
      </c>
      <c r="CM250" s="32">
        <v>1</v>
      </c>
      <c r="CN250" s="23">
        <f t="shared" si="354"/>
        <v>2.0499999999999998</v>
      </c>
      <c r="CO250" s="31">
        <f t="shared" si="295"/>
        <v>5</v>
      </c>
      <c r="CP250" s="31">
        <f t="shared" si="355"/>
        <v>348.49999999999994</v>
      </c>
      <c r="CQ250" s="31">
        <f t="shared" si="356"/>
        <v>132379.40085706211</v>
      </c>
      <c r="CR250" s="31">
        <f t="shared" si="357"/>
        <v>5939.9999999999991</v>
      </c>
      <c r="CS250" s="31">
        <f t="shared" si="358"/>
        <v>35288.013465509488</v>
      </c>
      <c r="CT250" s="56">
        <f t="shared" si="379"/>
        <v>379.85480877205777</v>
      </c>
      <c r="CV250" s="32">
        <f t="shared" si="359"/>
        <v>-16</v>
      </c>
      <c r="CW250" s="32">
        <f t="shared" si="360"/>
        <v>24.4</v>
      </c>
      <c r="CX250" s="32">
        <v>1</v>
      </c>
      <c r="CY250" s="23">
        <f t="shared" si="361"/>
        <v>2.2999999999999998</v>
      </c>
      <c r="CZ250" s="31">
        <f t="shared" si="296"/>
        <v>1</v>
      </c>
      <c r="DA250" s="31">
        <f t="shared" si="362"/>
        <v>-36.799999999999997</v>
      </c>
      <c r="DB250" s="31">
        <f t="shared" si="363"/>
        <v>129.27675864947426</v>
      </c>
      <c r="DC250" s="31">
        <f t="shared" si="364"/>
        <v>7320</v>
      </c>
      <c r="DD250" s="31">
        <f t="shared" si="365"/>
        <v>35288.013465509488</v>
      </c>
      <c r="DG250" s="32">
        <f t="shared" si="366"/>
        <v>-81</v>
      </c>
      <c r="DH250" s="32">
        <f t="shared" si="367"/>
        <v>29.65</v>
      </c>
      <c r="DI250" s="32">
        <v>1</v>
      </c>
      <c r="DJ250" s="23">
        <f t="shared" si="374"/>
        <v>2.625</v>
      </c>
      <c r="DK250" s="31">
        <f t="shared" si="297"/>
        <v>1</v>
      </c>
      <c r="DL250" s="31">
        <f t="shared" si="368"/>
        <v>-212.625</v>
      </c>
      <c r="DM250" s="31">
        <f t="shared" si="369"/>
        <v>1.5780854327328335E-2</v>
      </c>
      <c r="DN250" s="31">
        <f t="shared" si="370"/>
        <v>8895</v>
      </c>
      <c r="DO250" s="31">
        <f t="shared" si="371"/>
        <v>35288.013465509488</v>
      </c>
    </row>
    <row r="251" spans="1:119">
      <c r="A251" s="23">
        <f t="shared" si="298"/>
        <v>1217.7480857628063</v>
      </c>
      <c r="B251" s="23">
        <v>0</v>
      </c>
      <c r="C251" s="44">
        <f t="shared" si="377"/>
        <v>9.8999999999999986</v>
      </c>
      <c r="D251" s="48"/>
      <c r="E251" s="47">
        <f t="shared" si="299"/>
        <v>9.8999999999999986</v>
      </c>
      <c r="F251" s="84">
        <f t="shared" si="286"/>
        <v>19.799999999999997</v>
      </c>
      <c r="G251" s="185">
        <f t="shared" si="287"/>
        <v>29.857055729177837</v>
      </c>
      <c r="H251" s="26">
        <f t="shared" si="300"/>
        <v>562949953421321.12</v>
      </c>
      <c r="I251" s="23">
        <f t="shared" si="372"/>
        <v>49.000000000000021</v>
      </c>
      <c r="J251" s="27">
        <v>245</v>
      </c>
      <c r="K251" s="32">
        <f t="shared" si="301"/>
        <v>245</v>
      </c>
      <c r="L251" s="32">
        <f t="shared" si="302"/>
        <v>1</v>
      </c>
      <c r="M251" s="22">
        <v>1</v>
      </c>
      <c r="N251" s="109">
        <f t="shared" si="303"/>
        <v>9.8999999999999986</v>
      </c>
      <c r="O251" s="31">
        <f t="shared" si="288"/>
        <v>1.2135937846092971E+22</v>
      </c>
      <c r="P251" s="31">
        <f t="shared" si="304"/>
        <v>2.9435717245698499E+25</v>
      </c>
      <c r="Q251" s="31">
        <f t="shared" si="305"/>
        <v>6.6878454466452941E+17</v>
      </c>
      <c r="R251" s="31">
        <f t="shared" si="306"/>
        <v>300</v>
      </c>
      <c r="S251" s="31">
        <f t="shared" si="307"/>
        <v>36532.442572884189</v>
      </c>
      <c r="T251" s="56">
        <f t="shared" si="308"/>
        <v>2.2720171520952499E-8</v>
      </c>
      <c r="U251" s="163">
        <f t="shared" si="309"/>
        <v>895.71167187533513</v>
      </c>
      <c r="W251" s="32">
        <f t="shared" si="310"/>
        <v>240</v>
      </c>
      <c r="X251" s="32">
        <f t="shared" si="311"/>
        <v>2.0499999999999998</v>
      </c>
      <c r="Y251" s="22">
        <v>1</v>
      </c>
      <c r="Z251" s="23">
        <f t="shared" si="312"/>
        <v>1.0249999999999999</v>
      </c>
      <c r="AA251" s="31">
        <f t="shared" si="289"/>
        <v>7.9908058285313469E+22</v>
      </c>
      <c r="AB251" s="31">
        <f t="shared" si="313"/>
        <v>1.9657382338187112E+25</v>
      </c>
      <c r="AC251" s="31">
        <f t="shared" si="314"/>
        <v>3.343922723322647E+17</v>
      </c>
      <c r="AD251" s="31">
        <f t="shared" si="315"/>
        <v>615</v>
      </c>
      <c r="AE251" s="31">
        <f t="shared" si="316"/>
        <v>36532.442572884189</v>
      </c>
      <c r="AF251" s="56">
        <f t="shared" si="376"/>
        <v>1.7011027540664083E-8</v>
      </c>
      <c r="AH251" s="32">
        <f t="shared" si="317"/>
        <v>230</v>
      </c>
      <c r="AI251" s="32">
        <f t="shared" si="318"/>
        <v>4.1999999999999993</v>
      </c>
      <c r="AJ251" s="22">
        <v>1</v>
      </c>
      <c r="AK251" s="23">
        <f t="shared" si="319"/>
        <v>1.075</v>
      </c>
      <c r="AL251" s="31">
        <f t="shared" si="290"/>
        <v>6.5193054545127533E+21</v>
      </c>
      <c r="AM251" s="31">
        <f t="shared" si="320"/>
        <v>1.6118982736282783E+24</v>
      </c>
      <c r="AN251" s="31">
        <f t="shared" si="321"/>
        <v>8.3598068083066096E+16</v>
      </c>
      <c r="AO251" s="31">
        <f t="shared" si="322"/>
        <v>1259.9999999999998</v>
      </c>
      <c r="AP251" s="31">
        <f t="shared" si="323"/>
        <v>36532.442572884189</v>
      </c>
      <c r="AQ251" s="56">
        <f t="shared" si="381"/>
        <v>5.1863116581725886E-8</v>
      </c>
      <c r="AS251" s="32">
        <f t="shared" si="324"/>
        <v>215</v>
      </c>
      <c r="AT251" s="32">
        <f t="shared" si="325"/>
        <v>6.4999999999999991</v>
      </c>
      <c r="AU251" s="22">
        <v>1</v>
      </c>
      <c r="AV251" s="23">
        <f t="shared" si="326"/>
        <v>1.1499999999999999</v>
      </c>
      <c r="AW251" s="31">
        <f t="shared" si="291"/>
        <v>3.8526786812993562E+20</v>
      </c>
      <c r="AX251" s="31">
        <f t="shared" si="327"/>
        <v>9.5257480395126573E+22</v>
      </c>
      <c r="AY251" s="31">
        <f t="shared" si="328"/>
        <v>1.0449758510383254E+16</v>
      </c>
      <c r="AZ251" s="31">
        <f t="shared" si="329"/>
        <v>1949.9999999999998</v>
      </c>
      <c r="BA251" s="31">
        <f t="shared" si="330"/>
        <v>36532.442572884189</v>
      </c>
      <c r="BB251" s="56">
        <f t="shared" si="373"/>
        <v>1.0970013553830959E-7</v>
      </c>
      <c r="BD251" s="32">
        <f t="shared" si="331"/>
        <v>185</v>
      </c>
      <c r="BE251" s="32">
        <f t="shared" si="332"/>
        <v>9.1</v>
      </c>
      <c r="BF251" s="22">
        <v>1</v>
      </c>
      <c r="BG251" s="23">
        <f t="shared" si="333"/>
        <v>1.3</v>
      </c>
      <c r="BH251" s="31">
        <f t="shared" si="292"/>
        <v>2.5790658940929573E+19</v>
      </c>
      <c r="BI251" s="31">
        <f t="shared" si="334"/>
        <v>6.2026534752935624E+21</v>
      </c>
      <c r="BJ251" s="31">
        <f t="shared" si="335"/>
        <v>163277476724738.03</v>
      </c>
      <c r="BK251" s="31">
        <f t="shared" si="336"/>
        <v>2730</v>
      </c>
      <c r="BL251" s="31">
        <f t="shared" si="337"/>
        <v>36532.442572884189</v>
      </c>
      <c r="BM251" s="56">
        <f t="shared" si="382"/>
        <v>2.6323810829527334E-8</v>
      </c>
      <c r="BO251" s="32">
        <f t="shared" si="338"/>
        <v>140</v>
      </c>
      <c r="BP251" s="32">
        <f t="shared" si="339"/>
        <v>12.149999999999999</v>
      </c>
      <c r="BQ251" s="22">
        <v>1</v>
      </c>
      <c r="BR251" s="23">
        <f t="shared" si="340"/>
        <v>1.5249999999999999</v>
      </c>
      <c r="BS251" s="31">
        <f t="shared" si="293"/>
        <v>1.3432634865067486E+17</v>
      </c>
      <c r="BT251" s="31">
        <f t="shared" si="341"/>
        <v>2.8678675436919083E+19</v>
      </c>
      <c r="BU251" s="31">
        <f t="shared" si="342"/>
        <v>318901321728.00293</v>
      </c>
      <c r="BV251" s="31">
        <f t="shared" si="343"/>
        <v>3644.9999999999995</v>
      </c>
      <c r="BW251" s="31">
        <f t="shared" si="344"/>
        <v>36532.442572884189</v>
      </c>
      <c r="BX251" s="56">
        <f t="shared" si="380"/>
        <v>1.1119806506735311E-8</v>
      </c>
      <c r="BZ251" s="32">
        <f t="shared" si="345"/>
        <v>90</v>
      </c>
      <c r="CA251" s="32">
        <f t="shared" si="346"/>
        <v>15.7</v>
      </c>
      <c r="CB251" s="32">
        <v>1</v>
      </c>
      <c r="CC251" s="23">
        <f t="shared" si="347"/>
        <v>1.7749999999999999</v>
      </c>
      <c r="CD251" s="31">
        <f t="shared" si="294"/>
        <v>1.4328143856071985E+18</v>
      </c>
      <c r="CE251" s="31">
        <f t="shared" si="348"/>
        <v>2.2889209810074996E+20</v>
      </c>
      <c r="CF251" s="31">
        <f t="shared" si="349"/>
        <v>311427072.00000185</v>
      </c>
      <c r="CG251" s="31">
        <f t="shared" si="350"/>
        <v>4710</v>
      </c>
      <c r="CH251" s="31">
        <f t="shared" si="351"/>
        <v>36532.442572884189</v>
      </c>
      <c r="CI251" s="56">
        <f t="shared" si="378"/>
        <v>1.3605846360974986E-12</v>
      </c>
      <c r="CK251" s="32">
        <f t="shared" si="352"/>
        <v>35</v>
      </c>
      <c r="CL251" s="32">
        <f t="shared" si="353"/>
        <v>19.799999999999997</v>
      </c>
      <c r="CM251" s="32">
        <v>1</v>
      </c>
      <c r="CN251" s="23">
        <f t="shared" si="354"/>
        <v>2.0499999999999998</v>
      </c>
      <c r="CO251" s="31">
        <f t="shared" si="295"/>
        <v>5</v>
      </c>
      <c r="CP251" s="31">
        <f t="shared" si="355"/>
        <v>358.74999999999994</v>
      </c>
      <c r="CQ251" s="31">
        <f t="shared" si="356"/>
        <v>152064.00000000035</v>
      </c>
      <c r="CR251" s="31">
        <f t="shared" si="357"/>
        <v>5939.9999999999991</v>
      </c>
      <c r="CS251" s="31">
        <f t="shared" si="358"/>
        <v>36532.442572884189</v>
      </c>
      <c r="CT251" s="56">
        <f t="shared" si="379"/>
        <v>423.87177700348536</v>
      </c>
      <c r="CV251" s="32">
        <f t="shared" si="359"/>
        <v>-15</v>
      </c>
      <c r="CW251" s="32">
        <f t="shared" si="360"/>
        <v>24.4</v>
      </c>
      <c r="CX251" s="32">
        <v>1</v>
      </c>
      <c r="CY251" s="23">
        <f t="shared" si="361"/>
        <v>2.2999999999999998</v>
      </c>
      <c r="CZ251" s="31">
        <f t="shared" si="296"/>
        <v>1</v>
      </c>
      <c r="DA251" s="31">
        <f t="shared" si="362"/>
        <v>-34.5</v>
      </c>
      <c r="DB251" s="31">
        <f t="shared" si="363"/>
        <v>148.49999999999983</v>
      </c>
      <c r="DC251" s="31">
        <f t="shared" si="364"/>
        <v>7320</v>
      </c>
      <c r="DD251" s="31">
        <f t="shared" si="365"/>
        <v>36532.442572884189</v>
      </c>
      <c r="DG251" s="32">
        <f t="shared" si="366"/>
        <v>-80</v>
      </c>
      <c r="DH251" s="32">
        <f t="shared" si="367"/>
        <v>29.65</v>
      </c>
      <c r="DI251" s="32">
        <v>1</v>
      </c>
      <c r="DJ251" s="23">
        <f t="shared" si="374"/>
        <v>2.625</v>
      </c>
      <c r="DK251" s="31">
        <f t="shared" si="297"/>
        <v>1</v>
      </c>
      <c r="DL251" s="31">
        <f t="shared" si="368"/>
        <v>-210</v>
      </c>
      <c r="DM251" s="31">
        <f t="shared" si="369"/>
        <v>1.8127441406249899E-2</v>
      </c>
      <c r="DN251" s="31">
        <f t="shared" si="370"/>
        <v>8895</v>
      </c>
      <c r="DO251" s="31">
        <f t="shared" si="371"/>
        <v>36532.442572884189</v>
      </c>
    </row>
    <row r="252" spans="1:119">
      <c r="A252" s="23">
        <f t="shared" si="298"/>
        <v>1260.691879265215</v>
      </c>
      <c r="B252" s="23">
        <v>0</v>
      </c>
      <c r="C252" s="44">
        <f t="shared" si="377"/>
        <v>9.8999999999999986</v>
      </c>
      <c r="D252" s="48"/>
      <c r="E252" s="47">
        <f t="shared" si="299"/>
        <v>9.8999999999999986</v>
      </c>
      <c r="F252" s="84">
        <f t="shared" si="286"/>
        <v>19.799999999999997</v>
      </c>
      <c r="G252" s="185">
        <f t="shared" si="287"/>
        <v>30.273844695219058</v>
      </c>
      <c r="H252" s="26">
        <f t="shared" si="300"/>
        <v>646659685440729.12</v>
      </c>
      <c r="I252" s="23">
        <f t="shared" si="372"/>
        <v>49.200000000000024</v>
      </c>
      <c r="J252" s="27">
        <v>246</v>
      </c>
      <c r="K252" s="32">
        <f t="shared" si="301"/>
        <v>246</v>
      </c>
      <c r="L252" s="32">
        <f t="shared" si="302"/>
        <v>1</v>
      </c>
      <c r="M252" s="22">
        <v>1</v>
      </c>
      <c r="N252" s="109">
        <f t="shared" si="303"/>
        <v>9.8999999999999986</v>
      </c>
      <c r="O252" s="31">
        <f t="shared" si="288"/>
        <v>1.2135937846092971E+22</v>
      </c>
      <c r="P252" s="31">
        <f t="shared" si="304"/>
        <v>2.9555863030374815E+25</v>
      </c>
      <c r="Q252" s="31">
        <f t="shared" si="305"/>
        <v>7.6823170630358605E+17</v>
      </c>
      <c r="R252" s="31">
        <f t="shared" si="306"/>
        <v>300</v>
      </c>
      <c r="S252" s="31">
        <f t="shared" si="307"/>
        <v>37820.756377956452</v>
      </c>
      <c r="T252" s="56">
        <f t="shared" si="308"/>
        <v>2.599253168530615E-8</v>
      </c>
      <c r="U252" s="163">
        <f t="shared" si="309"/>
        <v>908.21534085657174</v>
      </c>
      <c r="W252" s="32">
        <f t="shared" si="310"/>
        <v>241</v>
      </c>
      <c r="X252" s="32">
        <f t="shared" si="311"/>
        <v>2.0499999999999998</v>
      </c>
      <c r="Y252" s="22">
        <v>1</v>
      </c>
      <c r="Z252" s="23">
        <f t="shared" si="312"/>
        <v>1.0249999999999999</v>
      </c>
      <c r="AA252" s="31">
        <f t="shared" si="289"/>
        <v>7.9908058285313469E+22</v>
      </c>
      <c r="AB252" s="31">
        <f t="shared" si="313"/>
        <v>1.9739288097929558E+25</v>
      </c>
      <c r="AC252" s="31">
        <f t="shared" si="314"/>
        <v>3.8411585315179302E+17</v>
      </c>
      <c r="AD252" s="31">
        <f t="shared" si="315"/>
        <v>615</v>
      </c>
      <c r="AE252" s="31">
        <f t="shared" si="316"/>
        <v>37820.756377956452</v>
      </c>
      <c r="AF252" s="56">
        <f t="shared" si="376"/>
        <v>1.9459458276617518E-8</v>
      </c>
      <c r="AH252" s="32">
        <f t="shared" si="317"/>
        <v>231</v>
      </c>
      <c r="AI252" s="32">
        <f t="shared" si="318"/>
        <v>4.1999999999999993</v>
      </c>
      <c r="AJ252" s="22">
        <v>1</v>
      </c>
      <c r="AK252" s="23">
        <f t="shared" si="319"/>
        <v>1.075</v>
      </c>
      <c r="AL252" s="31">
        <f t="shared" si="290"/>
        <v>6.5193054545127533E+21</v>
      </c>
      <c r="AM252" s="31">
        <f t="shared" si="320"/>
        <v>1.6189065269918794E+24</v>
      </c>
      <c r="AN252" s="31">
        <f t="shared" si="321"/>
        <v>9.6028963287948192E+16</v>
      </c>
      <c r="AO252" s="31">
        <f t="shared" si="322"/>
        <v>1259.9999999999998</v>
      </c>
      <c r="AP252" s="31">
        <f t="shared" si="323"/>
        <v>37820.756377956452</v>
      </c>
      <c r="AQ252" s="56">
        <f t="shared" si="381"/>
        <v>5.931717593750234E-8</v>
      </c>
      <c r="AS252" s="32">
        <f t="shared" si="324"/>
        <v>216</v>
      </c>
      <c r="AT252" s="32">
        <f t="shared" si="325"/>
        <v>6.4999999999999991</v>
      </c>
      <c r="AU252" s="22">
        <v>1</v>
      </c>
      <c r="AV252" s="23">
        <f t="shared" si="326"/>
        <v>1.1499999999999999</v>
      </c>
      <c r="AW252" s="31">
        <f t="shared" si="291"/>
        <v>3.8526786812993562E+20</v>
      </c>
      <c r="AX252" s="31">
        <f t="shared" si="327"/>
        <v>9.570053844347601E+22</v>
      </c>
      <c r="AY252" s="31">
        <f t="shared" si="328"/>
        <v>1.200362041099351E+16</v>
      </c>
      <c r="AZ252" s="31">
        <f t="shared" si="329"/>
        <v>1949.9999999999998</v>
      </c>
      <c r="BA252" s="31">
        <f t="shared" si="330"/>
        <v>37820.756377956452</v>
      </c>
      <c r="BB252" s="56">
        <f t="shared" si="373"/>
        <v>1.2542897465601258E-7</v>
      </c>
      <c r="BD252" s="32">
        <f t="shared" si="331"/>
        <v>186</v>
      </c>
      <c r="BE252" s="32">
        <f t="shared" si="332"/>
        <v>9.1</v>
      </c>
      <c r="BF252" s="22">
        <v>1</v>
      </c>
      <c r="BG252" s="23">
        <f t="shared" si="333"/>
        <v>1.3</v>
      </c>
      <c r="BH252" s="31">
        <f t="shared" si="292"/>
        <v>2.5790658940929573E+19</v>
      </c>
      <c r="BI252" s="31">
        <f t="shared" si="334"/>
        <v>6.2361813319167718E+21</v>
      </c>
      <c r="BJ252" s="31">
        <f t="shared" si="335"/>
        <v>187556568921773.19</v>
      </c>
      <c r="BK252" s="31">
        <f t="shared" si="336"/>
        <v>2730</v>
      </c>
      <c r="BL252" s="31">
        <f t="shared" si="337"/>
        <v>37820.756377956452</v>
      </c>
      <c r="BM252" s="56">
        <f t="shared" si="382"/>
        <v>3.0075547669189607E-8</v>
      </c>
      <c r="BO252" s="32">
        <f t="shared" si="338"/>
        <v>141</v>
      </c>
      <c r="BP252" s="32">
        <f t="shared" si="339"/>
        <v>12.149999999999999</v>
      </c>
      <c r="BQ252" s="22">
        <v>1</v>
      </c>
      <c r="BR252" s="23">
        <f t="shared" si="340"/>
        <v>1.5249999999999999</v>
      </c>
      <c r="BS252" s="31">
        <f t="shared" si="293"/>
        <v>1.3432634865067486E+17</v>
      </c>
      <c r="BT252" s="31">
        <f t="shared" si="341"/>
        <v>2.8883523118611362E+19</v>
      </c>
      <c r="BU252" s="31">
        <f t="shared" si="342"/>
        <v>366321423675.33722</v>
      </c>
      <c r="BV252" s="31">
        <f t="shared" si="343"/>
        <v>3644.9999999999995</v>
      </c>
      <c r="BW252" s="31">
        <f t="shared" si="344"/>
        <v>37820.756377956452</v>
      </c>
      <c r="BX252" s="56">
        <f t="shared" si="380"/>
        <v>1.2682712637617765E-8</v>
      </c>
      <c r="BZ252" s="32">
        <f t="shared" si="345"/>
        <v>91</v>
      </c>
      <c r="CA252" s="32">
        <f t="shared" si="346"/>
        <v>15.7</v>
      </c>
      <c r="CB252" s="32">
        <v>1</v>
      </c>
      <c r="CC252" s="23">
        <f t="shared" si="347"/>
        <v>1.7749999999999999</v>
      </c>
      <c r="CD252" s="31">
        <f t="shared" si="294"/>
        <v>1.4328143856071985E+18</v>
      </c>
      <c r="CE252" s="31">
        <f t="shared" si="348"/>
        <v>2.3143534363520274E+20</v>
      </c>
      <c r="CF252" s="31">
        <f t="shared" si="349"/>
        <v>357735765.30794525</v>
      </c>
      <c r="CG252" s="31">
        <f t="shared" si="350"/>
        <v>4710</v>
      </c>
      <c r="CH252" s="31">
        <f t="shared" si="351"/>
        <v>37820.756377956452</v>
      </c>
      <c r="CI252" s="56">
        <f t="shared" si="378"/>
        <v>1.5457265933928488E-12</v>
      </c>
      <c r="CK252" s="32">
        <f t="shared" si="352"/>
        <v>36</v>
      </c>
      <c r="CL252" s="32">
        <f t="shared" si="353"/>
        <v>19.799999999999997</v>
      </c>
      <c r="CM252" s="32">
        <v>1</v>
      </c>
      <c r="CN252" s="23">
        <f t="shared" si="354"/>
        <v>2.0499999999999998</v>
      </c>
      <c r="CO252" s="31">
        <f t="shared" si="295"/>
        <v>5</v>
      </c>
      <c r="CP252" s="31">
        <f t="shared" si="355"/>
        <v>368.99999999999994</v>
      </c>
      <c r="CQ252" s="31">
        <f t="shared" si="356"/>
        <v>174675.66665426953</v>
      </c>
      <c r="CR252" s="31">
        <f t="shared" si="357"/>
        <v>5939.9999999999991</v>
      </c>
      <c r="CS252" s="31">
        <f t="shared" si="358"/>
        <v>37820.756377956452</v>
      </c>
      <c r="CT252" s="56">
        <f t="shared" si="379"/>
        <v>473.37579039097443</v>
      </c>
      <c r="CV252" s="32">
        <f t="shared" si="359"/>
        <v>-14</v>
      </c>
      <c r="CW252" s="32">
        <f t="shared" si="360"/>
        <v>24.4</v>
      </c>
      <c r="CX252" s="32">
        <v>1</v>
      </c>
      <c r="CY252" s="23">
        <f t="shared" si="361"/>
        <v>2.2999999999999998</v>
      </c>
      <c r="CZ252" s="31">
        <f t="shared" si="296"/>
        <v>1</v>
      </c>
      <c r="DA252" s="31">
        <f t="shared" si="362"/>
        <v>-32.199999999999996</v>
      </c>
      <c r="DB252" s="31">
        <f t="shared" si="363"/>
        <v>170.58170571705955</v>
      </c>
      <c r="DC252" s="31">
        <f t="shared" si="364"/>
        <v>7320</v>
      </c>
      <c r="DD252" s="31">
        <f t="shared" si="365"/>
        <v>37820.756377956452</v>
      </c>
      <c r="DG252" s="32">
        <f t="shared" si="366"/>
        <v>-79</v>
      </c>
      <c r="DH252" s="32">
        <f t="shared" si="367"/>
        <v>29.65</v>
      </c>
      <c r="DI252" s="32">
        <v>1</v>
      </c>
      <c r="DJ252" s="23">
        <f t="shared" si="374"/>
        <v>2.625</v>
      </c>
      <c r="DK252" s="31">
        <f t="shared" si="297"/>
        <v>1</v>
      </c>
      <c r="DL252" s="31">
        <f t="shared" si="368"/>
        <v>-207.375</v>
      </c>
      <c r="DM252" s="31">
        <f t="shared" si="369"/>
        <v>2.0822962123664402E-2</v>
      </c>
      <c r="DN252" s="31">
        <f t="shared" si="370"/>
        <v>8895</v>
      </c>
      <c r="DO252" s="31">
        <f t="shared" si="371"/>
        <v>37820.756377956452</v>
      </c>
    </row>
    <row r="253" spans="1:119">
      <c r="A253" s="23">
        <f t="shared" si="298"/>
        <v>1305.1500823749461</v>
      </c>
      <c r="B253" s="23">
        <v>0</v>
      </c>
      <c r="C253" s="44">
        <f t="shared" si="377"/>
        <v>9.8999999999999986</v>
      </c>
      <c r="D253" s="48"/>
      <c r="E253" s="47">
        <f t="shared" si="299"/>
        <v>9.8999999999999986</v>
      </c>
      <c r="F253" s="84">
        <f t="shared" si="286"/>
        <v>19.799999999999997</v>
      </c>
      <c r="G253" s="185">
        <f t="shared" si="287"/>
        <v>30.696451818408466</v>
      </c>
      <c r="H253" s="26">
        <f t="shared" si="300"/>
        <v>742816916908666</v>
      </c>
      <c r="I253" s="23">
        <f t="shared" si="372"/>
        <v>49.400000000000027</v>
      </c>
      <c r="J253" s="27">
        <v>247</v>
      </c>
      <c r="K253" s="32">
        <f t="shared" si="301"/>
        <v>247</v>
      </c>
      <c r="L253" s="32">
        <f t="shared" si="302"/>
        <v>1</v>
      </c>
      <c r="M253" s="22">
        <v>1</v>
      </c>
      <c r="N253" s="109">
        <f t="shared" si="303"/>
        <v>9.8999999999999986</v>
      </c>
      <c r="O253" s="31">
        <f t="shared" si="288"/>
        <v>1.2135937846092971E+22</v>
      </c>
      <c r="P253" s="31">
        <f t="shared" si="304"/>
        <v>2.9676008815051136E+25</v>
      </c>
      <c r="Q253" s="31">
        <f t="shared" si="305"/>
        <v>8.8246649728749504E+17</v>
      </c>
      <c r="R253" s="31">
        <f t="shared" si="306"/>
        <v>300</v>
      </c>
      <c r="S253" s="31">
        <f t="shared" si="307"/>
        <v>39154.502471248386</v>
      </c>
      <c r="T253" s="56">
        <f t="shared" si="308"/>
        <v>2.9736697504953023E-8</v>
      </c>
      <c r="U253" s="163">
        <f t="shared" si="309"/>
        <v>920.89355455225393</v>
      </c>
      <c r="W253" s="32">
        <f t="shared" si="310"/>
        <v>242</v>
      </c>
      <c r="X253" s="32">
        <f t="shared" si="311"/>
        <v>2.0499999999999998</v>
      </c>
      <c r="Y253" s="22">
        <v>1</v>
      </c>
      <c r="Z253" s="23">
        <f t="shared" si="312"/>
        <v>1.0249999999999999</v>
      </c>
      <c r="AA253" s="31">
        <f t="shared" si="289"/>
        <v>7.9908058285313469E+22</v>
      </c>
      <c r="AB253" s="31">
        <f t="shared" si="313"/>
        <v>1.9821193857672005E+25</v>
      </c>
      <c r="AC253" s="31">
        <f t="shared" si="314"/>
        <v>4.4123324864374733E+17</v>
      </c>
      <c r="AD253" s="31">
        <f t="shared" si="315"/>
        <v>615</v>
      </c>
      <c r="AE253" s="31">
        <f t="shared" si="316"/>
        <v>39154.502471248386</v>
      </c>
      <c r="AF253" s="56">
        <f t="shared" si="376"/>
        <v>2.2260679745734047E-8</v>
      </c>
      <c r="AH253" s="32">
        <f t="shared" si="317"/>
        <v>232</v>
      </c>
      <c r="AI253" s="32">
        <f t="shared" si="318"/>
        <v>4.1999999999999993</v>
      </c>
      <c r="AJ253" s="22">
        <v>1</v>
      </c>
      <c r="AK253" s="23">
        <f t="shared" si="319"/>
        <v>1.075</v>
      </c>
      <c r="AL253" s="31">
        <f t="shared" si="290"/>
        <v>6.5193054545127533E+21</v>
      </c>
      <c r="AM253" s="31">
        <f t="shared" si="320"/>
        <v>1.6259147803554807E+24</v>
      </c>
      <c r="AN253" s="31">
        <f t="shared" si="321"/>
        <v>1.1030831216093675E+17</v>
      </c>
      <c r="AO253" s="31">
        <f t="shared" si="322"/>
        <v>1259.9999999999998</v>
      </c>
      <c r="AP253" s="31">
        <f t="shared" si="323"/>
        <v>39154.502471248386</v>
      </c>
      <c r="AQ253" s="56">
        <f t="shared" si="381"/>
        <v>6.7843846118933477E-8</v>
      </c>
      <c r="AS253" s="32">
        <f t="shared" si="324"/>
        <v>217</v>
      </c>
      <c r="AT253" s="32">
        <f t="shared" si="325"/>
        <v>6.4999999999999991</v>
      </c>
      <c r="AU253" s="22">
        <v>1</v>
      </c>
      <c r="AV253" s="23">
        <f t="shared" si="326"/>
        <v>1.1499999999999999</v>
      </c>
      <c r="AW253" s="31">
        <f t="shared" si="291"/>
        <v>3.8526786812993562E+20</v>
      </c>
      <c r="AX253" s="31">
        <f t="shared" si="327"/>
        <v>9.6143596491825429E+22</v>
      </c>
      <c r="AY253" s="31">
        <f t="shared" si="328"/>
        <v>1.3788539020117084E+16</v>
      </c>
      <c r="AZ253" s="31">
        <f t="shared" si="329"/>
        <v>1949.9999999999998</v>
      </c>
      <c r="BA253" s="31">
        <f t="shared" si="330"/>
        <v>39154.502471248386</v>
      </c>
      <c r="BB253" s="56">
        <f t="shared" si="373"/>
        <v>1.4341609346067524E-7</v>
      </c>
      <c r="BD253" s="32">
        <f t="shared" si="331"/>
        <v>187</v>
      </c>
      <c r="BE253" s="32">
        <f t="shared" si="332"/>
        <v>9.1</v>
      </c>
      <c r="BF253" s="22">
        <v>1</v>
      </c>
      <c r="BG253" s="23">
        <f t="shared" si="333"/>
        <v>1.3</v>
      </c>
      <c r="BH253" s="31">
        <f t="shared" si="292"/>
        <v>2.5790658940929573E+19</v>
      </c>
      <c r="BI253" s="31">
        <f t="shared" si="334"/>
        <v>6.2697091885399791E+21</v>
      </c>
      <c r="BJ253" s="31">
        <f t="shared" si="335"/>
        <v>215445922189328.94</v>
      </c>
      <c r="BK253" s="31">
        <f t="shared" si="336"/>
        <v>2730</v>
      </c>
      <c r="BL253" s="31">
        <f t="shared" si="337"/>
        <v>39154.502471248386</v>
      </c>
      <c r="BM253" s="56">
        <f t="shared" si="382"/>
        <v>3.4362984902574025E-8</v>
      </c>
      <c r="BO253" s="32">
        <f t="shared" si="338"/>
        <v>142</v>
      </c>
      <c r="BP253" s="32">
        <f t="shared" si="339"/>
        <v>12.149999999999999</v>
      </c>
      <c r="BQ253" s="22">
        <v>1</v>
      </c>
      <c r="BR253" s="23">
        <f t="shared" si="340"/>
        <v>1.5249999999999999</v>
      </c>
      <c r="BS253" s="31">
        <f t="shared" si="293"/>
        <v>1.3432634865067486E+17</v>
      </c>
      <c r="BT253" s="31">
        <f t="shared" si="341"/>
        <v>2.9088370800303641E+19</v>
      </c>
      <c r="BU253" s="31">
        <f t="shared" si="342"/>
        <v>420792816776.0318</v>
      </c>
      <c r="BV253" s="31">
        <f t="shared" si="343"/>
        <v>3644.9999999999995</v>
      </c>
      <c r="BW253" s="31">
        <f t="shared" si="344"/>
        <v>39154.502471248386</v>
      </c>
      <c r="BX253" s="56">
        <f t="shared" si="380"/>
        <v>1.4466015290606765E-8</v>
      </c>
      <c r="BZ253" s="32">
        <f t="shared" si="345"/>
        <v>92</v>
      </c>
      <c r="CA253" s="32">
        <f t="shared" si="346"/>
        <v>15.7</v>
      </c>
      <c r="CB253" s="32">
        <v>1</v>
      </c>
      <c r="CC253" s="23">
        <f t="shared" si="347"/>
        <v>1.7749999999999999</v>
      </c>
      <c r="CD253" s="31">
        <f t="shared" si="294"/>
        <v>1.4328143856071985E+18</v>
      </c>
      <c r="CE253" s="31">
        <f t="shared" si="348"/>
        <v>2.3397858916965548E+20</v>
      </c>
      <c r="CF253" s="31">
        <f t="shared" si="349"/>
        <v>410930485.13284218</v>
      </c>
      <c r="CG253" s="31">
        <f t="shared" si="350"/>
        <v>4710</v>
      </c>
      <c r="CH253" s="31">
        <f t="shared" si="351"/>
        <v>39154.502471248386</v>
      </c>
      <c r="CI253" s="56">
        <f t="shared" si="378"/>
        <v>1.7562738821152592E-12</v>
      </c>
      <c r="CK253" s="32">
        <f t="shared" si="352"/>
        <v>37</v>
      </c>
      <c r="CL253" s="32">
        <f t="shared" si="353"/>
        <v>19.799999999999997</v>
      </c>
      <c r="CM253" s="32">
        <v>10</v>
      </c>
      <c r="CN253" s="23">
        <f t="shared" si="354"/>
        <v>2.0499999999999998</v>
      </c>
      <c r="CO253" s="31">
        <f t="shared" si="295"/>
        <v>50</v>
      </c>
      <c r="CP253" s="31">
        <f t="shared" si="355"/>
        <v>3792.4999999999995</v>
      </c>
      <c r="CQ253" s="31">
        <f t="shared" si="356"/>
        <v>200649.65094376981</v>
      </c>
      <c r="CR253" s="31">
        <f t="shared" si="357"/>
        <v>5939.9999999999991</v>
      </c>
      <c r="CS253" s="31">
        <f t="shared" si="358"/>
        <v>39154.502471248386</v>
      </c>
      <c r="CT253" s="56">
        <f t="shared" si="379"/>
        <v>52.906961356300549</v>
      </c>
      <c r="CV253" s="32">
        <f t="shared" si="359"/>
        <v>-13</v>
      </c>
      <c r="CW253" s="32">
        <f t="shared" si="360"/>
        <v>24.4</v>
      </c>
      <c r="CX253" s="32">
        <v>1</v>
      </c>
      <c r="CY253" s="23">
        <f t="shared" si="361"/>
        <v>2.2999999999999998</v>
      </c>
      <c r="CZ253" s="31">
        <f t="shared" si="296"/>
        <v>1</v>
      </c>
      <c r="DA253" s="31">
        <f t="shared" si="362"/>
        <v>-29.9</v>
      </c>
      <c r="DB253" s="31">
        <f t="shared" si="363"/>
        <v>195.94692474977461</v>
      </c>
      <c r="DC253" s="31">
        <f t="shared" si="364"/>
        <v>7320</v>
      </c>
      <c r="DD253" s="31">
        <f t="shared" si="365"/>
        <v>39154.502471248386</v>
      </c>
      <c r="DG253" s="32">
        <f t="shared" si="366"/>
        <v>-78</v>
      </c>
      <c r="DH253" s="32">
        <f t="shared" si="367"/>
        <v>29.65</v>
      </c>
      <c r="DI253" s="32">
        <v>1</v>
      </c>
      <c r="DJ253" s="23">
        <f t="shared" si="374"/>
        <v>2.625</v>
      </c>
      <c r="DK253" s="31">
        <f t="shared" si="297"/>
        <v>1</v>
      </c>
      <c r="DL253" s="31">
        <f t="shared" si="368"/>
        <v>-204.75</v>
      </c>
      <c r="DM253" s="31">
        <f t="shared" si="369"/>
        <v>2.3919302337618867E-2</v>
      </c>
      <c r="DN253" s="31">
        <f t="shared" si="370"/>
        <v>8895</v>
      </c>
      <c r="DO253" s="31">
        <f t="shared" si="371"/>
        <v>39154.502471248386</v>
      </c>
    </row>
    <row r="254" spans="1:119">
      <c r="A254" s="23">
        <f t="shared" si="298"/>
        <v>1351.1761006314662</v>
      </c>
      <c r="B254" s="23">
        <v>0</v>
      </c>
      <c r="C254" s="44">
        <f t="shared" si="377"/>
        <v>9.8999999999999986</v>
      </c>
      <c r="D254" s="48"/>
      <c r="E254" s="47">
        <f t="shared" si="299"/>
        <v>9.8999999999999986</v>
      </c>
      <c r="F254" s="84">
        <f t="shared" si="286"/>
        <v>19.799999999999997</v>
      </c>
      <c r="G254" s="185">
        <f t="shared" si="287"/>
        <v>31.12495831719313</v>
      </c>
      <c r="H254" s="26">
        <f t="shared" si="300"/>
        <v>853272570516953.75</v>
      </c>
      <c r="I254" s="23">
        <f t="shared" si="372"/>
        <v>49.60000000000003</v>
      </c>
      <c r="J254" s="27">
        <v>248</v>
      </c>
      <c r="K254" s="32">
        <f t="shared" si="301"/>
        <v>248</v>
      </c>
      <c r="L254" s="32">
        <f t="shared" si="302"/>
        <v>1</v>
      </c>
      <c r="M254" s="22">
        <v>1</v>
      </c>
      <c r="N254" s="109">
        <f t="shared" si="303"/>
        <v>9.8999999999999986</v>
      </c>
      <c r="O254" s="31">
        <f t="shared" si="288"/>
        <v>1.2135937846092971E+22</v>
      </c>
      <c r="P254" s="31">
        <f t="shared" si="304"/>
        <v>2.9796154599727457E+25</v>
      </c>
      <c r="Q254" s="31">
        <f t="shared" si="305"/>
        <v>1.0136878137741409E+18</v>
      </c>
      <c r="R254" s="31">
        <f t="shared" si="306"/>
        <v>300</v>
      </c>
      <c r="S254" s="31">
        <f t="shared" si="307"/>
        <v>40535.283018943985</v>
      </c>
      <c r="T254" s="56">
        <f t="shared" si="308"/>
        <v>3.4020759638004198E-8</v>
      </c>
      <c r="U254" s="163">
        <f t="shared" si="309"/>
        <v>933.74874951579386</v>
      </c>
      <c r="W254" s="32">
        <f t="shared" si="310"/>
        <v>243</v>
      </c>
      <c r="X254" s="32">
        <f t="shared" si="311"/>
        <v>2.0499999999999998</v>
      </c>
      <c r="Y254" s="22">
        <v>1</v>
      </c>
      <c r="Z254" s="23">
        <f t="shared" si="312"/>
        <v>1.0249999999999999</v>
      </c>
      <c r="AA254" s="31">
        <f t="shared" si="289"/>
        <v>7.9908058285313469E+22</v>
      </c>
      <c r="AB254" s="31">
        <f t="shared" si="313"/>
        <v>1.9903099617414451E+25</v>
      </c>
      <c r="AC254" s="31">
        <f t="shared" si="314"/>
        <v>5.0684390688707027E+17</v>
      </c>
      <c r="AD254" s="31">
        <f t="shared" si="315"/>
        <v>615</v>
      </c>
      <c r="AE254" s="31">
        <f t="shared" si="316"/>
        <v>40535.283018943985</v>
      </c>
      <c r="AF254" s="56">
        <f t="shared" si="376"/>
        <v>2.5465576549875742E-8</v>
      </c>
      <c r="AH254" s="32">
        <f t="shared" si="317"/>
        <v>233</v>
      </c>
      <c r="AI254" s="32">
        <f t="shared" si="318"/>
        <v>4.1999999999999993</v>
      </c>
      <c r="AJ254" s="22">
        <v>1</v>
      </c>
      <c r="AK254" s="23">
        <f t="shared" si="319"/>
        <v>1.075</v>
      </c>
      <c r="AL254" s="31">
        <f t="shared" si="290"/>
        <v>6.5193054545127533E+21</v>
      </c>
      <c r="AM254" s="31">
        <f t="shared" si="320"/>
        <v>1.6329230337190817E+24</v>
      </c>
      <c r="AN254" s="31">
        <f t="shared" si="321"/>
        <v>1.2671097672176752E+17</v>
      </c>
      <c r="AO254" s="31">
        <f t="shared" si="322"/>
        <v>1259.9999999999998</v>
      </c>
      <c r="AP254" s="31">
        <f t="shared" si="323"/>
        <v>40535.283018943985</v>
      </c>
      <c r="AQ254" s="56">
        <f t="shared" si="381"/>
        <v>7.7597641839355744E-8</v>
      </c>
      <c r="AS254" s="32">
        <f t="shared" si="324"/>
        <v>218</v>
      </c>
      <c r="AT254" s="32">
        <f t="shared" si="325"/>
        <v>6.4999999999999991</v>
      </c>
      <c r="AU254" s="22">
        <v>1</v>
      </c>
      <c r="AV254" s="23">
        <f t="shared" si="326"/>
        <v>1.1499999999999999</v>
      </c>
      <c r="AW254" s="31">
        <f t="shared" si="291"/>
        <v>3.8526786812993562E+20</v>
      </c>
      <c r="AX254" s="31">
        <f t="shared" si="327"/>
        <v>9.6586654540174866E+22</v>
      </c>
      <c r="AY254" s="31">
        <f t="shared" si="328"/>
        <v>1.583887209022092E+16</v>
      </c>
      <c r="AZ254" s="31">
        <f t="shared" si="329"/>
        <v>1949.9999999999998</v>
      </c>
      <c r="BA254" s="31">
        <f t="shared" si="330"/>
        <v>40535.283018943985</v>
      </c>
      <c r="BB254" s="56">
        <f t="shared" si="373"/>
        <v>1.6398613416756038E-7</v>
      </c>
      <c r="BD254" s="32">
        <f t="shared" si="331"/>
        <v>188</v>
      </c>
      <c r="BE254" s="32">
        <f t="shared" si="332"/>
        <v>9.1</v>
      </c>
      <c r="BF254" s="22">
        <v>1</v>
      </c>
      <c r="BG254" s="23">
        <f t="shared" si="333"/>
        <v>1.3</v>
      </c>
      <c r="BH254" s="31">
        <f t="shared" si="292"/>
        <v>2.5790658940929573E+19</v>
      </c>
      <c r="BI254" s="31">
        <f t="shared" si="334"/>
        <v>6.3032370451631875E+21</v>
      </c>
      <c r="BJ254" s="31">
        <f t="shared" si="335"/>
        <v>247482376409701.37</v>
      </c>
      <c r="BK254" s="31">
        <f t="shared" si="336"/>
        <v>2730</v>
      </c>
      <c r="BL254" s="31">
        <f t="shared" si="337"/>
        <v>40535.283018943985</v>
      </c>
      <c r="BM254" s="56">
        <f t="shared" si="382"/>
        <v>3.9262743037659978E-8</v>
      </c>
      <c r="BO254" s="32">
        <f t="shared" si="338"/>
        <v>143</v>
      </c>
      <c r="BP254" s="32">
        <f t="shared" si="339"/>
        <v>12.149999999999999</v>
      </c>
      <c r="BQ254" s="22">
        <v>1</v>
      </c>
      <c r="BR254" s="23">
        <f t="shared" si="340"/>
        <v>1.5249999999999999</v>
      </c>
      <c r="BS254" s="31">
        <f t="shared" si="293"/>
        <v>1.3432634865067486E+17</v>
      </c>
      <c r="BT254" s="31">
        <f t="shared" si="341"/>
        <v>2.9293218481995923E+19</v>
      </c>
      <c r="BU254" s="31">
        <f t="shared" si="342"/>
        <v>483364016425.19647</v>
      </c>
      <c r="BV254" s="31">
        <f t="shared" si="343"/>
        <v>3644.9999999999995</v>
      </c>
      <c r="BW254" s="31">
        <f t="shared" si="344"/>
        <v>40535.283018943985</v>
      </c>
      <c r="BX254" s="56">
        <f t="shared" si="380"/>
        <v>1.650088455532053E-8</v>
      </c>
      <c r="BZ254" s="32">
        <f t="shared" si="345"/>
        <v>93</v>
      </c>
      <c r="CA254" s="32">
        <f t="shared" si="346"/>
        <v>15.7</v>
      </c>
      <c r="CB254" s="32">
        <v>1</v>
      </c>
      <c r="CC254" s="23">
        <f t="shared" si="347"/>
        <v>1.7749999999999999</v>
      </c>
      <c r="CD254" s="31">
        <f t="shared" si="294"/>
        <v>1.4328143856071985E+18</v>
      </c>
      <c r="CE254" s="31">
        <f t="shared" si="348"/>
        <v>2.3652183470410826E+20</v>
      </c>
      <c r="CF254" s="31">
        <f t="shared" si="349"/>
        <v>472035172.29022944</v>
      </c>
      <c r="CG254" s="31">
        <f t="shared" si="350"/>
        <v>4710</v>
      </c>
      <c r="CH254" s="31">
        <f t="shared" si="351"/>
        <v>40535.283018943985</v>
      </c>
      <c r="CI254" s="56">
        <f t="shared" si="378"/>
        <v>1.9957361352314523E-12</v>
      </c>
      <c r="CK254" s="32">
        <f t="shared" si="352"/>
        <v>38</v>
      </c>
      <c r="CL254" s="32">
        <f t="shared" si="353"/>
        <v>19.799999999999997</v>
      </c>
      <c r="CM254" s="32">
        <v>1</v>
      </c>
      <c r="CN254" s="23">
        <f t="shared" si="354"/>
        <v>2.0499999999999998</v>
      </c>
      <c r="CO254" s="31">
        <f t="shared" si="295"/>
        <v>50</v>
      </c>
      <c r="CP254" s="31">
        <f t="shared" si="355"/>
        <v>3894.9999999999995</v>
      </c>
      <c r="CQ254" s="31">
        <f t="shared" si="356"/>
        <v>230485.92396983769</v>
      </c>
      <c r="CR254" s="31">
        <f t="shared" si="357"/>
        <v>5939.9999999999991</v>
      </c>
      <c r="CS254" s="31">
        <f t="shared" si="358"/>
        <v>40535.283018943985</v>
      </c>
      <c r="CT254" s="56">
        <f t="shared" si="379"/>
        <v>59.174820017930095</v>
      </c>
      <c r="CV254" s="32">
        <f t="shared" si="359"/>
        <v>-12</v>
      </c>
      <c r="CW254" s="32">
        <f t="shared" si="360"/>
        <v>24.4</v>
      </c>
      <c r="CX254" s="32">
        <v>1</v>
      </c>
      <c r="CY254" s="23">
        <f t="shared" si="361"/>
        <v>2.2999999999999998</v>
      </c>
      <c r="CZ254" s="31">
        <f t="shared" si="296"/>
        <v>1</v>
      </c>
      <c r="DA254" s="31">
        <f t="shared" si="362"/>
        <v>-27.599999999999998</v>
      </c>
      <c r="DB254" s="31">
        <f t="shared" si="363"/>
        <v>225.08391012679391</v>
      </c>
      <c r="DC254" s="31">
        <f t="shared" si="364"/>
        <v>7320</v>
      </c>
      <c r="DD254" s="31">
        <f t="shared" si="365"/>
        <v>40535.283018943985</v>
      </c>
      <c r="DG254" s="32">
        <f t="shared" si="366"/>
        <v>-77</v>
      </c>
      <c r="DH254" s="32">
        <f t="shared" si="367"/>
        <v>29.65</v>
      </c>
      <c r="DI254" s="32">
        <v>1</v>
      </c>
      <c r="DJ254" s="23">
        <f t="shared" si="374"/>
        <v>2.625</v>
      </c>
      <c r="DK254" s="31">
        <f t="shared" si="297"/>
        <v>1</v>
      </c>
      <c r="DL254" s="31">
        <f t="shared" si="368"/>
        <v>-202.125</v>
      </c>
      <c r="DM254" s="31">
        <f t="shared" si="369"/>
        <v>2.7476063247899522E-2</v>
      </c>
      <c r="DN254" s="31">
        <f t="shared" si="370"/>
        <v>8895</v>
      </c>
      <c r="DO254" s="31">
        <f t="shared" si="371"/>
        <v>40535.283018943985</v>
      </c>
    </row>
    <row r="255" spans="1:119">
      <c r="A255" s="23">
        <f t="shared" si="298"/>
        <v>1398.8252229165244</v>
      </c>
      <c r="B255" s="23">
        <v>0</v>
      </c>
      <c r="C255" s="44">
        <f t="shared" si="377"/>
        <v>9.8999999999999986</v>
      </c>
      <c r="D255" s="48"/>
      <c r="E255" s="47">
        <f t="shared" si="299"/>
        <v>9.8999999999999986</v>
      </c>
      <c r="F255" s="84">
        <f t="shared" si="286"/>
        <v>19.799999999999997</v>
      </c>
      <c r="G255" s="185">
        <f t="shared" si="287"/>
        <v>31.559446543787505</v>
      </c>
      <c r="H255" s="26">
        <f t="shared" si="300"/>
        <v>980152798116916.62</v>
      </c>
      <c r="I255" s="23">
        <f t="shared" si="372"/>
        <v>49.800000000000033</v>
      </c>
      <c r="J255" s="27">
        <v>249</v>
      </c>
      <c r="K255" s="32">
        <f t="shared" si="301"/>
        <v>249</v>
      </c>
      <c r="L255" s="32">
        <f t="shared" si="302"/>
        <v>1</v>
      </c>
      <c r="M255" s="22">
        <v>1</v>
      </c>
      <c r="N255" s="109">
        <f t="shared" si="303"/>
        <v>9.8999999999999986</v>
      </c>
      <c r="O255" s="31">
        <f t="shared" si="288"/>
        <v>1.2135937846092971E+22</v>
      </c>
      <c r="P255" s="31">
        <f t="shared" si="304"/>
        <v>2.9916300384403778E+25</v>
      </c>
      <c r="Q255" s="31">
        <f t="shared" si="305"/>
        <v>1.1644215241628969E+18</v>
      </c>
      <c r="R255" s="31">
        <f t="shared" si="306"/>
        <v>300</v>
      </c>
      <c r="S255" s="31">
        <f t="shared" si="307"/>
        <v>41964.756687495734</v>
      </c>
      <c r="T255" s="56">
        <f t="shared" si="308"/>
        <v>3.8922644484808793E-8</v>
      </c>
      <c r="U255" s="163">
        <f t="shared" si="309"/>
        <v>946.78339631362519</v>
      </c>
      <c r="W255" s="32">
        <f t="shared" si="310"/>
        <v>244</v>
      </c>
      <c r="X255" s="32">
        <f t="shared" si="311"/>
        <v>2.0499999999999998</v>
      </c>
      <c r="Y255" s="22">
        <v>1</v>
      </c>
      <c r="Z255" s="23">
        <f t="shared" si="312"/>
        <v>1.0249999999999999</v>
      </c>
      <c r="AA255" s="31">
        <f t="shared" si="289"/>
        <v>7.9908058285313469E+22</v>
      </c>
      <c r="AB255" s="31">
        <f t="shared" si="313"/>
        <v>1.9985005377156893E+25</v>
      </c>
      <c r="AC255" s="31">
        <f t="shared" si="314"/>
        <v>5.8221076208144806E+17</v>
      </c>
      <c r="AD255" s="31">
        <f t="shared" si="315"/>
        <v>615</v>
      </c>
      <c r="AE255" s="31">
        <f t="shared" si="316"/>
        <v>41964.756687495734</v>
      </c>
      <c r="AF255" s="56">
        <f t="shared" si="376"/>
        <v>2.913237955627083E-8</v>
      </c>
      <c r="AH255" s="32">
        <f t="shared" si="317"/>
        <v>234</v>
      </c>
      <c r="AI255" s="32">
        <f t="shared" si="318"/>
        <v>4.1999999999999993</v>
      </c>
      <c r="AJ255" s="22">
        <v>1</v>
      </c>
      <c r="AK255" s="23">
        <f t="shared" si="319"/>
        <v>1.075</v>
      </c>
      <c r="AL255" s="31">
        <f t="shared" si="290"/>
        <v>6.5193054545127533E+21</v>
      </c>
      <c r="AM255" s="31">
        <f t="shared" si="320"/>
        <v>1.6399312870826833E+24</v>
      </c>
      <c r="AN255" s="31">
        <f t="shared" si="321"/>
        <v>1.4555269052036192E+17</v>
      </c>
      <c r="AO255" s="31">
        <f t="shared" si="322"/>
        <v>1259.9999999999998</v>
      </c>
      <c r="AP255" s="31">
        <f t="shared" si="323"/>
        <v>41964.756687495734</v>
      </c>
      <c r="AQ255" s="56">
        <f t="shared" si="381"/>
        <v>8.8755359243916499E-8</v>
      </c>
      <c r="AS255" s="32">
        <f t="shared" si="324"/>
        <v>219</v>
      </c>
      <c r="AT255" s="32">
        <f t="shared" si="325"/>
        <v>6.4999999999999991</v>
      </c>
      <c r="AU255" s="22">
        <v>1</v>
      </c>
      <c r="AV255" s="23">
        <f t="shared" si="326"/>
        <v>1.1499999999999999</v>
      </c>
      <c r="AW255" s="31">
        <f t="shared" si="291"/>
        <v>3.8526786812993562E+20</v>
      </c>
      <c r="AX255" s="31">
        <f t="shared" si="327"/>
        <v>9.7029712588524269E+22</v>
      </c>
      <c r="AY255" s="31">
        <f t="shared" si="328"/>
        <v>1.819408631504522E+16</v>
      </c>
      <c r="AZ255" s="31">
        <f t="shared" si="329"/>
        <v>1949.9999999999998</v>
      </c>
      <c r="BA255" s="31">
        <f t="shared" si="330"/>
        <v>41964.756687495734</v>
      </c>
      <c r="BB255" s="56">
        <f t="shared" si="373"/>
        <v>1.8751046282288009E-7</v>
      </c>
      <c r="BD255" s="32">
        <f t="shared" si="331"/>
        <v>189</v>
      </c>
      <c r="BE255" s="32">
        <f t="shared" si="332"/>
        <v>9.1</v>
      </c>
      <c r="BF255" s="22">
        <v>1</v>
      </c>
      <c r="BG255" s="23">
        <f t="shared" si="333"/>
        <v>1.3</v>
      </c>
      <c r="BH255" s="31">
        <f t="shared" si="292"/>
        <v>2.5790658940929573E+19</v>
      </c>
      <c r="BI255" s="31">
        <f t="shared" si="334"/>
        <v>6.3367649017863969E+21</v>
      </c>
      <c r="BJ255" s="31">
        <f t="shared" si="335"/>
        <v>284282598672580.94</v>
      </c>
      <c r="BK255" s="31">
        <f t="shared" si="336"/>
        <v>2730</v>
      </c>
      <c r="BL255" s="31">
        <f t="shared" si="337"/>
        <v>41964.756687495734</v>
      </c>
      <c r="BM255" s="56">
        <f t="shared" si="382"/>
        <v>4.4862418454634296E-8</v>
      </c>
      <c r="BO255" s="32">
        <f t="shared" si="338"/>
        <v>144</v>
      </c>
      <c r="BP255" s="32">
        <f t="shared" si="339"/>
        <v>12.149999999999999</v>
      </c>
      <c r="BQ255" s="22">
        <v>1</v>
      </c>
      <c r="BR255" s="23">
        <f t="shared" si="340"/>
        <v>1.5249999999999999</v>
      </c>
      <c r="BS255" s="31">
        <f t="shared" si="293"/>
        <v>1.3432634865067486E+17</v>
      </c>
      <c r="BT255" s="31">
        <f t="shared" si="341"/>
        <v>2.9498066163688198E+19</v>
      </c>
      <c r="BU255" s="31">
        <f t="shared" si="342"/>
        <v>555239450532.38306</v>
      </c>
      <c r="BV255" s="31">
        <f t="shared" si="343"/>
        <v>3644.9999999999995</v>
      </c>
      <c r="BW255" s="31">
        <f t="shared" si="344"/>
        <v>41964.756687495734</v>
      </c>
      <c r="BX255" s="56">
        <f t="shared" si="380"/>
        <v>1.8822910202021203E-8</v>
      </c>
      <c r="BZ255" s="32">
        <f t="shared" si="345"/>
        <v>94</v>
      </c>
      <c r="CA255" s="32">
        <f t="shared" si="346"/>
        <v>15.7</v>
      </c>
      <c r="CB255" s="32">
        <v>1</v>
      </c>
      <c r="CC255" s="23">
        <f t="shared" si="347"/>
        <v>1.7749999999999999</v>
      </c>
      <c r="CD255" s="31">
        <f t="shared" si="294"/>
        <v>1.4328143856071985E+18</v>
      </c>
      <c r="CE255" s="31">
        <f t="shared" si="348"/>
        <v>2.3906508023856103E+20</v>
      </c>
      <c r="CF255" s="31">
        <f t="shared" si="349"/>
        <v>542226025.91052842</v>
      </c>
      <c r="CG255" s="31">
        <f t="shared" si="350"/>
        <v>4710</v>
      </c>
      <c r="CH255" s="31">
        <f t="shared" si="351"/>
        <v>41964.756687495734</v>
      </c>
      <c r="CI255" s="56">
        <f t="shared" si="378"/>
        <v>2.2681105302767164E-12</v>
      </c>
      <c r="CK255" s="32">
        <f t="shared" si="352"/>
        <v>39</v>
      </c>
      <c r="CL255" s="32">
        <f t="shared" si="353"/>
        <v>19.799999999999997</v>
      </c>
      <c r="CM255" s="32">
        <v>1</v>
      </c>
      <c r="CN255" s="23">
        <f t="shared" si="354"/>
        <v>2.0499999999999998</v>
      </c>
      <c r="CO255" s="31">
        <f t="shared" si="295"/>
        <v>50</v>
      </c>
      <c r="CP255" s="31">
        <f t="shared" si="355"/>
        <v>3997.4999999999995</v>
      </c>
      <c r="CQ255" s="31">
        <f t="shared" si="356"/>
        <v>264758.80171412433</v>
      </c>
      <c r="CR255" s="31">
        <f t="shared" si="357"/>
        <v>5939.9999999999991</v>
      </c>
      <c r="CS255" s="31">
        <f t="shared" si="358"/>
        <v>41964.756687495734</v>
      </c>
      <c r="CT255" s="56">
        <f t="shared" si="379"/>
        <v>66.231094862820356</v>
      </c>
      <c r="CV255" s="32">
        <f t="shared" si="359"/>
        <v>-11</v>
      </c>
      <c r="CW255" s="32">
        <f t="shared" si="360"/>
        <v>24.4</v>
      </c>
      <c r="CX255" s="32">
        <v>1</v>
      </c>
      <c r="CY255" s="23">
        <f t="shared" si="361"/>
        <v>2.2999999999999998</v>
      </c>
      <c r="CZ255" s="31">
        <f t="shared" si="296"/>
        <v>1</v>
      </c>
      <c r="DA255" s="31">
        <f t="shared" si="362"/>
        <v>-25.299999999999997</v>
      </c>
      <c r="DB255" s="31">
        <f t="shared" si="363"/>
        <v>258.55351729894863</v>
      </c>
      <c r="DC255" s="31">
        <f t="shared" si="364"/>
        <v>7320</v>
      </c>
      <c r="DD255" s="31">
        <f t="shared" si="365"/>
        <v>41964.756687495734</v>
      </c>
      <c r="DG255" s="32">
        <f t="shared" si="366"/>
        <v>-76</v>
      </c>
      <c r="DH255" s="32">
        <f t="shared" si="367"/>
        <v>29.65</v>
      </c>
      <c r="DI255" s="32">
        <v>1</v>
      </c>
      <c r="DJ255" s="23">
        <f t="shared" si="374"/>
        <v>2.625</v>
      </c>
      <c r="DK255" s="31">
        <f t="shared" si="297"/>
        <v>1</v>
      </c>
      <c r="DL255" s="31">
        <f t="shared" si="368"/>
        <v>-199.5</v>
      </c>
      <c r="DM255" s="31">
        <f t="shared" si="369"/>
        <v>3.1561708654656677E-2</v>
      </c>
      <c r="DN255" s="31">
        <f t="shared" si="370"/>
        <v>8895</v>
      </c>
      <c r="DO255" s="31">
        <f t="shared" si="371"/>
        <v>41964.756687495734</v>
      </c>
    </row>
    <row r="256" spans="1:119">
      <c r="A256" s="23">
        <f t="shared" si="298"/>
        <v>1448.1546878700738</v>
      </c>
      <c r="B256" s="23">
        <v>0</v>
      </c>
      <c r="C256" s="44">
        <f t="shared" si="377"/>
        <v>9.8999999999999986</v>
      </c>
      <c r="D256" s="48"/>
      <c r="E256" s="47">
        <f t="shared" si="299"/>
        <v>9.8999999999999986</v>
      </c>
      <c r="F256" s="84">
        <f t="shared" si="286"/>
        <v>19.799999999999997</v>
      </c>
      <c r="G256" s="185">
        <f t="shared" si="287"/>
        <v>32</v>
      </c>
      <c r="H256" s="26">
        <f t="shared" si="300"/>
        <v>1125899906842642.8</v>
      </c>
      <c r="I256" s="23">
        <f t="shared" si="372"/>
        <v>50.000000000000021</v>
      </c>
      <c r="J256" s="27">
        <v>250</v>
      </c>
      <c r="K256" s="32">
        <f t="shared" si="301"/>
        <v>250</v>
      </c>
      <c r="L256" s="32">
        <f t="shared" si="302"/>
        <v>1</v>
      </c>
      <c r="M256" s="22">
        <v>1</v>
      </c>
      <c r="N256" s="109">
        <f t="shared" si="303"/>
        <v>9.8999999999999986</v>
      </c>
      <c r="O256" s="31">
        <f t="shared" si="288"/>
        <v>1.2135937846092971E+22</v>
      </c>
      <c r="P256" s="31">
        <f t="shared" si="304"/>
        <v>3.0036446169080099E+25</v>
      </c>
      <c r="Q256" s="31">
        <f t="shared" si="305"/>
        <v>1.3375690893290593E+18</v>
      </c>
      <c r="R256" s="31">
        <f t="shared" si="306"/>
        <v>300</v>
      </c>
      <c r="S256" s="31">
        <f t="shared" si="307"/>
        <v>43444.640636102209</v>
      </c>
      <c r="T256" s="56">
        <f t="shared" si="308"/>
        <v>4.453153618106692E-8</v>
      </c>
      <c r="U256" s="163">
        <f t="shared" si="309"/>
        <v>960</v>
      </c>
      <c r="W256" s="32">
        <f t="shared" si="310"/>
        <v>245</v>
      </c>
      <c r="X256" s="32">
        <f t="shared" si="311"/>
        <v>2.0499999999999998</v>
      </c>
      <c r="Y256" s="22">
        <v>1</v>
      </c>
      <c r="Z256" s="23">
        <f t="shared" si="312"/>
        <v>1.0249999999999999</v>
      </c>
      <c r="AA256" s="31">
        <f t="shared" si="289"/>
        <v>7.9908058285313469E+22</v>
      </c>
      <c r="AB256" s="31">
        <f t="shared" si="313"/>
        <v>2.0066911136899344E+25</v>
      </c>
      <c r="AC256" s="31">
        <f t="shared" si="314"/>
        <v>6.6878454466452941E+17</v>
      </c>
      <c r="AD256" s="31">
        <f t="shared" si="315"/>
        <v>615</v>
      </c>
      <c r="AE256" s="31">
        <f t="shared" si="316"/>
        <v>43444.640636102209</v>
      </c>
      <c r="AF256" s="56">
        <f t="shared" si="376"/>
        <v>3.3327727426607186E-8</v>
      </c>
      <c r="AH256" s="32">
        <f t="shared" si="317"/>
        <v>235</v>
      </c>
      <c r="AI256" s="32">
        <f t="shared" si="318"/>
        <v>4.1999999999999993</v>
      </c>
      <c r="AJ256" s="22">
        <v>1</v>
      </c>
      <c r="AK256" s="23">
        <f t="shared" si="319"/>
        <v>1.075</v>
      </c>
      <c r="AL256" s="31">
        <f t="shared" si="290"/>
        <v>6.5193054545127533E+21</v>
      </c>
      <c r="AM256" s="31">
        <f t="shared" si="320"/>
        <v>1.6469395404462843E+24</v>
      </c>
      <c r="AN256" s="31">
        <f t="shared" si="321"/>
        <v>1.6719613616613229E+17</v>
      </c>
      <c r="AO256" s="31">
        <f t="shared" si="322"/>
        <v>1259.9999999999998</v>
      </c>
      <c r="AP256" s="31">
        <f t="shared" si="323"/>
        <v>43444.640636102209</v>
      </c>
      <c r="AQ256" s="56">
        <f t="shared" si="381"/>
        <v>1.0151929203231457E-7</v>
      </c>
      <c r="AS256" s="32">
        <f t="shared" si="324"/>
        <v>220</v>
      </c>
      <c r="AT256" s="32">
        <f t="shared" si="325"/>
        <v>6.4999999999999991</v>
      </c>
      <c r="AU256" s="22">
        <v>1</v>
      </c>
      <c r="AV256" s="23">
        <f t="shared" si="326"/>
        <v>1.1499999999999999</v>
      </c>
      <c r="AW256" s="31">
        <f t="shared" si="291"/>
        <v>3.8526786812993562E+20</v>
      </c>
      <c r="AX256" s="31">
        <f t="shared" si="327"/>
        <v>9.7472770636873705E+22</v>
      </c>
      <c r="AY256" s="31">
        <f t="shared" si="328"/>
        <v>2.0899517020766512E+16</v>
      </c>
      <c r="AZ256" s="31">
        <f t="shared" si="329"/>
        <v>1949.9999999999998</v>
      </c>
      <c r="BA256" s="31">
        <f t="shared" si="330"/>
        <v>43444.640636102209</v>
      </c>
      <c r="BB256" s="56">
        <f t="shared" si="373"/>
        <v>2.1441390127942335E-7</v>
      </c>
      <c r="BD256" s="32">
        <f t="shared" si="331"/>
        <v>190</v>
      </c>
      <c r="BE256" s="32">
        <f t="shared" si="332"/>
        <v>9.1</v>
      </c>
      <c r="BF256" s="22">
        <v>1</v>
      </c>
      <c r="BG256" s="23">
        <f t="shared" si="333"/>
        <v>1.3</v>
      </c>
      <c r="BH256" s="31">
        <f t="shared" si="292"/>
        <v>2.5790658940929573E+19</v>
      </c>
      <c r="BI256" s="31">
        <f t="shared" si="334"/>
        <v>6.3702927584096042E+21</v>
      </c>
      <c r="BJ256" s="31">
        <f t="shared" si="335"/>
        <v>326554953449476.06</v>
      </c>
      <c r="BK256" s="31">
        <f t="shared" si="336"/>
        <v>2730</v>
      </c>
      <c r="BL256" s="31">
        <f t="shared" si="337"/>
        <v>43444.640636102209</v>
      </c>
      <c r="BM256" s="56">
        <f t="shared" si="382"/>
        <v>5.126215793118481E-8</v>
      </c>
      <c r="BO256" s="32">
        <f t="shared" si="338"/>
        <v>145</v>
      </c>
      <c r="BP256" s="32">
        <f t="shared" si="339"/>
        <v>12.149999999999999</v>
      </c>
      <c r="BQ256" s="22">
        <v>1</v>
      </c>
      <c r="BR256" s="23">
        <f t="shared" si="340"/>
        <v>1.5249999999999999</v>
      </c>
      <c r="BS256" s="31">
        <f t="shared" si="293"/>
        <v>1.3432634865067486E+17</v>
      </c>
      <c r="BT256" s="31">
        <f t="shared" si="341"/>
        <v>2.9702913845380477E+19</v>
      </c>
      <c r="BU256" s="31">
        <f t="shared" si="342"/>
        <v>637802643456.0061</v>
      </c>
      <c r="BV256" s="31">
        <f t="shared" si="343"/>
        <v>3644.9999999999995</v>
      </c>
      <c r="BW256" s="31">
        <f t="shared" si="344"/>
        <v>43444.640636102209</v>
      </c>
      <c r="BX256" s="56">
        <f t="shared" si="380"/>
        <v>2.1472729806109572E-8</v>
      </c>
      <c r="BZ256" s="32">
        <f t="shared" si="345"/>
        <v>95</v>
      </c>
      <c r="CA256" s="32">
        <f t="shared" si="346"/>
        <v>15.7</v>
      </c>
      <c r="CB256" s="32">
        <v>1</v>
      </c>
      <c r="CC256" s="23">
        <f t="shared" si="347"/>
        <v>1.7749999999999999</v>
      </c>
      <c r="CD256" s="31">
        <f t="shared" si="294"/>
        <v>1.4328143856071985E+18</v>
      </c>
      <c r="CE256" s="31">
        <f t="shared" si="348"/>
        <v>2.4160832577301381E+20</v>
      </c>
      <c r="CF256" s="31">
        <f t="shared" si="349"/>
        <v>622854144.00000393</v>
      </c>
      <c r="CG256" s="31">
        <f t="shared" si="350"/>
        <v>4710</v>
      </c>
      <c r="CH256" s="31">
        <f t="shared" si="351"/>
        <v>43444.640636102209</v>
      </c>
      <c r="CI256" s="56">
        <f t="shared" si="378"/>
        <v>2.5779498368163145E-12</v>
      </c>
      <c r="CK256" s="32">
        <f t="shared" si="352"/>
        <v>40</v>
      </c>
      <c r="CL256" s="32">
        <f t="shared" si="353"/>
        <v>19.799999999999997</v>
      </c>
      <c r="CM256" s="32">
        <v>1</v>
      </c>
      <c r="CN256" s="23">
        <f t="shared" si="354"/>
        <v>2.0499999999999998</v>
      </c>
      <c r="CO256" s="31">
        <f t="shared" si="295"/>
        <v>50</v>
      </c>
      <c r="CP256" s="31">
        <f t="shared" si="355"/>
        <v>4100</v>
      </c>
      <c r="CQ256" s="31">
        <f t="shared" si="356"/>
        <v>304128.00000000076</v>
      </c>
      <c r="CR256" s="31">
        <f t="shared" si="357"/>
        <v>5939.9999999999991</v>
      </c>
      <c r="CS256" s="31">
        <f t="shared" si="358"/>
        <v>43444.640636102209</v>
      </c>
      <c r="CT256" s="56">
        <f t="shared" si="379"/>
        <v>74.177560975609936</v>
      </c>
      <c r="CV256" s="32">
        <f t="shared" si="359"/>
        <v>-10</v>
      </c>
      <c r="CW256" s="32">
        <f t="shared" si="360"/>
        <v>24.4</v>
      </c>
      <c r="CX256" s="32">
        <v>1</v>
      </c>
      <c r="CY256" s="23">
        <f t="shared" si="361"/>
        <v>2.2999999999999998</v>
      </c>
      <c r="CZ256" s="31">
        <f t="shared" si="296"/>
        <v>1</v>
      </c>
      <c r="DA256" s="31">
        <f t="shared" si="362"/>
        <v>-23</v>
      </c>
      <c r="DB256" s="31">
        <f t="shared" si="363"/>
        <v>296.99999999999977</v>
      </c>
      <c r="DC256" s="31">
        <f t="shared" si="364"/>
        <v>7320</v>
      </c>
      <c r="DD256" s="31">
        <f t="shared" si="365"/>
        <v>43444.640636102209</v>
      </c>
      <c r="DG256" s="32">
        <f t="shared" si="366"/>
        <v>-75</v>
      </c>
      <c r="DH256" s="32">
        <f t="shared" si="367"/>
        <v>29.65</v>
      </c>
      <c r="DI256" s="32">
        <v>1</v>
      </c>
      <c r="DJ256" s="23">
        <f t="shared" si="374"/>
        <v>2.625</v>
      </c>
      <c r="DK256" s="31">
        <f t="shared" si="297"/>
        <v>1</v>
      </c>
      <c r="DL256" s="31">
        <f t="shared" si="368"/>
        <v>-196.875</v>
      </c>
      <c r="DM256" s="31">
        <f t="shared" si="369"/>
        <v>3.625488281249982E-2</v>
      </c>
      <c r="DN256" s="31">
        <f t="shared" si="370"/>
        <v>8895</v>
      </c>
      <c r="DO256" s="31">
        <f t="shared" si="371"/>
        <v>43444.640636102209</v>
      </c>
    </row>
    <row r="257" spans="1:119">
      <c r="A257" s="23">
        <f t="shared" si="298"/>
        <v>1499.2237526483457</v>
      </c>
      <c r="B257" s="23">
        <v>0</v>
      </c>
      <c r="C257" s="44">
        <f t="shared" si="377"/>
        <v>9.8999999999999986</v>
      </c>
      <c r="D257" s="48"/>
      <c r="E257" s="47">
        <f t="shared" si="299"/>
        <v>9.8999999999999986</v>
      </c>
      <c r="F257" s="84">
        <f t="shared" si="286"/>
        <v>19.799999999999997</v>
      </c>
      <c r="G257" s="185">
        <f t="shared" si="287"/>
        <v>32.446703353280924</v>
      </c>
      <c r="H257" s="26">
        <f t="shared" si="300"/>
        <v>1293319370881458.7</v>
      </c>
      <c r="I257" s="23">
        <f t="shared" si="372"/>
        <v>50.200000000000024</v>
      </c>
      <c r="J257" s="27">
        <v>251</v>
      </c>
      <c r="K257" s="32">
        <f t="shared" si="301"/>
        <v>251</v>
      </c>
      <c r="L257" s="32">
        <f t="shared" si="302"/>
        <v>1</v>
      </c>
      <c r="M257" s="22">
        <v>1</v>
      </c>
      <c r="N257" s="109">
        <f t="shared" si="303"/>
        <v>9.8999999999999986</v>
      </c>
      <c r="O257" s="31">
        <f t="shared" si="288"/>
        <v>1.2135937846092971E+22</v>
      </c>
      <c r="P257" s="31">
        <f t="shared" si="304"/>
        <v>3.0156591953756419E+25</v>
      </c>
      <c r="Q257" s="31">
        <f t="shared" si="305"/>
        <v>1.5364634126071726E+18</v>
      </c>
      <c r="R257" s="31">
        <f t="shared" si="306"/>
        <v>300</v>
      </c>
      <c r="S257" s="31">
        <f t="shared" si="307"/>
        <v>44976.712579450374</v>
      </c>
      <c r="T257" s="56">
        <f t="shared" si="308"/>
        <v>5.0949504339325214E-8</v>
      </c>
      <c r="U257" s="163">
        <f t="shared" si="309"/>
        <v>973.40110059842777</v>
      </c>
      <c r="W257" s="32">
        <f t="shared" si="310"/>
        <v>246</v>
      </c>
      <c r="X257" s="32">
        <f t="shared" si="311"/>
        <v>2.0499999999999998</v>
      </c>
      <c r="Y257" s="22">
        <v>1</v>
      </c>
      <c r="Z257" s="23">
        <f t="shared" si="312"/>
        <v>1.0249999999999999</v>
      </c>
      <c r="AA257" s="31">
        <f t="shared" si="289"/>
        <v>7.9908058285313469E+22</v>
      </c>
      <c r="AB257" s="31">
        <f t="shared" si="313"/>
        <v>2.0148816896641786E+25</v>
      </c>
      <c r="AC257" s="31">
        <f t="shared" si="314"/>
        <v>7.6823170630358605E+17</v>
      </c>
      <c r="AD257" s="31">
        <f t="shared" si="315"/>
        <v>615</v>
      </c>
      <c r="AE257" s="31">
        <f t="shared" si="316"/>
        <v>44976.712579450374</v>
      </c>
      <c r="AF257" s="56">
        <f t="shared" si="376"/>
        <v>3.8127881663941648E-8</v>
      </c>
      <c r="AH257" s="32">
        <f t="shared" si="317"/>
        <v>236</v>
      </c>
      <c r="AI257" s="32">
        <f t="shared" si="318"/>
        <v>4.1999999999999993</v>
      </c>
      <c r="AJ257" s="22">
        <v>1</v>
      </c>
      <c r="AK257" s="23">
        <f t="shared" si="319"/>
        <v>1.075</v>
      </c>
      <c r="AL257" s="31">
        <f t="shared" si="290"/>
        <v>6.5193054545127533E+21</v>
      </c>
      <c r="AM257" s="31">
        <f t="shared" si="320"/>
        <v>1.6539477938098853E+24</v>
      </c>
      <c r="AN257" s="31">
        <f t="shared" si="321"/>
        <v>1.9205792657589648E+17</v>
      </c>
      <c r="AO257" s="31">
        <f t="shared" si="322"/>
        <v>1259.9999999999998</v>
      </c>
      <c r="AP257" s="31">
        <f t="shared" si="323"/>
        <v>44976.712579450374</v>
      </c>
      <c r="AQ257" s="56">
        <f t="shared" si="381"/>
        <v>1.16120912216636E-7</v>
      </c>
      <c r="AS257" s="32">
        <f t="shared" si="324"/>
        <v>221</v>
      </c>
      <c r="AT257" s="32">
        <f t="shared" si="325"/>
        <v>6.4999999999999991</v>
      </c>
      <c r="AU257" s="22">
        <v>1</v>
      </c>
      <c r="AV257" s="23">
        <f t="shared" si="326"/>
        <v>1.1499999999999999</v>
      </c>
      <c r="AW257" s="31">
        <f t="shared" si="291"/>
        <v>3.8526786812993562E+20</v>
      </c>
      <c r="AX257" s="31">
        <f t="shared" si="327"/>
        <v>9.7915828685223125E+22</v>
      </c>
      <c r="AY257" s="31">
        <f t="shared" si="328"/>
        <v>2.4007240821987028E+16</v>
      </c>
      <c r="AZ257" s="31">
        <f t="shared" si="329"/>
        <v>1949.9999999999998</v>
      </c>
      <c r="BA257" s="31">
        <f t="shared" si="330"/>
        <v>44976.712579450374</v>
      </c>
      <c r="BB257" s="56">
        <f t="shared" si="373"/>
        <v>2.4518243009682111E-7</v>
      </c>
      <c r="BD257" s="32">
        <f t="shared" si="331"/>
        <v>191</v>
      </c>
      <c r="BE257" s="32">
        <f t="shared" si="332"/>
        <v>9.1</v>
      </c>
      <c r="BF257" s="22">
        <v>1</v>
      </c>
      <c r="BG257" s="23">
        <f t="shared" si="333"/>
        <v>1.3</v>
      </c>
      <c r="BH257" s="31">
        <f t="shared" si="292"/>
        <v>2.5790658940929573E+19</v>
      </c>
      <c r="BI257" s="31">
        <f t="shared" si="334"/>
        <v>6.4038206150328126E+21</v>
      </c>
      <c r="BJ257" s="31">
        <f t="shared" si="335"/>
        <v>375113137843546.62</v>
      </c>
      <c r="BK257" s="31">
        <f t="shared" si="336"/>
        <v>2730</v>
      </c>
      <c r="BL257" s="31">
        <f t="shared" si="337"/>
        <v>44976.712579450374</v>
      </c>
      <c r="BM257" s="56">
        <f t="shared" si="382"/>
        <v>5.857645933475677E-8</v>
      </c>
      <c r="BO257" s="32">
        <f t="shared" si="338"/>
        <v>146</v>
      </c>
      <c r="BP257" s="32">
        <f t="shared" si="339"/>
        <v>12.149999999999999</v>
      </c>
      <c r="BQ257" s="22">
        <v>1</v>
      </c>
      <c r="BR257" s="23">
        <f t="shared" si="340"/>
        <v>1.5249999999999999</v>
      </c>
      <c r="BS257" s="31">
        <f t="shared" si="293"/>
        <v>1.3432634865067486E+17</v>
      </c>
      <c r="BT257" s="31">
        <f t="shared" si="341"/>
        <v>2.990776152707276E+19</v>
      </c>
      <c r="BU257" s="31">
        <f t="shared" si="342"/>
        <v>732642847350.67468</v>
      </c>
      <c r="BV257" s="31">
        <f t="shared" si="343"/>
        <v>3644.9999999999995</v>
      </c>
      <c r="BW257" s="31">
        <f t="shared" si="344"/>
        <v>44976.712579450374</v>
      </c>
      <c r="BX257" s="56">
        <f t="shared" si="380"/>
        <v>2.44967463274535E-8</v>
      </c>
      <c r="BZ257" s="32">
        <f t="shared" si="345"/>
        <v>96</v>
      </c>
      <c r="CA257" s="32">
        <f t="shared" si="346"/>
        <v>15.7</v>
      </c>
      <c r="CB257" s="32">
        <v>1</v>
      </c>
      <c r="CC257" s="23">
        <f t="shared" si="347"/>
        <v>1.7749999999999999</v>
      </c>
      <c r="CD257" s="31">
        <f t="shared" si="294"/>
        <v>1.4328143856071985E+18</v>
      </c>
      <c r="CE257" s="31">
        <f t="shared" si="348"/>
        <v>2.4415157130746659E+20</v>
      </c>
      <c r="CF257" s="31">
        <f t="shared" si="349"/>
        <v>715471530.61589098</v>
      </c>
      <c r="CG257" s="31">
        <f t="shared" si="350"/>
        <v>4710</v>
      </c>
      <c r="CH257" s="31">
        <f t="shared" si="351"/>
        <v>44976.712579450374</v>
      </c>
      <c r="CI257" s="56">
        <f t="shared" si="378"/>
        <v>2.9304399999739448E-12</v>
      </c>
      <c r="CK257" s="32">
        <f t="shared" si="352"/>
        <v>41</v>
      </c>
      <c r="CL257" s="32">
        <f t="shared" si="353"/>
        <v>19.799999999999997</v>
      </c>
      <c r="CM257" s="32">
        <v>1</v>
      </c>
      <c r="CN257" s="23">
        <f t="shared" si="354"/>
        <v>2.0499999999999998</v>
      </c>
      <c r="CO257" s="31">
        <f t="shared" si="295"/>
        <v>50</v>
      </c>
      <c r="CP257" s="31">
        <f t="shared" si="355"/>
        <v>4202.5</v>
      </c>
      <c r="CQ257" s="31">
        <f t="shared" si="356"/>
        <v>349351.33330853918</v>
      </c>
      <c r="CR257" s="31">
        <f t="shared" si="357"/>
        <v>5939.9999999999991</v>
      </c>
      <c r="CS257" s="31">
        <f t="shared" si="358"/>
        <v>44976.712579450374</v>
      </c>
      <c r="CT257" s="56">
        <f t="shared" si="379"/>
        <v>83.129407093049181</v>
      </c>
      <c r="CV257" s="32">
        <f t="shared" si="359"/>
        <v>-9</v>
      </c>
      <c r="CW257" s="32">
        <f t="shared" si="360"/>
        <v>24.4</v>
      </c>
      <c r="CX257" s="32">
        <v>1</v>
      </c>
      <c r="CY257" s="23">
        <f t="shared" si="361"/>
        <v>2.2999999999999998</v>
      </c>
      <c r="CZ257" s="31">
        <f t="shared" si="296"/>
        <v>1</v>
      </c>
      <c r="DA257" s="31">
        <f t="shared" si="362"/>
        <v>-20.7</v>
      </c>
      <c r="DB257" s="31">
        <f t="shared" si="363"/>
        <v>341.1634114341191</v>
      </c>
      <c r="DC257" s="31">
        <f t="shared" si="364"/>
        <v>7320</v>
      </c>
      <c r="DD257" s="31">
        <f t="shared" si="365"/>
        <v>44976.712579450374</v>
      </c>
      <c r="DG257" s="32">
        <f t="shared" si="366"/>
        <v>-74</v>
      </c>
      <c r="DH257" s="32">
        <f t="shared" si="367"/>
        <v>29.65</v>
      </c>
      <c r="DI257" s="32">
        <v>1</v>
      </c>
      <c r="DJ257" s="23">
        <f t="shared" si="374"/>
        <v>2.625</v>
      </c>
      <c r="DK257" s="31">
        <f t="shared" si="297"/>
        <v>1</v>
      </c>
      <c r="DL257" s="31">
        <f t="shared" si="368"/>
        <v>-194.25</v>
      </c>
      <c r="DM257" s="31">
        <f t="shared" si="369"/>
        <v>4.1645924247328811E-2</v>
      </c>
      <c r="DN257" s="31">
        <f t="shared" si="370"/>
        <v>8895</v>
      </c>
      <c r="DO257" s="31">
        <f t="shared" si="371"/>
        <v>44976.712579450374</v>
      </c>
    </row>
    <row r="258" spans="1:119">
      <c r="A258" s="23">
        <f t="shared" si="298"/>
        <v>1552.0937641066739</v>
      </c>
      <c r="B258" s="23">
        <v>0</v>
      </c>
      <c r="C258" s="44">
        <f t="shared" si="377"/>
        <v>9.8999999999999986</v>
      </c>
      <c r="D258" s="48"/>
      <c r="E258" s="47">
        <f t="shared" si="299"/>
        <v>9.8999999999999986</v>
      </c>
      <c r="F258" s="84">
        <f t="shared" si="286"/>
        <v>19.799999999999997</v>
      </c>
      <c r="G258" s="185">
        <f t="shared" si="287"/>
        <v>32.899642452994122</v>
      </c>
      <c r="H258" s="26">
        <f t="shared" si="300"/>
        <v>1485633833817332</v>
      </c>
      <c r="I258" s="23">
        <f t="shared" si="372"/>
        <v>50.400000000000027</v>
      </c>
      <c r="J258" s="27">
        <v>252</v>
      </c>
      <c r="K258" s="32">
        <f t="shared" si="301"/>
        <v>252</v>
      </c>
      <c r="L258" s="32">
        <f t="shared" si="302"/>
        <v>1</v>
      </c>
      <c r="M258" s="22">
        <v>1</v>
      </c>
      <c r="N258" s="109">
        <f t="shared" si="303"/>
        <v>9.8999999999999986</v>
      </c>
      <c r="O258" s="31">
        <f t="shared" si="288"/>
        <v>1.2135937846092971E+22</v>
      </c>
      <c r="P258" s="31">
        <f t="shared" si="304"/>
        <v>3.027673773843274E+25</v>
      </c>
      <c r="Q258" s="31">
        <f t="shared" si="305"/>
        <v>1.7649329945749901E+18</v>
      </c>
      <c r="R258" s="31">
        <f t="shared" si="306"/>
        <v>300</v>
      </c>
      <c r="S258" s="31">
        <f t="shared" si="307"/>
        <v>46562.812923200217</v>
      </c>
      <c r="T258" s="56">
        <f t="shared" si="308"/>
        <v>5.8293367331138067E-8</v>
      </c>
      <c r="U258" s="163">
        <f t="shared" si="309"/>
        <v>986.98927358982371</v>
      </c>
      <c r="W258" s="32">
        <f t="shared" si="310"/>
        <v>247</v>
      </c>
      <c r="X258" s="32">
        <f t="shared" si="311"/>
        <v>2.0499999999999998</v>
      </c>
      <c r="Y258" s="22">
        <v>1</v>
      </c>
      <c r="Z258" s="23">
        <f t="shared" si="312"/>
        <v>1.0249999999999999</v>
      </c>
      <c r="AA258" s="31">
        <f t="shared" si="289"/>
        <v>7.9908058285313469E+22</v>
      </c>
      <c r="AB258" s="31">
        <f t="shared" si="313"/>
        <v>2.0230722656384237E+25</v>
      </c>
      <c r="AC258" s="31">
        <f t="shared" si="314"/>
        <v>8.8246649728749504E+17</v>
      </c>
      <c r="AD258" s="31">
        <f t="shared" si="315"/>
        <v>615</v>
      </c>
      <c r="AE258" s="31">
        <f t="shared" si="316"/>
        <v>46562.812923200217</v>
      </c>
      <c r="AF258" s="56">
        <f t="shared" si="376"/>
        <v>4.3620117396499124E-8</v>
      </c>
      <c r="AH258" s="32">
        <f t="shared" si="317"/>
        <v>237</v>
      </c>
      <c r="AI258" s="32">
        <f t="shared" si="318"/>
        <v>4.1999999999999993</v>
      </c>
      <c r="AJ258" s="22">
        <v>1</v>
      </c>
      <c r="AK258" s="23">
        <f t="shared" si="319"/>
        <v>1.075</v>
      </c>
      <c r="AL258" s="31">
        <f t="shared" si="290"/>
        <v>6.5193054545127533E+21</v>
      </c>
      <c r="AM258" s="31">
        <f t="shared" si="320"/>
        <v>1.6609560471734866E+24</v>
      </c>
      <c r="AN258" s="31">
        <f t="shared" si="321"/>
        <v>2.2061662432187354E+17</v>
      </c>
      <c r="AO258" s="31">
        <f t="shared" si="322"/>
        <v>1259.9999999999998</v>
      </c>
      <c r="AP258" s="31">
        <f t="shared" si="323"/>
        <v>46562.812923200217</v>
      </c>
      <c r="AQ258" s="56">
        <f t="shared" si="381"/>
        <v>1.3282508269698371E-7</v>
      </c>
      <c r="AS258" s="32">
        <f t="shared" si="324"/>
        <v>222</v>
      </c>
      <c r="AT258" s="32">
        <f t="shared" si="325"/>
        <v>6.4999999999999991</v>
      </c>
      <c r="AU258" s="22">
        <v>1</v>
      </c>
      <c r="AV258" s="23">
        <f t="shared" si="326"/>
        <v>1.1499999999999999</v>
      </c>
      <c r="AW258" s="31">
        <f t="shared" si="291"/>
        <v>3.8526786812993562E+20</v>
      </c>
      <c r="AX258" s="31">
        <f t="shared" si="327"/>
        <v>9.8358886733572561E+22</v>
      </c>
      <c r="AY258" s="31">
        <f t="shared" si="328"/>
        <v>2.7577078040234168E+16</v>
      </c>
      <c r="AZ258" s="31">
        <f t="shared" si="329"/>
        <v>1949.9999999999998</v>
      </c>
      <c r="BA258" s="31">
        <f t="shared" si="330"/>
        <v>46562.812923200217</v>
      </c>
      <c r="BB258" s="56">
        <f t="shared" si="373"/>
        <v>2.8037200253122997E-7</v>
      </c>
      <c r="BD258" s="32">
        <f t="shared" si="331"/>
        <v>192</v>
      </c>
      <c r="BE258" s="32">
        <f t="shared" si="332"/>
        <v>9.1</v>
      </c>
      <c r="BF258" s="22">
        <v>1</v>
      </c>
      <c r="BG258" s="23">
        <f t="shared" si="333"/>
        <v>1.3</v>
      </c>
      <c r="BH258" s="31">
        <f t="shared" si="292"/>
        <v>2.5790658940929573E+19</v>
      </c>
      <c r="BI258" s="31">
        <f t="shared" si="334"/>
        <v>6.437348471656022E+21</v>
      </c>
      <c r="BJ258" s="31">
        <f t="shared" si="335"/>
        <v>430891844378658</v>
      </c>
      <c r="BK258" s="31">
        <f t="shared" si="336"/>
        <v>2730</v>
      </c>
      <c r="BL258" s="31">
        <f t="shared" si="337"/>
        <v>46562.812923200217</v>
      </c>
      <c r="BM258" s="56">
        <f t="shared" si="382"/>
        <v>6.6936231008138996E-8</v>
      </c>
      <c r="BO258" s="32">
        <f t="shared" si="338"/>
        <v>147</v>
      </c>
      <c r="BP258" s="32">
        <f t="shared" si="339"/>
        <v>12.149999999999999</v>
      </c>
      <c r="BQ258" s="22">
        <v>1</v>
      </c>
      <c r="BR258" s="23">
        <f t="shared" si="340"/>
        <v>1.5249999999999999</v>
      </c>
      <c r="BS258" s="31">
        <f t="shared" si="293"/>
        <v>1.3432634865067486E+17</v>
      </c>
      <c r="BT258" s="31">
        <f t="shared" si="341"/>
        <v>3.0112609208765034E+19</v>
      </c>
      <c r="BU258" s="31">
        <f t="shared" si="342"/>
        <v>841585633552.06396</v>
      </c>
      <c r="BV258" s="31">
        <f t="shared" si="343"/>
        <v>3644.9999999999995</v>
      </c>
      <c r="BW258" s="31">
        <f t="shared" si="344"/>
        <v>46562.812923200217</v>
      </c>
      <c r="BX258" s="56">
        <f t="shared" si="380"/>
        <v>2.7947947908383153E-8</v>
      </c>
      <c r="BZ258" s="32">
        <f t="shared" si="345"/>
        <v>97</v>
      </c>
      <c r="CA258" s="32">
        <f t="shared" si="346"/>
        <v>15.7</v>
      </c>
      <c r="CB258" s="32">
        <v>13</v>
      </c>
      <c r="CC258" s="23">
        <f t="shared" si="347"/>
        <v>1.7749999999999999</v>
      </c>
      <c r="CD258" s="31">
        <f t="shared" si="294"/>
        <v>1.8626587012893581E+19</v>
      </c>
      <c r="CE258" s="31">
        <f t="shared" si="348"/>
        <v>3.2070326189449523E+21</v>
      </c>
      <c r="CF258" s="31">
        <f t="shared" si="349"/>
        <v>821860970.26568484</v>
      </c>
      <c r="CG258" s="31">
        <f t="shared" si="350"/>
        <v>4710</v>
      </c>
      <c r="CH258" s="31">
        <f t="shared" si="351"/>
        <v>46562.812923200217</v>
      </c>
      <c r="CI258" s="56">
        <f t="shared" si="378"/>
        <v>2.5626835393275801E-13</v>
      </c>
      <c r="CK258" s="32">
        <f t="shared" si="352"/>
        <v>42</v>
      </c>
      <c r="CL258" s="32">
        <f t="shared" si="353"/>
        <v>19.799999999999997</v>
      </c>
      <c r="CM258" s="32">
        <v>1</v>
      </c>
      <c r="CN258" s="23">
        <f t="shared" si="354"/>
        <v>2.0499999999999998</v>
      </c>
      <c r="CO258" s="31">
        <f t="shared" si="295"/>
        <v>50</v>
      </c>
      <c r="CP258" s="31">
        <f t="shared" si="355"/>
        <v>4305</v>
      </c>
      <c r="CQ258" s="31">
        <f t="shared" si="356"/>
        <v>401299.30188753986</v>
      </c>
      <c r="CR258" s="31">
        <f t="shared" si="357"/>
        <v>5939.9999999999991</v>
      </c>
      <c r="CS258" s="31">
        <f t="shared" si="358"/>
        <v>46562.812923200217</v>
      </c>
      <c r="CT258" s="56">
        <f t="shared" si="379"/>
        <v>93.217027151577199</v>
      </c>
      <c r="CV258" s="32">
        <f t="shared" si="359"/>
        <v>-8</v>
      </c>
      <c r="CW258" s="32">
        <f t="shared" si="360"/>
        <v>24.4</v>
      </c>
      <c r="CX258" s="32">
        <v>1</v>
      </c>
      <c r="CY258" s="23">
        <f t="shared" si="361"/>
        <v>2.2999999999999998</v>
      </c>
      <c r="CZ258" s="31">
        <f t="shared" si="296"/>
        <v>1</v>
      </c>
      <c r="DA258" s="31">
        <f t="shared" si="362"/>
        <v>-18.399999999999999</v>
      </c>
      <c r="DB258" s="31">
        <f t="shared" si="363"/>
        <v>391.89384949954928</v>
      </c>
      <c r="DC258" s="31">
        <f t="shared" si="364"/>
        <v>7320</v>
      </c>
      <c r="DD258" s="31">
        <f t="shared" si="365"/>
        <v>46562.812923200217</v>
      </c>
      <c r="DG258" s="32">
        <f t="shared" si="366"/>
        <v>-73</v>
      </c>
      <c r="DH258" s="32">
        <f t="shared" si="367"/>
        <v>29.65</v>
      </c>
      <c r="DI258" s="32">
        <v>1</v>
      </c>
      <c r="DJ258" s="23">
        <f t="shared" si="374"/>
        <v>2.625</v>
      </c>
      <c r="DK258" s="31">
        <f t="shared" si="297"/>
        <v>1</v>
      </c>
      <c r="DL258" s="31">
        <f t="shared" si="368"/>
        <v>-191.625</v>
      </c>
      <c r="DM258" s="31">
        <f t="shared" si="369"/>
        <v>4.7838604675237748E-2</v>
      </c>
      <c r="DN258" s="31">
        <f t="shared" si="370"/>
        <v>8895</v>
      </c>
      <c r="DO258" s="31">
        <f t="shared" si="371"/>
        <v>46562.812923200217</v>
      </c>
    </row>
    <row r="259" spans="1:119">
      <c r="A259" s="23">
        <f t="shared" si="298"/>
        <v>1606.8282324925726</v>
      </c>
      <c r="B259" s="23">
        <v>0</v>
      </c>
      <c r="C259" s="44">
        <f t="shared" si="377"/>
        <v>9.8999999999999986</v>
      </c>
      <c r="D259" s="48"/>
      <c r="E259" s="47">
        <f t="shared" si="299"/>
        <v>9.8999999999999986</v>
      </c>
      <c r="F259" s="84">
        <f t="shared" si="286"/>
        <v>19.799999999999997</v>
      </c>
      <c r="G259" s="185">
        <f t="shared" si="287"/>
        <v>33.358904346915878</v>
      </c>
      <c r="H259" s="26">
        <f t="shared" si="300"/>
        <v>1706545141033907.7</v>
      </c>
      <c r="I259" s="23">
        <f t="shared" si="372"/>
        <v>50.600000000000023</v>
      </c>
      <c r="J259" s="27">
        <v>253</v>
      </c>
      <c r="K259" s="32">
        <f t="shared" si="301"/>
        <v>253</v>
      </c>
      <c r="L259" s="32">
        <f t="shared" si="302"/>
        <v>1</v>
      </c>
      <c r="M259" s="22">
        <v>1</v>
      </c>
      <c r="N259" s="109">
        <f t="shared" si="303"/>
        <v>9.8999999999999986</v>
      </c>
      <c r="O259" s="31">
        <f t="shared" si="288"/>
        <v>1.2135937846092971E+22</v>
      </c>
      <c r="P259" s="31">
        <f t="shared" si="304"/>
        <v>3.0396883523109061E+25</v>
      </c>
      <c r="Q259" s="31">
        <f t="shared" si="305"/>
        <v>2.0273756275482821E+18</v>
      </c>
      <c r="R259" s="31">
        <f t="shared" si="306"/>
        <v>300</v>
      </c>
      <c r="S259" s="31">
        <f t="shared" si="307"/>
        <v>48204.846974777181</v>
      </c>
      <c r="T259" s="56">
        <f t="shared" si="308"/>
        <v>6.6696825219170283E-8</v>
      </c>
      <c r="U259" s="163">
        <f t="shared" si="309"/>
        <v>1000.7671304074763</v>
      </c>
      <c r="W259" s="32">
        <f t="shared" si="310"/>
        <v>248</v>
      </c>
      <c r="X259" s="32">
        <f t="shared" si="311"/>
        <v>2.0499999999999998</v>
      </c>
      <c r="Y259" s="22">
        <v>1</v>
      </c>
      <c r="Z259" s="23">
        <f t="shared" si="312"/>
        <v>1.0249999999999999</v>
      </c>
      <c r="AA259" s="31">
        <f t="shared" si="289"/>
        <v>7.9908058285313469E+22</v>
      </c>
      <c r="AB259" s="31">
        <f t="shared" si="313"/>
        <v>2.0312628416126679E+25</v>
      </c>
      <c r="AC259" s="31">
        <f t="shared" si="314"/>
        <v>1.0136878137741409E+18</v>
      </c>
      <c r="AD259" s="31">
        <f t="shared" si="315"/>
        <v>615</v>
      </c>
      <c r="AE259" s="31">
        <f t="shared" si="316"/>
        <v>48204.846974777181</v>
      </c>
      <c r="AF259" s="56">
        <f t="shared" si="376"/>
        <v>4.9904315335643614E-8</v>
      </c>
      <c r="AH259" s="32">
        <f t="shared" si="317"/>
        <v>238</v>
      </c>
      <c r="AI259" s="32">
        <f t="shared" si="318"/>
        <v>4.1999999999999993</v>
      </c>
      <c r="AJ259" s="22">
        <v>1</v>
      </c>
      <c r="AK259" s="23">
        <f t="shared" si="319"/>
        <v>1.075</v>
      </c>
      <c r="AL259" s="31">
        <f t="shared" si="290"/>
        <v>6.5193054545127533E+21</v>
      </c>
      <c r="AM259" s="31">
        <f t="shared" si="320"/>
        <v>1.6679643005370877E+24</v>
      </c>
      <c r="AN259" s="31">
        <f t="shared" si="321"/>
        <v>2.5342195344353504E+17</v>
      </c>
      <c r="AO259" s="31">
        <f t="shared" si="322"/>
        <v>1259.9999999999998</v>
      </c>
      <c r="AP259" s="31">
        <f t="shared" si="323"/>
        <v>48204.846974777181</v>
      </c>
      <c r="AQ259" s="56">
        <f t="shared" si="381"/>
        <v>1.5193487855941084E-7</v>
      </c>
      <c r="AS259" s="32">
        <f t="shared" si="324"/>
        <v>223</v>
      </c>
      <c r="AT259" s="32">
        <f t="shared" si="325"/>
        <v>6.4999999999999991</v>
      </c>
      <c r="AU259" s="22">
        <v>1</v>
      </c>
      <c r="AV259" s="23">
        <f t="shared" si="326"/>
        <v>1.1499999999999999</v>
      </c>
      <c r="AW259" s="31">
        <f t="shared" si="291"/>
        <v>3.8526786812993562E+20</v>
      </c>
      <c r="AX259" s="31">
        <f t="shared" si="327"/>
        <v>9.8801944781921981E+22</v>
      </c>
      <c r="AY259" s="31">
        <f t="shared" si="328"/>
        <v>3.1677744180441852E+16</v>
      </c>
      <c r="AZ259" s="31">
        <f t="shared" si="329"/>
        <v>1949.9999999999998</v>
      </c>
      <c r="BA259" s="31">
        <f t="shared" si="330"/>
        <v>48204.846974777181</v>
      </c>
      <c r="BB259" s="56">
        <f t="shared" si="373"/>
        <v>3.206186300316429E-7</v>
      </c>
      <c r="BD259" s="32">
        <f t="shared" si="331"/>
        <v>193</v>
      </c>
      <c r="BE259" s="32">
        <f t="shared" si="332"/>
        <v>9.1</v>
      </c>
      <c r="BF259" s="22">
        <v>1</v>
      </c>
      <c r="BG259" s="23">
        <f t="shared" si="333"/>
        <v>1.3</v>
      </c>
      <c r="BH259" s="31">
        <f t="shared" si="292"/>
        <v>2.5790658940929573E+19</v>
      </c>
      <c r="BI259" s="31">
        <f t="shared" si="334"/>
        <v>6.4708763282792304E+21</v>
      </c>
      <c r="BJ259" s="31">
        <f t="shared" si="335"/>
        <v>494964752819402.94</v>
      </c>
      <c r="BK259" s="31">
        <f t="shared" si="336"/>
        <v>2730</v>
      </c>
      <c r="BL259" s="31">
        <f t="shared" si="337"/>
        <v>48204.846974777181</v>
      </c>
      <c r="BM259" s="56">
        <f t="shared" si="382"/>
        <v>7.6491147057824633E-8</v>
      </c>
      <c r="BO259" s="32">
        <f t="shared" si="338"/>
        <v>148</v>
      </c>
      <c r="BP259" s="32">
        <f t="shared" si="339"/>
        <v>12.149999999999999</v>
      </c>
      <c r="BQ259" s="22">
        <v>1</v>
      </c>
      <c r="BR259" s="23">
        <f t="shared" si="340"/>
        <v>1.5249999999999999</v>
      </c>
      <c r="BS259" s="31">
        <f t="shared" si="293"/>
        <v>1.3432634865067486E+17</v>
      </c>
      <c r="BT259" s="31">
        <f t="shared" si="341"/>
        <v>3.0317456890457317E+19</v>
      </c>
      <c r="BU259" s="31">
        <f t="shared" si="342"/>
        <v>966728032850.39331</v>
      </c>
      <c r="BV259" s="31">
        <f t="shared" si="343"/>
        <v>3644.9999999999995</v>
      </c>
      <c r="BW259" s="31">
        <f t="shared" si="344"/>
        <v>48204.846974777181</v>
      </c>
      <c r="BX259" s="56">
        <f t="shared" si="380"/>
        <v>3.1886844478524828E-8</v>
      </c>
      <c r="BZ259" s="32">
        <f t="shared" si="345"/>
        <v>98</v>
      </c>
      <c r="CA259" s="32">
        <f t="shared" si="346"/>
        <v>15.7</v>
      </c>
      <c r="CB259" s="32">
        <v>1</v>
      </c>
      <c r="CC259" s="23">
        <f t="shared" si="347"/>
        <v>1.7749999999999999</v>
      </c>
      <c r="CD259" s="31">
        <f t="shared" si="294"/>
        <v>1.8626587012893581E+19</v>
      </c>
      <c r="CE259" s="31">
        <f t="shared" si="348"/>
        <v>3.2400948108928384E+21</v>
      </c>
      <c r="CF259" s="31">
        <f t="shared" si="349"/>
        <v>944070344.580459</v>
      </c>
      <c r="CG259" s="31">
        <f t="shared" si="350"/>
        <v>4710</v>
      </c>
      <c r="CH259" s="31">
        <f t="shared" si="351"/>
        <v>48204.846974777181</v>
      </c>
      <c r="CI259" s="56">
        <f t="shared" si="378"/>
        <v>2.9137120969627171E-13</v>
      </c>
      <c r="CK259" s="32">
        <f t="shared" si="352"/>
        <v>43</v>
      </c>
      <c r="CL259" s="32">
        <f t="shared" si="353"/>
        <v>19.799999999999997</v>
      </c>
      <c r="CM259" s="32">
        <v>1</v>
      </c>
      <c r="CN259" s="23">
        <f t="shared" si="354"/>
        <v>2.0499999999999998</v>
      </c>
      <c r="CO259" s="31">
        <f t="shared" si="295"/>
        <v>50</v>
      </c>
      <c r="CP259" s="31">
        <f t="shared" si="355"/>
        <v>4407.5</v>
      </c>
      <c r="CQ259" s="31">
        <f t="shared" si="356"/>
        <v>460971.84793967562</v>
      </c>
      <c r="CR259" s="31">
        <f t="shared" si="357"/>
        <v>5939.9999999999991</v>
      </c>
      <c r="CS259" s="31">
        <f t="shared" si="358"/>
        <v>48204.846974777181</v>
      </c>
      <c r="CT259" s="56">
        <f t="shared" si="379"/>
        <v>104.58805398517882</v>
      </c>
      <c r="CV259" s="32">
        <f t="shared" si="359"/>
        <v>-7</v>
      </c>
      <c r="CW259" s="32">
        <f t="shared" si="360"/>
        <v>24.4</v>
      </c>
      <c r="CX259" s="32">
        <v>1</v>
      </c>
      <c r="CY259" s="23">
        <f t="shared" si="361"/>
        <v>2.2999999999999998</v>
      </c>
      <c r="CZ259" s="31">
        <f t="shared" si="296"/>
        <v>1</v>
      </c>
      <c r="DA259" s="31">
        <f t="shared" si="362"/>
        <v>-16.099999999999998</v>
      </c>
      <c r="DB259" s="31">
        <f t="shared" si="363"/>
        <v>450.16782025358793</v>
      </c>
      <c r="DC259" s="31">
        <f t="shared" si="364"/>
        <v>7320</v>
      </c>
      <c r="DD259" s="31">
        <f t="shared" si="365"/>
        <v>48204.846974777181</v>
      </c>
      <c r="DG259" s="32">
        <f t="shared" si="366"/>
        <v>-72</v>
      </c>
      <c r="DH259" s="32">
        <f t="shared" si="367"/>
        <v>29.65</v>
      </c>
      <c r="DI259" s="32">
        <v>1</v>
      </c>
      <c r="DJ259" s="23">
        <f t="shared" si="374"/>
        <v>2.625</v>
      </c>
      <c r="DK259" s="31">
        <f t="shared" si="297"/>
        <v>1</v>
      </c>
      <c r="DL259" s="31">
        <f t="shared" si="368"/>
        <v>-189</v>
      </c>
      <c r="DM259" s="31">
        <f t="shared" si="369"/>
        <v>5.4952126495799065E-2</v>
      </c>
      <c r="DN259" s="31">
        <f t="shared" si="370"/>
        <v>8895</v>
      </c>
      <c r="DO259" s="31">
        <f t="shared" si="371"/>
        <v>48204.846974777181</v>
      </c>
    </row>
    <row r="260" spans="1:119">
      <c r="A260" s="23">
        <f t="shared" si="298"/>
        <v>1663.4929077375984</v>
      </c>
      <c r="B260" s="23">
        <v>0</v>
      </c>
      <c r="C260" s="44">
        <f t="shared" si="377"/>
        <v>9.8999999999999986</v>
      </c>
      <c r="D260" s="48"/>
      <c r="E260" s="47">
        <f t="shared" si="299"/>
        <v>9.8999999999999986</v>
      </c>
      <c r="F260" s="84">
        <f t="shared" si="286"/>
        <v>19.799999999999997</v>
      </c>
      <c r="G260" s="185">
        <f t="shared" si="287"/>
        <v>33.824577297964169</v>
      </c>
      <c r="H260" s="26">
        <f t="shared" si="300"/>
        <v>1960305596233833.2</v>
      </c>
      <c r="I260" s="23">
        <f t="shared" si="372"/>
        <v>50.800000000000026</v>
      </c>
      <c r="J260" s="27">
        <v>254</v>
      </c>
      <c r="K260" s="32">
        <f t="shared" si="301"/>
        <v>254</v>
      </c>
      <c r="L260" s="32">
        <f t="shared" si="302"/>
        <v>1</v>
      </c>
      <c r="M260" s="22">
        <v>1</v>
      </c>
      <c r="N260" s="109">
        <f t="shared" si="303"/>
        <v>9.8999999999999986</v>
      </c>
      <c r="O260" s="31">
        <f t="shared" si="288"/>
        <v>1.2135937846092971E+22</v>
      </c>
      <c r="P260" s="31">
        <f t="shared" si="304"/>
        <v>3.0517029307785378E+25</v>
      </c>
      <c r="Q260" s="31">
        <f t="shared" si="305"/>
        <v>2.3288430483257938E+18</v>
      </c>
      <c r="R260" s="31">
        <f t="shared" si="306"/>
        <v>300</v>
      </c>
      <c r="S260" s="31">
        <f t="shared" si="307"/>
        <v>49904.78723212795</v>
      </c>
      <c r="T260" s="56">
        <f t="shared" si="308"/>
        <v>7.6312901391475508E-8</v>
      </c>
      <c r="U260" s="163">
        <f t="shared" si="309"/>
        <v>1014.737318938925</v>
      </c>
      <c r="W260" s="32">
        <f t="shared" si="310"/>
        <v>249</v>
      </c>
      <c r="X260" s="32">
        <f t="shared" si="311"/>
        <v>2.0499999999999998</v>
      </c>
      <c r="Y260" s="22">
        <v>1</v>
      </c>
      <c r="Z260" s="23">
        <f t="shared" si="312"/>
        <v>1.0249999999999999</v>
      </c>
      <c r="AA260" s="31">
        <f t="shared" si="289"/>
        <v>7.9908058285313469E+22</v>
      </c>
      <c r="AB260" s="31">
        <f t="shared" si="313"/>
        <v>2.039453417586913E+25</v>
      </c>
      <c r="AC260" s="31">
        <f t="shared" si="314"/>
        <v>1.1644215241628969E+18</v>
      </c>
      <c r="AD260" s="31">
        <f t="shared" si="315"/>
        <v>615</v>
      </c>
      <c r="AE260" s="31">
        <f t="shared" si="316"/>
        <v>49904.78723212795</v>
      </c>
      <c r="AF260" s="56">
        <f t="shared" si="376"/>
        <v>5.7094784029960522E-8</v>
      </c>
      <c r="AH260" s="32">
        <f t="shared" si="317"/>
        <v>239</v>
      </c>
      <c r="AI260" s="32">
        <f t="shared" si="318"/>
        <v>4.1999999999999993</v>
      </c>
      <c r="AJ260" s="22">
        <v>1</v>
      </c>
      <c r="AK260" s="23">
        <f t="shared" si="319"/>
        <v>1.075</v>
      </c>
      <c r="AL260" s="31">
        <f t="shared" si="290"/>
        <v>6.5193054545127533E+21</v>
      </c>
      <c r="AM260" s="31">
        <f t="shared" si="320"/>
        <v>1.6749725539006892E+24</v>
      </c>
      <c r="AN260" s="31">
        <f t="shared" si="321"/>
        <v>2.9110538104072384E+17</v>
      </c>
      <c r="AO260" s="31">
        <f t="shared" si="322"/>
        <v>1259.9999999999998</v>
      </c>
      <c r="AP260" s="31">
        <f t="shared" si="323"/>
        <v>49904.78723212795</v>
      </c>
      <c r="AQ260" s="56">
        <f t="shared" si="381"/>
        <v>1.7379710513034698E-7</v>
      </c>
      <c r="AS260" s="32">
        <f t="shared" si="324"/>
        <v>224</v>
      </c>
      <c r="AT260" s="32">
        <f t="shared" si="325"/>
        <v>6.4999999999999991</v>
      </c>
      <c r="AU260" s="22">
        <v>1</v>
      </c>
      <c r="AV260" s="23">
        <f t="shared" si="326"/>
        <v>1.1499999999999999</v>
      </c>
      <c r="AW260" s="31">
        <f t="shared" si="291"/>
        <v>3.8526786812993562E+20</v>
      </c>
      <c r="AX260" s="31">
        <f t="shared" si="327"/>
        <v>9.9245002830271417E+22</v>
      </c>
      <c r="AY260" s="31">
        <f t="shared" si="328"/>
        <v>3.6388172630090456E+16</v>
      </c>
      <c r="AZ260" s="31">
        <f t="shared" si="329"/>
        <v>1949.9999999999998</v>
      </c>
      <c r="BA260" s="31">
        <f t="shared" si="330"/>
        <v>49904.78723212795</v>
      </c>
      <c r="BB260" s="56">
        <f t="shared" si="373"/>
        <v>3.666499228411674E-7</v>
      </c>
      <c r="BD260" s="32">
        <f t="shared" si="331"/>
        <v>194</v>
      </c>
      <c r="BE260" s="32">
        <f t="shared" si="332"/>
        <v>9.1</v>
      </c>
      <c r="BF260" s="22">
        <v>1</v>
      </c>
      <c r="BG260" s="23">
        <f t="shared" si="333"/>
        <v>1.3</v>
      </c>
      <c r="BH260" s="31">
        <f t="shared" si="292"/>
        <v>2.5790658940929573E+19</v>
      </c>
      <c r="BI260" s="31">
        <f t="shared" si="334"/>
        <v>6.5044041849024387E+21</v>
      </c>
      <c r="BJ260" s="31">
        <f t="shared" si="335"/>
        <v>568565197345162.25</v>
      </c>
      <c r="BK260" s="31">
        <f t="shared" si="336"/>
        <v>2730</v>
      </c>
      <c r="BL260" s="31">
        <f t="shared" si="337"/>
        <v>49904.78723212795</v>
      </c>
      <c r="BM260" s="56">
        <f t="shared" si="382"/>
        <v>8.7412341112638026E-8</v>
      </c>
      <c r="BO260" s="32">
        <f t="shared" si="338"/>
        <v>149</v>
      </c>
      <c r="BP260" s="32">
        <f t="shared" si="339"/>
        <v>12.149999999999999</v>
      </c>
      <c r="BQ260" s="22">
        <v>1</v>
      </c>
      <c r="BR260" s="23">
        <f t="shared" si="340"/>
        <v>1.5249999999999999</v>
      </c>
      <c r="BS260" s="31">
        <f t="shared" si="293"/>
        <v>1.3432634865067486E+17</v>
      </c>
      <c r="BT260" s="31">
        <f t="shared" si="341"/>
        <v>3.0522304572149596E+19</v>
      </c>
      <c r="BU260" s="31">
        <f t="shared" si="342"/>
        <v>1110478901064.7664</v>
      </c>
      <c r="BV260" s="31">
        <f t="shared" si="343"/>
        <v>3644.9999999999995</v>
      </c>
      <c r="BW260" s="31">
        <f t="shared" si="344"/>
        <v>49904.78723212795</v>
      </c>
      <c r="BX260" s="56">
        <f t="shared" si="380"/>
        <v>3.6382537840148373E-8</v>
      </c>
      <c r="BZ260" s="32">
        <f t="shared" si="345"/>
        <v>99</v>
      </c>
      <c r="CA260" s="32">
        <f t="shared" si="346"/>
        <v>15.7</v>
      </c>
      <c r="CB260" s="32">
        <v>1</v>
      </c>
      <c r="CC260" s="23">
        <f t="shared" si="347"/>
        <v>1.7749999999999999</v>
      </c>
      <c r="CD260" s="31">
        <f t="shared" si="294"/>
        <v>1.8626587012893581E+19</v>
      </c>
      <c r="CE260" s="31">
        <f t="shared" si="348"/>
        <v>3.2731570028407245E+21</v>
      </c>
      <c r="CF260" s="31">
        <f t="shared" si="349"/>
        <v>1084452051.8210576</v>
      </c>
      <c r="CG260" s="31">
        <f t="shared" si="350"/>
        <v>4710</v>
      </c>
      <c r="CH260" s="31">
        <f t="shared" si="351"/>
        <v>49904.78723212795</v>
      </c>
      <c r="CI260" s="56">
        <f t="shared" si="378"/>
        <v>3.3131684513754695E-13</v>
      </c>
      <c r="CK260" s="32">
        <f t="shared" si="352"/>
        <v>44</v>
      </c>
      <c r="CL260" s="32">
        <f t="shared" si="353"/>
        <v>19.799999999999997</v>
      </c>
      <c r="CM260" s="32">
        <v>1</v>
      </c>
      <c r="CN260" s="23">
        <f t="shared" si="354"/>
        <v>2.0499999999999998</v>
      </c>
      <c r="CO260" s="31">
        <f t="shared" si="295"/>
        <v>50</v>
      </c>
      <c r="CP260" s="31">
        <f t="shared" si="355"/>
        <v>4510</v>
      </c>
      <c r="CQ260" s="31">
        <f t="shared" si="356"/>
        <v>529517.60342824878</v>
      </c>
      <c r="CR260" s="31">
        <f t="shared" si="357"/>
        <v>5939.9999999999991</v>
      </c>
      <c r="CS260" s="31">
        <f t="shared" si="358"/>
        <v>49904.78723212795</v>
      </c>
      <c r="CT260" s="56">
        <f t="shared" si="379"/>
        <v>117.40966816590883</v>
      </c>
      <c r="CV260" s="32">
        <f t="shared" si="359"/>
        <v>-6</v>
      </c>
      <c r="CW260" s="32">
        <f t="shared" si="360"/>
        <v>24.4</v>
      </c>
      <c r="CX260" s="32">
        <v>1</v>
      </c>
      <c r="CY260" s="23">
        <f t="shared" si="361"/>
        <v>2.2999999999999998</v>
      </c>
      <c r="CZ260" s="31">
        <f t="shared" si="296"/>
        <v>1</v>
      </c>
      <c r="DA260" s="31">
        <f t="shared" si="362"/>
        <v>-13.799999999999999</v>
      </c>
      <c r="DB260" s="31">
        <f t="shared" si="363"/>
        <v>517.1070345978975</v>
      </c>
      <c r="DC260" s="31">
        <f t="shared" si="364"/>
        <v>7320</v>
      </c>
      <c r="DD260" s="31">
        <f t="shared" si="365"/>
        <v>49904.78723212795</v>
      </c>
      <c r="DG260" s="32">
        <f t="shared" si="366"/>
        <v>-71</v>
      </c>
      <c r="DH260" s="32">
        <f t="shared" si="367"/>
        <v>29.65</v>
      </c>
      <c r="DI260" s="32">
        <v>1</v>
      </c>
      <c r="DJ260" s="23">
        <f t="shared" si="374"/>
        <v>2.625</v>
      </c>
      <c r="DK260" s="31">
        <f t="shared" si="297"/>
        <v>1</v>
      </c>
      <c r="DL260" s="31">
        <f t="shared" si="368"/>
        <v>-186.375</v>
      </c>
      <c r="DM260" s="31">
        <f t="shared" si="369"/>
        <v>6.3123417309313382E-2</v>
      </c>
      <c r="DN260" s="31">
        <f t="shared" si="370"/>
        <v>8895</v>
      </c>
      <c r="DO260" s="31">
        <f t="shared" si="371"/>
        <v>49904.78723212795</v>
      </c>
    </row>
    <row r="261" spans="1:119">
      <c r="A261" s="23">
        <f t="shared" si="298"/>
        <v>1722.1558584396371</v>
      </c>
      <c r="B261" s="23">
        <v>0</v>
      </c>
      <c r="C261" s="44">
        <f t="shared" si="377"/>
        <v>9.8999999999999986</v>
      </c>
      <c r="D261" s="48"/>
      <c r="E261" s="47">
        <f t="shared" si="299"/>
        <v>9.8999999999999986</v>
      </c>
      <c r="F261" s="84">
        <f t="shared" si="286"/>
        <v>19.799999999999997</v>
      </c>
      <c r="G261" s="185">
        <f t="shared" si="287"/>
        <v>34.296750801161366</v>
      </c>
      <c r="H261" s="26">
        <f t="shared" si="300"/>
        <v>2251799813685286.5</v>
      </c>
      <c r="I261" s="23">
        <f t="shared" si="372"/>
        <v>51.000000000000028</v>
      </c>
      <c r="J261" s="27">
        <v>255</v>
      </c>
      <c r="K261" s="32">
        <f t="shared" si="301"/>
        <v>255</v>
      </c>
      <c r="L261" s="32">
        <f t="shared" si="302"/>
        <v>1</v>
      </c>
      <c r="M261" s="22">
        <v>1</v>
      </c>
      <c r="N261" s="109">
        <f t="shared" si="303"/>
        <v>9.8999999999999986</v>
      </c>
      <c r="O261" s="31">
        <f t="shared" si="288"/>
        <v>1.2135937846092971E+22</v>
      </c>
      <c r="P261" s="31">
        <f t="shared" si="304"/>
        <v>3.0637175092461703E+25</v>
      </c>
      <c r="Q261" s="31">
        <f t="shared" si="305"/>
        <v>2.6751381786581197E+18</v>
      </c>
      <c r="R261" s="31">
        <f t="shared" si="306"/>
        <v>300</v>
      </c>
      <c r="S261" s="31">
        <f t="shared" si="307"/>
        <v>51664.675753189113</v>
      </c>
      <c r="T261" s="56">
        <f t="shared" si="308"/>
        <v>8.7316737609935163E-8</v>
      </c>
      <c r="U261" s="163">
        <f t="shared" si="309"/>
        <v>1028.902524034841</v>
      </c>
      <c r="W261" s="32">
        <f t="shared" si="310"/>
        <v>250</v>
      </c>
      <c r="X261" s="32">
        <f t="shared" si="311"/>
        <v>2.0499999999999998</v>
      </c>
      <c r="Y261" s="22">
        <v>1</v>
      </c>
      <c r="Z261" s="23">
        <f t="shared" si="312"/>
        <v>1.0249999999999999</v>
      </c>
      <c r="AA261" s="31">
        <f t="shared" si="289"/>
        <v>7.9908058285313469E+22</v>
      </c>
      <c r="AB261" s="31">
        <f t="shared" si="313"/>
        <v>2.0476439935611572E+25</v>
      </c>
      <c r="AC261" s="31">
        <f t="shared" si="314"/>
        <v>1.3375690893290593E+18</v>
      </c>
      <c r="AD261" s="31">
        <f t="shared" si="315"/>
        <v>615</v>
      </c>
      <c r="AE261" s="31">
        <f t="shared" si="316"/>
        <v>51664.675753189113</v>
      </c>
      <c r="AF261" s="56">
        <f t="shared" si="376"/>
        <v>6.5322345756150112E-8</v>
      </c>
      <c r="AH261" s="32">
        <f t="shared" si="317"/>
        <v>240</v>
      </c>
      <c r="AI261" s="32">
        <f t="shared" si="318"/>
        <v>4.1999999999999993</v>
      </c>
      <c r="AJ261" s="22">
        <v>1</v>
      </c>
      <c r="AK261" s="23">
        <f t="shared" si="319"/>
        <v>1.075</v>
      </c>
      <c r="AL261" s="31">
        <f t="shared" si="290"/>
        <v>6.5193054545127533E+21</v>
      </c>
      <c r="AM261" s="31">
        <f t="shared" si="320"/>
        <v>1.6819808072642903E+24</v>
      </c>
      <c r="AN261" s="31">
        <f t="shared" si="321"/>
        <v>3.343922723322647E+17</v>
      </c>
      <c r="AO261" s="31">
        <f t="shared" si="322"/>
        <v>1259.9999999999998</v>
      </c>
      <c r="AP261" s="31">
        <f t="shared" si="323"/>
        <v>51664.675753189113</v>
      </c>
      <c r="AQ261" s="56">
        <f t="shared" si="381"/>
        <v>1.9880861356328278E-7</v>
      </c>
      <c r="AS261" s="32">
        <f t="shared" si="324"/>
        <v>225</v>
      </c>
      <c r="AT261" s="32">
        <f t="shared" si="325"/>
        <v>6.4999999999999991</v>
      </c>
      <c r="AU261" s="22">
        <v>1</v>
      </c>
      <c r="AV261" s="23">
        <f t="shared" si="326"/>
        <v>1.1499999999999999</v>
      </c>
      <c r="AW261" s="31">
        <f t="shared" si="291"/>
        <v>3.8526786812993562E+20</v>
      </c>
      <c r="AX261" s="31">
        <f t="shared" si="327"/>
        <v>9.9688060878620836E+22</v>
      </c>
      <c r="AY261" s="31">
        <f t="shared" si="328"/>
        <v>4.1799034041533048E+16</v>
      </c>
      <c r="AZ261" s="31">
        <f t="shared" si="329"/>
        <v>1949.9999999999998</v>
      </c>
      <c r="BA261" s="31">
        <f t="shared" si="330"/>
        <v>51664.675753189113</v>
      </c>
      <c r="BB261" s="56">
        <f t="shared" si="373"/>
        <v>4.1929829583531696E-7</v>
      </c>
      <c r="BD261" s="32">
        <f t="shared" si="331"/>
        <v>195</v>
      </c>
      <c r="BE261" s="32">
        <f t="shared" si="332"/>
        <v>9.1</v>
      </c>
      <c r="BF261" s="22">
        <v>1</v>
      </c>
      <c r="BG261" s="23">
        <f t="shared" si="333"/>
        <v>1.3</v>
      </c>
      <c r="BH261" s="31">
        <f t="shared" si="292"/>
        <v>2.5790658940929573E+19</v>
      </c>
      <c r="BI261" s="31">
        <f t="shared" si="334"/>
        <v>6.5379320415256471E+21</v>
      </c>
      <c r="BJ261" s="31">
        <f t="shared" si="335"/>
        <v>653109906898952.5</v>
      </c>
      <c r="BK261" s="31">
        <f t="shared" si="336"/>
        <v>2730</v>
      </c>
      <c r="BL261" s="31">
        <f t="shared" si="337"/>
        <v>51664.675753189113</v>
      </c>
      <c r="BM261" s="56">
        <f t="shared" si="382"/>
        <v>9.9895487250514033E-8</v>
      </c>
      <c r="BO261" s="32">
        <f t="shared" si="338"/>
        <v>150</v>
      </c>
      <c r="BP261" s="32">
        <f t="shared" si="339"/>
        <v>12.149999999999999</v>
      </c>
      <c r="BQ261" s="22">
        <v>1</v>
      </c>
      <c r="BR261" s="23">
        <f t="shared" si="340"/>
        <v>1.5249999999999999</v>
      </c>
      <c r="BS261" s="31">
        <f t="shared" si="293"/>
        <v>1.3432634865067486E+17</v>
      </c>
      <c r="BT261" s="31">
        <f t="shared" si="341"/>
        <v>3.0727152253841871E+19</v>
      </c>
      <c r="BU261" s="31">
        <f t="shared" si="342"/>
        <v>1275605286912.0125</v>
      </c>
      <c r="BV261" s="31">
        <f t="shared" si="343"/>
        <v>3644.9999999999995</v>
      </c>
      <c r="BW261" s="31">
        <f t="shared" si="344"/>
        <v>51664.675753189113</v>
      </c>
      <c r="BX261" s="56">
        <f t="shared" si="380"/>
        <v>4.1513944291811856E-8</v>
      </c>
      <c r="BZ261" s="32">
        <f t="shared" si="345"/>
        <v>100</v>
      </c>
      <c r="CA261" s="32">
        <f t="shared" si="346"/>
        <v>15.7</v>
      </c>
      <c r="CB261" s="32">
        <v>1</v>
      </c>
      <c r="CC261" s="23">
        <f t="shared" si="347"/>
        <v>1.7749999999999999</v>
      </c>
      <c r="CD261" s="31">
        <f t="shared" si="294"/>
        <v>1.8626587012893581E+19</v>
      </c>
      <c r="CE261" s="31">
        <f t="shared" si="348"/>
        <v>3.3062191947886106E+21</v>
      </c>
      <c r="CF261" s="31">
        <f t="shared" si="349"/>
        <v>1245708288.0000081</v>
      </c>
      <c r="CG261" s="31">
        <f t="shared" si="350"/>
        <v>4710</v>
      </c>
      <c r="CH261" s="31">
        <f t="shared" si="351"/>
        <v>51664.675753189113</v>
      </c>
      <c r="CI261" s="56">
        <f t="shared" si="378"/>
        <v>3.7677728384238448E-13</v>
      </c>
      <c r="CK261" s="32">
        <f t="shared" si="352"/>
        <v>45</v>
      </c>
      <c r="CL261" s="32">
        <f t="shared" si="353"/>
        <v>19.799999999999997</v>
      </c>
      <c r="CM261" s="32">
        <v>1</v>
      </c>
      <c r="CN261" s="23">
        <f t="shared" si="354"/>
        <v>2.0499999999999998</v>
      </c>
      <c r="CO261" s="31">
        <f t="shared" si="295"/>
        <v>50</v>
      </c>
      <c r="CP261" s="31">
        <f t="shared" si="355"/>
        <v>4612.5</v>
      </c>
      <c r="CQ261" s="31">
        <f t="shared" si="356"/>
        <v>608256.00000000163</v>
      </c>
      <c r="CR261" s="31">
        <f t="shared" si="357"/>
        <v>5939.9999999999991</v>
      </c>
      <c r="CS261" s="31">
        <f t="shared" si="358"/>
        <v>51664.675753189113</v>
      </c>
      <c r="CT261" s="56">
        <f t="shared" si="379"/>
        <v>131.87121951219547</v>
      </c>
      <c r="CV261" s="32">
        <f t="shared" si="359"/>
        <v>-5</v>
      </c>
      <c r="CW261" s="32">
        <f t="shared" si="360"/>
        <v>24.4</v>
      </c>
      <c r="CX261" s="32">
        <v>1</v>
      </c>
      <c r="CY261" s="23">
        <f t="shared" si="361"/>
        <v>2.2999999999999998</v>
      </c>
      <c r="CZ261" s="31">
        <f t="shared" si="296"/>
        <v>1</v>
      </c>
      <c r="DA261" s="31">
        <f t="shared" si="362"/>
        <v>-11.5</v>
      </c>
      <c r="DB261" s="31">
        <f t="shared" si="363"/>
        <v>593.99999999999977</v>
      </c>
      <c r="DC261" s="31">
        <f t="shared" si="364"/>
        <v>7320</v>
      </c>
      <c r="DD261" s="31">
        <f t="shared" si="365"/>
        <v>51664.675753189113</v>
      </c>
      <c r="DG261" s="32">
        <f t="shared" si="366"/>
        <v>-70</v>
      </c>
      <c r="DH261" s="32">
        <f t="shared" si="367"/>
        <v>29.65</v>
      </c>
      <c r="DI261" s="32">
        <v>1</v>
      </c>
      <c r="DJ261" s="23">
        <f t="shared" si="374"/>
        <v>2.625</v>
      </c>
      <c r="DK261" s="31">
        <f t="shared" si="297"/>
        <v>1</v>
      </c>
      <c r="DL261" s="31">
        <f t="shared" si="368"/>
        <v>-183.75</v>
      </c>
      <c r="DM261" s="31">
        <f t="shared" si="369"/>
        <v>7.2509765624999653E-2</v>
      </c>
      <c r="DN261" s="31">
        <f t="shared" si="370"/>
        <v>8895</v>
      </c>
      <c r="DO261" s="31">
        <f t="shared" si="371"/>
        <v>51664.675753189113</v>
      </c>
    </row>
    <row r="262" spans="1:119">
      <c r="A262" s="23">
        <f t="shared" si="298"/>
        <v>1782.8875536304927</v>
      </c>
      <c r="B262" s="23">
        <v>0</v>
      </c>
      <c r="C262" s="44">
        <f t="shared" si="377"/>
        <v>9.8999999999999986</v>
      </c>
      <c r="D262" s="48"/>
      <c r="E262" s="47">
        <f t="shared" si="299"/>
        <v>9.8999999999999986</v>
      </c>
      <c r="F262" s="84">
        <f t="shared" ref="F262:F325" si="383">C262+E262</f>
        <v>19.799999999999997</v>
      </c>
      <c r="G262" s="185">
        <f t="shared" ref="G262:G325" si="384">POWER(2,J262/50)</f>
        <v>34.775515600833863</v>
      </c>
      <c r="H262" s="26">
        <f t="shared" si="300"/>
        <v>2586638741762918.5</v>
      </c>
      <c r="I262" s="23">
        <f t="shared" si="372"/>
        <v>51.200000000000031</v>
      </c>
      <c r="J262" s="27">
        <v>256</v>
      </c>
      <c r="K262" s="32">
        <f t="shared" si="301"/>
        <v>256</v>
      </c>
      <c r="L262" s="32">
        <f t="shared" si="302"/>
        <v>1</v>
      </c>
      <c r="M262" s="22">
        <v>1</v>
      </c>
      <c r="N262" s="109">
        <f t="shared" si="303"/>
        <v>9.8999999999999986</v>
      </c>
      <c r="O262" s="31">
        <f t="shared" ref="O262:O325" si="385">O261*M262</f>
        <v>1.2135937846092971E+22</v>
      </c>
      <c r="P262" s="31">
        <f t="shared" si="304"/>
        <v>3.0757320877138019E+25</v>
      </c>
      <c r="Q262" s="31">
        <f t="shared" si="305"/>
        <v>3.0729268252143468E+18</v>
      </c>
      <c r="R262" s="31">
        <f t="shared" si="306"/>
        <v>300</v>
      </c>
      <c r="S262" s="31">
        <f t="shared" si="307"/>
        <v>53486.626608914783</v>
      </c>
      <c r="T262" s="56">
        <f t="shared" si="308"/>
        <v>9.9908793665395601E-8</v>
      </c>
      <c r="U262" s="163">
        <f t="shared" si="309"/>
        <v>1043.2654680250159</v>
      </c>
      <c r="W262" s="32">
        <f t="shared" si="310"/>
        <v>251</v>
      </c>
      <c r="X262" s="32">
        <f t="shared" si="311"/>
        <v>2.0499999999999998</v>
      </c>
      <c r="Y262" s="22">
        <v>1</v>
      </c>
      <c r="Z262" s="23">
        <f t="shared" si="312"/>
        <v>1.0249999999999999</v>
      </c>
      <c r="AA262" s="31">
        <f t="shared" ref="AA262:AA325" si="386">AA261*Y262</f>
        <v>7.9908058285313469E+22</v>
      </c>
      <c r="AB262" s="31">
        <f t="shared" si="313"/>
        <v>2.0558345695354022E+25</v>
      </c>
      <c r="AC262" s="31">
        <f t="shared" si="314"/>
        <v>1.5364634126071726E+18</v>
      </c>
      <c r="AD262" s="31">
        <f t="shared" si="315"/>
        <v>615</v>
      </c>
      <c r="AE262" s="31">
        <f t="shared" si="316"/>
        <v>53486.626608914783</v>
      </c>
      <c r="AF262" s="56">
        <f t="shared" si="376"/>
        <v>7.4736724217766103E-8</v>
      </c>
      <c r="AH262" s="32">
        <f t="shared" si="317"/>
        <v>241</v>
      </c>
      <c r="AI262" s="32">
        <f t="shared" si="318"/>
        <v>4.1999999999999993</v>
      </c>
      <c r="AJ262" s="22">
        <v>1</v>
      </c>
      <c r="AK262" s="23">
        <f t="shared" si="319"/>
        <v>1.075</v>
      </c>
      <c r="AL262" s="31">
        <f t="shared" ref="AL262:AL325" si="387">AL261*AJ262</f>
        <v>6.5193054545127533E+21</v>
      </c>
      <c r="AM262" s="31">
        <f t="shared" si="320"/>
        <v>1.6889890606278916E+24</v>
      </c>
      <c r="AN262" s="31">
        <f t="shared" si="321"/>
        <v>3.8411585315179302E+17</v>
      </c>
      <c r="AO262" s="31">
        <f t="shared" si="322"/>
        <v>1259.9999999999998</v>
      </c>
      <c r="AP262" s="31">
        <f t="shared" si="323"/>
        <v>53486.626608914783</v>
      </c>
      <c r="AQ262" s="56">
        <f t="shared" si="381"/>
        <v>2.2742352932054853E-7</v>
      </c>
      <c r="AS262" s="32">
        <f t="shared" si="324"/>
        <v>226</v>
      </c>
      <c r="AT262" s="32">
        <f t="shared" si="325"/>
        <v>6.4999999999999991</v>
      </c>
      <c r="AU262" s="22">
        <v>1</v>
      </c>
      <c r="AV262" s="23">
        <f t="shared" si="326"/>
        <v>1.1499999999999999</v>
      </c>
      <c r="AW262" s="31">
        <f t="shared" ref="AW262:AW325" si="388">AW261*AU262</f>
        <v>3.8526786812993562E+20</v>
      </c>
      <c r="AX262" s="31">
        <f t="shared" si="327"/>
        <v>1.0013111892697026E+23</v>
      </c>
      <c r="AY262" s="31">
        <f t="shared" si="328"/>
        <v>4.801448164397408E+16</v>
      </c>
      <c r="AZ262" s="31">
        <f t="shared" si="329"/>
        <v>1949.9999999999998</v>
      </c>
      <c r="BA262" s="31">
        <f t="shared" si="330"/>
        <v>53486.626608914783</v>
      </c>
      <c r="BB262" s="56">
        <f t="shared" si="373"/>
        <v>4.7951608010086269E-7</v>
      </c>
      <c r="BD262" s="32">
        <f t="shared" si="331"/>
        <v>196</v>
      </c>
      <c r="BE262" s="32">
        <f t="shared" si="332"/>
        <v>9.1</v>
      </c>
      <c r="BF262" s="22">
        <v>1</v>
      </c>
      <c r="BG262" s="23">
        <f t="shared" si="333"/>
        <v>1.3</v>
      </c>
      <c r="BH262" s="31">
        <f t="shared" ref="BH262:BH325" si="389">BH261*BF262</f>
        <v>2.5790658940929573E+19</v>
      </c>
      <c r="BI262" s="31">
        <f t="shared" si="334"/>
        <v>6.5714598981488555E+21</v>
      </c>
      <c r="BJ262" s="31">
        <f t="shared" si="335"/>
        <v>750226275687093.37</v>
      </c>
      <c r="BK262" s="31">
        <f t="shared" si="336"/>
        <v>2730</v>
      </c>
      <c r="BL262" s="31">
        <f t="shared" si="337"/>
        <v>53486.626608914783</v>
      </c>
      <c r="BM262" s="56">
        <f t="shared" si="382"/>
        <v>1.1416432380549535E-7</v>
      </c>
      <c r="BO262" s="32">
        <f t="shared" si="338"/>
        <v>151</v>
      </c>
      <c r="BP262" s="32">
        <f t="shared" si="339"/>
        <v>12.149999999999999</v>
      </c>
      <c r="BQ262" s="22">
        <v>1</v>
      </c>
      <c r="BR262" s="23">
        <f t="shared" si="340"/>
        <v>1.5249999999999999</v>
      </c>
      <c r="BS262" s="31">
        <f t="shared" ref="BS262:BS325" si="390">BS261*BQ262</f>
        <v>1.3432634865067486E+17</v>
      </c>
      <c r="BT262" s="31">
        <f t="shared" si="341"/>
        <v>3.0931999935534154E+19</v>
      </c>
      <c r="BU262" s="31">
        <f t="shared" si="342"/>
        <v>1465285694701.3499</v>
      </c>
      <c r="BV262" s="31">
        <f t="shared" si="343"/>
        <v>3644.9999999999995</v>
      </c>
      <c r="BW262" s="31">
        <f t="shared" si="344"/>
        <v>53486.626608914783</v>
      </c>
      <c r="BX262" s="56">
        <f t="shared" si="380"/>
        <v>4.7371191573618705E-8</v>
      </c>
      <c r="BZ262" s="32">
        <f t="shared" si="345"/>
        <v>101</v>
      </c>
      <c r="CA262" s="32">
        <f t="shared" si="346"/>
        <v>15.7</v>
      </c>
      <c r="CB262" s="32">
        <v>1</v>
      </c>
      <c r="CC262" s="23">
        <f t="shared" si="347"/>
        <v>1.7749999999999999</v>
      </c>
      <c r="CD262" s="31">
        <f t="shared" ref="CD262:CD325" si="391">CD261*CB262</f>
        <v>1.8626587012893581E+19</v>
      </c>
      <c r="CE262" s="31">
        <f t="shared" si="348"/>
        <v>3.3392813867364967E+21</v>
      </c>
      <c r="CF262" s="31">
        <f t="shared" si="349"/>
        <v>1430943061.2317822</v>
      </c>
      <c r="CG262" s="31">
        <f t="shared" si="350"/>
        <v>4710</v>
      </c>
      <c r="CH262" s="31">
        <f t="shared" si="351"/>
        <v>53486.626608914783</v>
      </c>
      <c r="CI262" s="56">
        <f t="shared" si="378"/>
        <v>4.2851826351484952E-13</v>
      </c>
      <c r="CK262" s="32">
        <f t="shared" si="352"/>
        <v>46</v>
      </c>
      <c r="CL262" s="32">
        <f t="shared" si="353"/>
        <v>19.799999999999997</v>
      </c>
      <c r="CM262" s="32">
        <v>1</v>
      </c>
      <c r="CN262" s="23">
        <f t="shared" si="354"/>
        <v>2.0499999999999998</v>
      </c>
      <c r="CO262" s="31">
        <f t="shared" ref="CO262:CO325" si="392">CO261*CM262</f>
        <v>50</v>
      </c>
      <c r="CP262" s="31">
        <f t="shared" si="355"/>
        <v>4715</v>
      </c>
      <c r="CQ262" s="31">
        <f t="shared" si="356"/>
        <v>698702.66661707859</v>
      </c>
      <c r="CR262" s="31">
        <f t="shared" si="357"/>
        <v>5939.9999999999991</v>
      </c>
      <c r="CS262" s="31">
        <f t="shared" si="358"/>
        <v>53486.626608914783</v>
      </c>
      <c r="CT262" s="56">
        <f t="shared" si="379"/>
        <v>148.18720394847901</v>
      </c>
      <c r="CV262" s="32">
        <f t="shared" si="359"/>
        <v>-4</v>
      </c>
      <c r="CW262" s="32">
        <f t="shared" si="360"/>
        <v>24.4</v>
      </c>
      <c r="CX262" s="32">
        <v>1</v>
      </c>
      <c r="CY262" s="23">
        <f t="shared" si="361"/>
        <v>2.2999999999999998</v>
      </c>
      <c r="CZ262" s="31">
        <f t="shared" ref="CZ262:CZ325" si="393">CZ261*CX262</f>
        <v>1</v>
      </c>
      <c r="DA262" s="31">
        <f t="shared" si="362"/>
        <v>-9.1999999999999993</v>
      </c>
      <c r="DB262" s="31">
        <f t="shared" si="363"/>
        <v>682.32682286823854</v>
      </c>
      <c r="DC262" s="31">
        <f t="shared" si="364"/>
        <v>7320</v>
      </c>
      <c r="DD262" s="31">
        <f t="shared" si="365"/>
        <v>53486.626608914783</v>
      </c>
      <c r="DG262" s="32">
        <f t="shared" si="366"/>
        <v>-69</v>
      </c>
      <c r="DH262" s="32">
        <f t="shared" si="367"/>
        <v>29.65</v>
      </c>
      <c r="DI262" s="32">
        <v>1</v>
      </c>
      <c r="DJ262" s="23">
        <f t="shared" si="374"/>
        <v>2.625</v>
      </c>
      <c r="DK262" s="31">
        <f t="shared" ref="DK262:DK325" si="394">DK261*DI262</f>
        <v>1</v>
      </c>
      <c r="DL262" s="31">
        <f t="shared" si="368"/>
        <v>-181.125</v>
      </c>
      <c r="DM262" s="31">
        <f t="shared" si="369"/>
        <v>8.3291848494657664E-2</v>
      </c>
      <c r="DN262" s="31">
        <f t="shared" si="370"/>
        <v>8895</v>
      </c>
      <c r="DO262" s="31">
        <f t="shared" si="371"/>
        <v>53486.626608914783</v>
      </c>
    </row>
    <row r="263" spans="1:119">
      <c r="A263" s="23">
        <f t="shared" ref="A263:A326" si="395">POWER(POWER(2,0.05),J263-40)</f>
        <v>1845.7609474270123</v>
      </c>
      <c r="B263" s="23">
        <v>0</v>
      </c>
      <c r="C263" s="44">
        <f t="shared" si="377"/>
        <v>9.8999999999999986</v>
      </c>
      <c r="D263" s="73"/>
      <c r="E263" s="47">
        <f t="shared" ref="E263:E326" si="396">C263</f>
        <v>9.8999999999999986</v>
      </c>
      <c r="F263" s="84">
        <f t="shared" si="383"/>
        <v>19.799999999999997</v>
      </c>
      <c r="G263" s="185">
        <f t="shared" si="384"/>
        <v>35.260963708051534</v>
      </c>
      <c r="H263" s="26">
        <f t="shared" ref="H263:H326" si="397">POWER($I$1,J263)</f>
        <v>2971267667634665</v>
      </c>
      <c r="I263" s="23">
        <f t="shared" si="372"/>
        <v>51.400000000000034</v>
      </c>
      <c r="J263" s="27">
        <v>257</v>
      </c>
      <c r="K263" s="32">
        <f t="shared" ref="K263:K326" si="398">$J263-L$3</f>
        <v>257</v>
      </c>
      <c r="L263" s="32">
        <f t="shared" ref="L263:L326" si="399">M$3</f>
        <v>1</v>
      </c>
      <c r="M263" s="22">
        <v>1</v>
      </c>
      <c r="N263" s="109">
        <f t="shared" ref="N263:N326" si="400">E263</f>
        <v>9.8999999999999986</v>
      </c>
      <c r="O263" s="31">
        <f t="shared" si="385"/>
        <v>1.2135937846092971E+22</v>
      </c>
      <c r="P263" s="31">
        <f t="shared" ref="P263:P326" si="401">K263*O263*N263</f>
        <v>3.087746666181434E+25</v>
      </c>
      <c r="Q263" s="31">
        <f t="shared" ref="Q263:Q326" si="402">O$3*POWER($I$1,K263)*$F263</f>
        <v>3.5298659891499817E+18</v>
      </c>
      <c r="R263" s="31">
        <f t="shared" ref="R263:R326" si="403">S$3</f>
        <v>300</v>
      </c>
      <c r="S263" s="31">
        <f t="shared" ref="S263:S326" si="404">$A263*(30+$B263)</f>
        <v>55372.828422810366</v>
      </c>
      <c r="T263" s="56">
        <f t="shared" ref="T263:T326" si="405">Q263/P263</f>
        <v>1.1431851025250428E-7</v>
      </c>
      <c r="U263" s="163">
        <f t="shared" ref="U263:U326" si="406">30*G263</f>
        <v>1057.8289112415459</v>
      </c>
      <c r="W263" s="32">
        <f t="shared" ref="W263:W326" si="407">$J263-X$3</f>
        <v>252</v>
      </c>
      <c r="X263" s="32">
        <f t="shared" ref="X263:X326" si="408">Y$3</f>
        <v>2.0499999999999998</v>
      </c>
      <c r="Y263" s="22">
        <v>1</v>
      </c>
      <c r="Z263" s="23">
        <f t="shared" ref="Z263:Z326" si="409">Z$3</f>
        <v>1.0249999999999999</v>
      </c>
      <c r="AA263" s="31">
        <f t="shared" si="386"/>
        <v>7.9908058285313469E+22</v>
      </c>
      <c r="AB263" s="31">
        <f t="shared" ref="AB263:AB326" si="410">W263*AA263*Z263</f>
        <v>2.0640251455096469E+25</v>
      </c>
      <c r="AC263" s="31">
        <f t="shared" ref="AC263:AC326" si="411">AA$3*POWER($I$1,W263)*$F263</f>
        <v>1.7649329945749901E+18</v>
      </c>
      <c r="AD263" s="31">
        <f t="shared" ref="AD263:AD326" si="412">AE$3</f>
        <v>615</v>
      </c>
      <c r="AE263" s="31">
        <f t="shared" ref="AE263:AE326" si="413">$A263*(30+$B263)</f>
        <v>55372.828422810366</v>
      </c>
      <c r="AF263" s="56">
        <f t="shared" si="376"/>
        <v>8.5509277753454627E-8</v>
      </c>
      <c r="AH263" s="32">
        <f t="shared" ref="AH263:AH326" si="414">$J263-AI$3</f>
        <v>242</v>
      </c>
      <c r="AI263" s="32">
        <f t="shared" ref="AI263:AI326" si="415">AJ$3</f>
        <v>4.1999999999999993</v>
      </c>
      <c r="AJ263" s="22">
        <v>1</v>
      </c>
      <c r="AK263" s="23">
        <f t="shared" ref="AK263:AK326" si="416">AK$3</f>
        <v>1.075</v>
      </c>
      <c r="AL263" s="31">
        <f t="shared" si="387"/>
        <v>6.5193054545127533E+21</v>
      </c>
      <c r="AM263" s="31">
        <f t="shared" ref="AM263:AM326" si="417">AH263*AL263*AK263</f>
        <v>1.6959973139914926E+24</v>
      </c>
      <c r="AN263" s="31">
        <f t="shared" ref="AN263:AN326" si="418">AL$3*POWER($I$1,AH263)*$F263</f>
        <v>4.4123324864374733E+17</v>
      </c>
      <c r="AO263" s="31">
        <f t="shared" ref="AO263:AO326" si="419">AP$3</f>
        <v>1259.9999999999998</v>
      </c>
      <c r="AP263" s="31">
        <f t="shared" ref="AP263:AP326" si="420">$A263*(30+$B263)</f>
        <v>55372.828422810366</v>
      </c>
      <c r="AQ263" s="56">
        <f t="shared" si="381"/>
        <v>2.6016152561310049E-7</v>
      </c>
      <c r="AS263" s="32">
        <f t="shared" ref="AS263:AS326" si="421">$J263-AT$3</f>
        <v>227</v>
      </c>
      <c r="AT263" s="32">
        <f t="shared" ref="AT263:AT326" si="422">AU$3</f>
        <v>6.4999999999999991</v>
      </c>
      <c r="AU263" s="22">
        <v>1</v>
      </c>
      <c r="AV263" s="23">
        <f t="shared" ref="AV263:AV326" si="423">AV$3</f>
        <v>1.1499999999999999</v>
      </c>
      <c r="AW263" s="31">
        <f t="shared" si="388"/>
        <v>3.8526786812993562E+20</v>
      </c>
      <c r="AX263" s="31">
        <f t="shared" ref="AX263:AX326" si="424">AS263*AW263*AV263</f>
        <v>1.0057417697531968E+23</v>
      </c>
      <c r="AY263" s="31">
        <f t="shared" ref="AY263:AY326" si="425">AW$3*POWER($I$1,AS263)*$F263</f>
        <v>5.515415608046836E+16</v>
      </c>
      <c r="AZ263" s="31">
        <f t="shared" ref="AZ263:AZ326" si="426">BA$3</f>
        <v>1949.9999999999998</v>
      </c>
      <c r="BA263" s="31">
        <f t="shared" ref="BA263:BA326" si="427">$A263*(30+$B263)</f>
        <v>55372.828422810366</v>
      </c>
      <c r="BB263" s="56">
        <f t="shared" si="373"/>
        <v>5.4839281552363958E-7</v>
      </c>
      <c r="BD263" s="32">
        <f t="shared" ref="BD263:BD326" si="428">$J263-BE$3</f>
        <v>197</v>
      </c>
      <c r="BE263" s="32">
        <f t="shared" ref="BE263:BE326" si="429">BF$3</f>
        <v>9.1</v>
      </c>
      <c r="BF263" s="22">
        <v>1</v>
      </c>
      <c r="BG263" s="23">
        <f t="shared" ref="BG263:BG326" si="430">BG$3</f>
        <v>1.3</v>
      </c>
      <c r="BH263" s="31">
        <f t="shared" si="389"/>
        <v>2.5790658940929573E+19</v>
      </c>
      <c r="BI263" s="31">
        <f t="shared" ref="BI263:BI326" si="431">BD263*BH263*BG263</f>
        <v>6.6049877547720638E+21</v>
      </c>
      <c r="BJ263" s="31">
        <f t="shared" ref="BJ263:BJ326" si="432">BH$3*POWER($I$1,BD263)*$F263</f>
        <v>861783688757316.12</v>
      </c>
      <c r="BK263" s="31">
        <f t="shared" ref="BK263:BK326" si="433">BL$3</f>
        <v>2730</v>
      </c>
      <c r="BL263" s="31">
        <f t="shared" ref="BL263:BL326" si="434">$A263*(30+$B263)</f>
        <v>55372.828422810366</v>
      </c>
      <c r="BM263" s="56">
        <f t="shared" si="382"/>
        <v>1.3047468379251462E-7</v>
      </c>
      <c r="BO263" s="32">
        <f t="shared" ref="BO263:BO326" si="435">$J263-BP$3</f>
        <v>152</v>
      </c>
      <c r="BP263" s="32">
        <f t="shared" ref="BP263:BP326" si="436">BQ$3</f>
        <v>12.149999999999999</v>
      </c>
      <c r="BQ263" s="22">
        <v>1</v>
      </c>
      <c r="BR263" s="23">
        <f t="shared" ref="BR263:BR326" si="437">BR$3</f>
        <v>1.5249999999999999</v>
      </c>
      <c r="BS263" s="31">
        <f t="shared" si="390"/>
        <v>1.3432634865067486E+17</v>
      </c>
      <c r="BT263" s="31">
        <f t="shared" ref="BT263:BT326" si="438">BO263*BS263*BR263</f>
        <v>3.1136847617226437E+19</v>
      </c>
      <c r="BU263" s="31">
        <f t="shared" ref="BU263:BU326" si="439">BS$3*POWER($I$1,BO263)*$F263</f>
        <v>1683171267104.1284</v>
      </c>
      <c r="BV263" s="31">
        <f t="shared" ref="BV263:BV326" si="440">BW$3</f>
        <v>3644.9999999999995</v>
      </c>
      <c r="BW263" s="31">
        <f t="shared" ref="BW263:BW326" si="441">$A263*(30+$B263)</f>
        <v>55372.828422810366</v>
      </c>
      <c r="BX263" s="56">
        <f t="shared" si="380"/>
        <v>5.4057215033320044E-8</v>
      </c>
      <c r="BZ263" s="32">
        <f t="shared" ref="BZ263:BZ326" si="442">$J263-CA$3</f>
        <v>102</v>
      </c>
      <c r="CA263" s="32">
        <f t="shared" ref="CA263:CA326" si="443">CB$3</f>
        <v>15.7</v>
      </c>
      <c r="CB263" s="32">
        <v>1</v>
      </c>
      <c r="CC263" s="23">
        <f t="shared" ref="CC263:CC326" si="444">CC$3</f>
        <v>1.7749999999999999</v>
      </c>
      <c r="CD263" s="31">
        <f t="shared" si="391"/>
        <v>1.8626587012893581E+19</v>
      </c>
      <c r="CE263" s="31">
        <f t="shared" ref="CE263:CE326" si="445">BZ263*CD263*CC263</f>
        <v>3.3723435786843828E+21</v>
      </c>
      <c r="CF263" s="31">
        <f t="shared" ref="CF263:CF326" si="446">CD$3*POWER($I$1,BZ263)*$F263</f>
        <v>1643721940.5313697</v>
      </c>
      <c r="CG263" s="31">
        <f t="shared" ref="CG263:CG326" si="447">CH$3</f>
        <v>4710</v>
      </c>
      <c r="CH263" s="31">
        <f t="shared" ref="CH263:CH326" si="448">$A263*(30+$B263)</f>
        <v>55372.828422810366</v>
      </c>
      <c r="CI263" s="56">
        <f t="shared" si="378"/>
        <v>4.8741235944073581E-13</v>
      </c>
      <c r="CK263" s="32">
        <f t="shared" ref="CK263:CK326" si="449">$J263-CL$3</f>
        <v>47</v>
      </c>
      <c r="CL263" s="32">
        <f t="shared" ref="CL263:CL326" si="450">CM$3</f>
        <v>19.799999999999997</v>
      </c>
      <c r="CM263" s="32">
        <v>1</v>
      </c>
      <c r="CN263" s="23">
        <f t="shared" ref="CN263:CN326" si="451">CN$3</f>
        <v>2.0499999999999998</v>
      </c>
      <c r="CO263" s="31">
        <f t="shared" si="392"/>
        <v>50</v>
      </c>
      <c r="CP263" s="31">
        <f t="shared" ref="CP263:CP326" si="452">CK263*CO263*CN263</f>
        <v>4817.5</v>
      </c>
      <c r="CQ263" s="31">
        <f t="shared" ref="CQ263:CQ326" si="453">CO$3*POWER($I$1,CK263)*$F263</f>
        <v>802598.60377507983</v>
      </c>
      <c r="CR263" s="31">
        <f t="shared" ref="CR263:CR326" si="454">CS$3</f>
        <v>5939.9999999999991</v>
      </c>
      <c r="CS263" s="31">
        <f t="shared" ref="CS263:CS326" si="455">$A263*(30+$B263)</f>
        <v>55372.828422810366</v>
      </c>
      <c r="CT263" s="56">
        <f t="shared" si="379"/>
        <v>166.60064427090396</v>
      </c>
      <c r="CV263" s="32">
        <f t="shared" ref="CV263:CV326" si="456">$J263-CW$3</f>
        <v>-3</v>
      </c>
      <c r="CW263" s="32">
        <f t="shared" ref="CW263:CW326" si="457">CX$3</f>
        <v>24.4</v>
      </c>
      <c r="CX263" s="32">
        <v>1</v>
      </c>
      <c r="CY263" s="23">
        <f t="shared" ref="CY263:CY326" si="458">CY$3</f>
        <v>2.2999999999999998</v>
      </c>
      <c r="CZ263" s="31">
        <f t="shared" si="393"/>
        <v>1</v>
      </c>
      <c r="DA263" s="31">
        <f t="shared" ref="DA263:DA326" si="459">CV263*CZ263*CY263</f>
        <v>-6.8999999999999995</v>
      </c>
      <c r="DB263" s="31">
        <f t="shared" ref="DB263:DB326" si="460">CZ$3*POWER($I$1,CV263)*$F263</f>
        <v>783.78769899909889</v>
      </c>
      <c r="DC263" s="31">
        <f t="shared" ref="DC263:DC326" si="461">DD$3</f>
        <v>7320</v>
      </c>
      <c r="DD263" s="31">
        <f t="shared" ref="DD263:DD326" si="462">$A263*(30+$B263)</f>
        <v>55372.828422810366</v>
      </c>
      <c r="DG263" s="32">
        <f t="shared" ref="DG263:DG326" si="463">$J263-DH$3</f>
        <v>-68</v>
      </c>
      <c r="DH263" s="32">
        <f t="shared" ref="DH263:DH326" si="464">DI$3</f>
        <v>29.65</v>
      </c>
      <c r="DI263" s="32">
        <v>1</v>
      </c>
      <c r="DJ263" s="23">
        <f t="shared" si="374"/>
        <v>2.625</v>
      </c>
      <c r="DK263" s="31">
        <f t="shared" si="394"/>
        <v>1</v>
      </c>
      <c r="DL263" s="31">
        <f t="shared" ref="DL263:DL326" si="465">DG263*DK263*DJ263</f>
        <v>-178.5</v>
      </c>
      <c r="DM263" s="31">
        <f t="shared" ref="DM263:DM326" si="466">DK$3*POWER($I$1,DG263)*$F263</f>
        <v>9.5677209350475523E-2</v>
      </c>
      <c r="DN263" s="31">
        <f t="shared" ref="DN263:DN326" si="467">DO$3</f>
        <v>8895</v>
      </c>
      <c r="DO263" s="31">
        <f t="shared" ref="DO263:DO326" si="468">$A263*(30+$B263)</f>
        <v>55372.828422810366</v>
      </c>
    </row>
    <row r="264" spans="1:119">
      <c r="A264" s="23">
        <f t="shared" si="395"/>
        <v>1910.851566667415</v>
      </c>
      <c r="B264" s="23">
        <v>0</v>
      </c>
      <c r="C264" s="44">
        <f t="shared" si="377"/>
        <v>9.8999999999999986</v>
      </c>
      <c r="D264" s="48"/>
      <c r="E264" s="47">
        <f t="shared" si="396"/>
        <v>9.8999999999999986</v>
      </c>
      <c r="F264" s="84">
        <f t="shared" si="383"/>
        <v>19.799999999999997</v>
      </c>
      <c r="G264" s="185">
        <f t="shared" si="384"/>
        <v>35.753188418311034</v>
      </c>
      <c r="H264" s="26">
        <f t="shared" si="397"/>
        <v>3413090282067817</v>
      </c>
      <c r="I264" s="23">
        <f t="shared" ref="I264:I327" si="469">LOG(H264,2)</f>
        <v>51.600000000000023</v>
      </c>
      <c r="J264" s="27">
        <v>258</v>
      </c>
      <c r="K264" s="32">
        <f t="shared" si="398"/>
        <v>258</v>
      </c>
      <c r="L264" s="32">
        <f t="shared" si="399"/>
        <v>1</v>
      </c>
      <c r="M264" s="22">
        <v>1</v>
      </c>
      <c r="N264" s="109">
        <f t="shared" si="400"/>
        <v>9.8999999999999986</v>
      </c>
      <c r="O264" s="31">
        <f t="shared" si="385"/>
        <v>1.2135937846092971E+22</v>
      </c>
      <c r="P264" s="31">
        <f t="shared" si="401"/>
        <v>3.0997612446490661E+25</v>
      </c>
      <c r="Q264" s="31">
        <f t="shared" si="402"/>
        <v>4.0547512550965663E+18</v>
      </c>
      <c r="R264" s="31">
        <f t="shared" si="403"/>
        <v>300</v>
      </c>
      <c r="S264" s="31">
        <f t="shared" si="404"/>
        <v>57325.547000022452</v>
      </c>
      <c r="T264" s="56">
        <f t="shared" si="405"/>
        <v>1.3080850217403172E-7</v>
      </c>
      <c r="U264" s="163">
        <f t="shared" si="406"/>
        <v>1072.5956525493309</v>
      </c>
      <c r="W264" s="32">
        <f t="shared" si="407"/>
        <v>253</v>
      </c>
      <c r="X264" s="32">
        <f t="shared" si="408"/>
        <v>2.0499999999999998</v>
      </c>
      <c r="Y264" s="22">
        <v>1</v>
      </c>
      <c r="Z264" s="23">
        <f t="shared" si="409"/>
        <v>1.0249999999999999</v>
      </c>
      <c r="AA264" s="31">
        <f t="shared" si="386"/>
        <v>7.9908058285313469E+22</v>
      </c>
      <c r="AB264" s="31">
        <f t="shared" si="410"/>
        <v>2.0722157214838915E+25</v>
      </c>
      <c r="AC264" s="31">
        <f t="shared" si="411"/>
        <v>2.0273756275482821E+18</v>
      </c>
      <c r="AD264" s="31">
        <f t="shared" si="412"/>
        <v>615</v>
      </c>
      <c r="AE264" s="31">
        <f t="shared" si="413"/>
        <v>57325.547000022452</v>
      </c>
      <c r="AF264" s="56">
        <f t="shared" si="376"/>
        <v>9.7836128088850717E-8</v>
      </c>
      <c r="AH264" s="32">
        <f t="shared" si="414"/>
        <v>243</v>
      </c>
      <c r="AI264" s="32">
        <f t="shared" si="415"/>
        <v>4.1999999999999993</v>
      </c>
      <c r="AJ264" s="22">
        <v>1</v>
      </c>
      <c r="AK264" s="23">
        <f t="shared" si="416"/>
        <v>1.075</v>
      </c>
      <c r="AL264" s="31">
        <f t="shared" si="387"/>
        <v>6.5193054545127533E+21</v>
      </c>
      <c r="AM264" s="31">
        <f t="shared" si="417"/>
        <v>1.7030055673550939E+24</v>
      </c>
      <c r="AN264" s="31">
        <f t="shared" si="418"/>
        <v>5.0684390688707027E+17</v>
      </c>
      <c r="AO264" s="31">
        <f t="shared" si="419"/>
        <v>1259.9999999999998</v>
      </c>
      <c r="AP264" s="31">
        <f t="shared" si="420"/>
        <v>57325.547000022452</v>
      </c>
      <c r="AQ264" s="56">
        <f t="shared" si="381"/>
        <v>2.9761729298057437E-7</v>
      </c>
      <c r="AS264" s="32">
        <f t="shared" si="421"/>
        <v>228</v>
      </c>
      <c r="AT264" s="32">
        <f t="shared" si="422"/>
        <v>6.4999999999999991</v>
      </c>
      <c r="AU264" s="22">
        <v>1</v>
      </c>
      <c r="AV264" s="23">
        <f t="shared" si="423"/>
        <v>1.1499999999999999</v>
      </c>
      <c r="AW264" s="31">
        <f t="shared" si="388"/>
        <v>3.8526786812993562E+20</v>
      </c>
      <c r="AX264" s="31">
        <f t="shared" si="424"/>
        <v>1.0101723502366911E+23</v>
      </c>
      <c r="AY264" s="31">
        <f t="shared" si="425"/>
        <v>6.335548836088372E+16</v>
      </c>
      <c r="AZ264" s="31">
        <f t="shared" si="426"/>
        <v>1949.9999999999998</v>
      </c>
      <c r="BA264" s="31">
        <f t="shared" si="427"/>
        <v>57325.547000022452</v>
      </c>
      <c r="BB264" s="56">
        <f t="shared" ref="BB264:BB327" si="470">AY264/AX264</f>
        <v>6.2717503944786294E-7</v>
      </c>
      <c r="BD264" s="32">
        <f t="shared" si="428"/>
        <v>198</v>
      </c>
      <c r="BE264" s="32">
        <f t="shared" si="429"/>
        <v>9.1</v>
      </c>
      <c r="BF264" s="22">
        <v>1</v>
      </c>
      <c r="BG264" s="23">
        <f t="shared" si="430"/>
        <v>1.3</v>
      </c>
      <c r="BH264" s="31">
        <f t="shared" si="389"/>
        <v>2.5790658940929573E+19</v>
      </c>
      <c r="BI264" s="31">
        <f t="shared" si="431"/>
        <v>6.6385156113952712E+21</v>
      </c>
      <c r="BJ264" s="31">
        <f t="shared" si="432"/>
        <v>989929505638806.25</v>
      </c>
      <c r="BK264" s="31">
        <f t="shared" si="433"/>
        <v>2730</v>
      </c>
      <c r="BL264" s="31">
        <f t="shared" si="434"/>
        <v>57325.547000022452</v>
      </c>
      <c r="BM264" s="56">
        <f t="shared" si="382"/>
        <v>1.4911910487030468E-7</v>
      </c>
      <c r="BO264" s="32">
        <f t="shared" si="435"/>
        <v>153</v>
      </c>
      <c r="BP264" s="32">
        <f t="shared" si="436"/>
        <v>12.149999999999999</v>
      </c>
      <c r="BQ264" s="22">
        <v>1</v>
      </c>
      <c r="BR264" s="23">
        <f t="shared" si="437"/>
        <v>1.5249999999999999</v>
      </c>
      <c r="BS264" s="31">
        <f t="shared" si="390"/>
        <v>1.3432634865067486E+17</v>
      </c>
      <c r="BT264" s="31">
        <f t="shared" si="438"/>
        <v>3.1341695298918711E+19</v>
      </c>
      <c r="BU264" s="31">
        <f t="shared" si="439"/>
        <v>1933456065700.7876</v>
      </c>
      <c r="BV264" s="31">
        <f t="shared" si="440"/>
        <v>3644.9999999999995</v>
      </c>
      <c r="BW264" s="31">
        <f t="shared" si="441"/>
        <v>57325.547000022452</v>
      </c>
      <c r="BX264" s="56">
        <f t="shared" si="380"/>
        <v>6.1689581474793156E-8</v>
      </c>
      <c r="BZ264" s="32">
        <f t="shared" si="442"/>
        <v>103</v>
      </c>
      <c r="CA264" s="32">
        <f t="shared" si="443"/>
        <v>15.7</v>
      </c>
      <c r="CB264" s="32">
        <v>1</v>
      </c>
      <c r="CC264" s="23">
        <f t="shared" si="444"/>
        <v>1.7749999999999999</v>
      </c>
      <c r="CD264" s="31">
        <f t="shared" si="391"/>
        <v>1.8626587012893581E+19</v>
      </c>
      <c r="CE264" s="31">
        <f t="shared" si="445"/>
        <v>3.4054057706322689E+21</v>
      </c>
      <c r="CF264" s="31">
        <f t="shared" si="446"/>
        <v>1888140689.160919</v>
      </c>
      <c r="CG264" s="31">
        <f t="shared" si="447"/>
        <v>4710</v>
      </c>
      <c r="CH264" s="31">
        <f t="shared" si="448"/>
        <v>57325.547000022452</v>
      </c>
      <c r="CI264" s="56">
        <f t="shared" si="378"/>
        <v>5.5445395243174064E-13</v>
      </c>
      <c r="CK264" s="32">
        <f t="shared" si="449"/>
        <v>48</v>
      </c>
      <c r="CL264" s="32">
        <f t="shared" si="450"/>
        <v>19.799999999999997</v>
      </c>
      <c r="CM264" s="32">
        <v>1</v>
      </c>
      <c r="CN264" s="23">
        <f t="shared" si="451"/>
        <v>2.0499999999999998</v>
      </c>
      <c r="CO264" s="31">
        <f t="shared" si="392"/>
        <v>50</v>
      </c>
      <c r="CP264" s="31">
        <f t="shared" si="452"/>
        <v>4920</v>
      </c>
      <c r="CQ264" s="31">
        <f t="shared" si="453"/>
        <v>921943.69587935146</v>
      </c>
      <c r="CR264" s="31">
        <f t="shared" si="454"/>
        <v>5939.9999999999991</v>
      </c>
      <c r="CS264" s="31">
        <f t="shared" si="455"/>
        <v>57325.547000022452</v>
      </c>
      <c r="CT264" s="56">
        <f t="shared" ref="CT264:CT327" si="471">CQ264/CP264</f>
        <v>187.38693005677877</v>
      </c>
      <c r="CV264" s="32">
        <f t="shared" si="456"/>
        <v>-2</v>
      </c>
      <c r="CW264" s="32">
        <f t="shared" si="457"/>
        <v>24.4</v>
      </c>
      <c r="CX264" s="32">
        <v>1</v>
      </c>
      <c r="CY264" s="23">
        <f t="shared" si="458"/>
        <v>2.2999999999999998</v>
      </c>
      <c r="CZ264" s="31">
        <f t="shared" si="393"/>
        <v>1</v>
      </c>
      <c r="DA264" s="31">
        <f t="shared" si="459"/>
        <v>-4.5999999999999996</v>
      </c>
      <c r="DB264" s="31">
        <f t="shared" si="460"/>
        <v>900.33564050717621</v>
      </c>
      <c r="DC264" s="31">
        <f t="shared" si="461"/>
        <v>7320</v>
      </c>
      <c r="DD264" s="31">
        <f t="shared" si="462"/>
        <v>57325.547000022452</v>
      </c>
      <c r="DG264" s="32">
        <f t="shared" si="463"/>
        <v>-67</v>
      </c>
      <c r="DH264" s="32">
        <f t="shared" si="464"/>
        <v>29.65</v>
      </c>
      <c r="DI264" s="32">
        <v>1</v>
      </c>
      <c r="DJ264" s="23">
        <f t="shared" ref="DJ264:DJ327" si="472">DJ263</f>
        <v>2.625</v>
      </c>
      <c r="DK264" s="31">
        <f t="shared" si="394"/>
        <v>1</v>
      </c>
      <c r="DL264" s="31">
        <f t="shared" si="465"/>
        <v>-175.875</v>
      </c>
      <c r="DM264" s="31">
        <f t="shared" si="466"/>
        <v>0.10990425299159819</v>
      </c>
      <c r="DN264" s="31">
        <f t="shared" si="467"/>
        <v>8895</v>
      </c>
      <c r="DO264" s="31">
        <f t="shared" si="468"/>
        <v>57325.547000022452</v>
      </c>
    </row>
    <row r="265" spans="1:119">
      <c r="A265" s="23">
        <f t="shared" si="395"/>
        <v>1978.2376016381183</v>
      </c>
      <c r="B265" s="23">
        <v>0</v>
      </c>
      <c r="C265" s="44">
        <f t="shared" si="377"/>
        <v>9.8999999999999986</v>
      </c>
      <c r="D265" s="48"/>
      <c r="E265" s="47">
        <f t="shared" si="396"/>
        <v>9.8999999999999986</v>
      </c>
      <c r="F265" s="84">
        <f t="shared" si="383"/>
        <v>19.799999999999997</v>
      </c>
      <c r="G265" s="185">
        <f t="shared" si="384"/>
        <v>36.252284329465539</v>
      </c>
      <c r="H265" s="26">
        <f t="shared" si="397"/>
        <v>3920611192467668</v>
      </c>
      <c r="I265" s="23">
        <f t="shared" si="469"/>
        <v>51.800000000000026</v>
      </c>
      <c r="J265" s="27">
        <v>259</v>
      </c>
      <c r="K265" s="32">
        <f t="shared" si="398"/>
        <v>259</v>
      </c>
      <c r="L265" s="32">
        <f t="shared" si="399"/>
        <v>1</v>
      </c>
      <c r="M265" s="22">
        <v>1</v>
      </c>
      <c r="N265" s="109">
        <f t="shared" si="400"/>
        <v>9.8999999999999986</v>
      </c>
      <c r="O265" s="31">
        <f t="shared" si="385"/>
        <v>1.2135937846092971E+22</v>
      </c>
      <c r="P265" s="31">
        <f t="shared" si="401"/>
        <v>3.1117758231166982E+25</v>
      </c>
      <c r="Q265" s="31">
        <f t="shared" si="402"/>
        <v>4.6576860966515896E+18</v>
      </c>
      <c r="R265" s="31">
        <f t="shared" si="403"/>
        <v>300</v>
      </c>
      <c r="S265" s="31">
        <f t="shared" si="404"/>
        <v>59347.128049143554</v>
      </c>
      <c r="T265" s="56">
        <f t="shared" si="405"/>
        <v>1.4967935871378215E-7</v>
      </c>
      <c r="U265" s="163">
        <f t="shared" si="406"/>
        <v>1087.5685298839662</v>
      </c>
      <c r="W265" s="32">
        <f t="shared" si="407"/>
        <v>254</v>
      </c>
      <c r="X265" s="32">
        <f t="shared" si="408"/>
        <v>2.0499999999999998</v>
      </c>
      <c r="Y265" s="22">
        <v>1</v>
      </c>
      <c r="Z265" s="23">
        <f t="shared" si="409"/>
        <v>1.0249999999999999</v>
      </c>
      <c r="AA265" s="31">
        <f t="shared" si="386"/>
        <v>7.9908058285313469E+22</v>
      </c>
      <c r="AB265" s="31">
        <f t="shared" si="410"/>
        <v>2.0804062974581362E+25</v>
      </c>
      <c r="AC265" s="31">
        <f t="shared" si="411"/>
        <v>2.3288430483257938E+18</v>
      </c>
      <c r="AD265" s="31">
        <f t="shared" si="412"/>
        <v>615</v>
      </c>
      <c r="AE265" s="31">
        <f t="shared" si="413"/>
        <v>59347.128049143554</v>
      </c>
      <c r="AF265" s="56">
        <f t="shared" si="376"/>
        <v>1.1194174191700921E-7</v>
      </c>
      <c r="AH265" s="32">
        <f t="shared" si="414"/>
        <v>244</v>
      </c>
      <c r="AI265" s="32">
        <f t="shared" si="415"/>
        <v>4.1999999999999993</v>
      </c>
      <c r="AJ265" s="22">
        <v>1</v>
      </c>
      <c r="AK265" s="23">
        <f t="shared" si="416"/>
        <v>1.075</v>
      </c>
      <c r="AL265" s="31">
        <f t="shared" si="387"/>
        <v>6.5193054545127533E+21</v>
      </c>
      <c r="AM265" s="31">
        <f t="shared" si="417"/>
        <v>1.7100138207186952E+24</v>
      </c>
      <c r="AN265" s="31">
        <f t="shared" si="418"/>
        <v>5.8221076208144806E+17</v>
      </c>
      <c r="AO265" s="31">
        <f t="shared" si="419"/>
        <v>1259.9999999999998</v>
      </c>
      <c r="AP265" s="31">
        <f t="shared" si="420"/>
        <v>59347.128049143554</v>
      </c>
      <c r="AQ265" s="56">
        <f t="shared" si="381"/>
        <v>3.4047137808322093E-7</v>
      </c>
      <c r="AS265" s="32">
        <f t="shared" si="421"/>
        <v>229</v>
      </c>
      <c r="AT265" s="32">
        <f t="shared" si="422"/>
        <v>6.4999999999999991</v>
      </c>
      <c r="AU265" s="22">
        <v>1</v>
      </c>
      <c r="AV265" s="23">
        <f t="shared" si="423"/>
        <v>1.1499999999999999</v>
      </c>
      <c r="AW265" s="31">
        <f t="shared" si="388"/>
        <v>3.8526786812993562E+20</v>
      </c>
      <c r="AX265" s="31">
        <f t="shared" si="424"/>
        <v>1.0146029307201853E+23</v>
      </c>
      <c r="AY265" s="31">
        <f t="shared" si="425"/>
        <v>7.2776345260180928E+16</v>
      </c>
      <c r="AZ265" s="31">
        <f t="shared" si="426"/>
        <v>1949.9999999999998</v>
      </c>
      <c r="BA265" s="31">
        <f t="shared" si="427"/>
        <v>59347.128049143554</v>
      </c>
      <c r="BB265" s="56">
        <f t="shared" si="470"/>
        <v>7.172889320211487E-7</v>
      </c>
      <c r="BD265" s="32">
        <f t="shared" si="428"/>
        <v>199</v>
      </c>
      <c r="BE265" s="32">
        <f t="shared" si="429"/>
        <v>9.1</v>
      </c>
      <c r="BF265" s="22">
        <v>1</v>
      </c>
      <c r="BG265" s="23">
        <f t="shared" si="430"/>
        <v>1.3</v>
      </c>
      <c r="BH265" s="31">
        <f t="shared" si="389"/>
        <v>2.5790658940929573E+19</v>
      </c>
      <c r="BI265" s="31">
        <f t="shared" si="431"/>
        <v>6.6720434680184806E+21</v>
      </c>
      <c r="BJ265" s="31">
        <f t="shared" si="432"/>
        <v>1137130394690324.7</v>
      </c>
      <c r="BK265" s="31">
        <f t="shared" si="433"/>
        <v>2730</v>
      </c>
      <c r="BL265" s="31">
        <f t="shared" si="434"/>
        <v>59347.128049143554</v>
      </c>
      <c r="BM265" s="56">
        <f t="shared" si="382"/>
        <v>1.7043210226986716E-7</v>
      </c>
      <c r="BO265" s="32">
        <f t="shared" si="435"/>
        <v>154</v>
      </c>
      <c r="BP265" s="32">
        <f t="shared" si="436"/>
        <v>12.149999999999999</v>
      </c>
      <c r="BQ265" s="22">
        <v>1</v>
      </c>
      <c r="BR265" s="23">
        <f t="shared" si="437"/>
        <v>1.5249999999999999</v>
      </c>
      <c r="BS265" s="31">
        <f t="shared" si="390"/>
        <v>1.3432634865067486E+17</v>
      </c>
      <c r="BT265" s="31">
        <f t="shared" si="438"/>
        <v>3.154654298061099E+19</v>
      </c>
      <c r="BU265" s="31">
        <f t="shared" si="439"/>
        <v>2220957802129.5337</v>
      </c>
      <c r="BV265" s="31">
        <f t="shared" si="440"/>
        <v>3644.9999999999995</v>
      </c>
      <c r="BW265" s="31">
        <f t="shared" si="441"/>
        <v>59347.128049143554</v>
      </c>
      <c r="BX265" s="56">
        <f t="shared" si="380"/>
        <v>7.040257322314429E-8</v>
      </c>
      <c r="BZ265" s="32">
        <f t="shared" si="442"/>
        <v>104</v>
      </c>
      <c r="CA265" s="32">
        <f t="shared" si="443"/>
        <v>15.7</v>
      </c>
      <c r="CB265" s="32">
        <v>1</v>
      </c>
      <c r="CC265" s="23">
        <f t="shared" si="444"/>
        <v>1.7749999999999999</v>
      </c>
      <c r="CD265" s="31">
        <f t="shared" si="391"/>
        <v>1.8626587012893581E+19</v>
      </c>
      <c r="CE265" s="31">
        <f t="shared" si="445"/>
        <v>3.438467962580155E+21</v>
      </c>
      <c r="CF265" s="31">
        <f t="shared" si="446"/>
        <v>2168904103.6421161</v>
      </c>
      <c r="CG265" s="31">
        <f t="shared" si="447"/>
        <v>4710</v>
      </c>
      <c r="CH265" s="31">
        <f t="shared" si="448"/>
        <v>59347.128049143554</v>
      </c>
      <c r="CI265" s="56">
        <f t="shared" si="378"/>
        <v>6.3077630131956073E-13</v>
      </c>
      <c r="CK265" s="32">
        <f t="shared" si="449"/>
        <v>49</v>
      </c>
      <c r="CL265" s="32">
        <f t="shared" si="450"/>
        <v>19.799999999999997</v>
      </c>
      <c r="CM265" s="32">
        <v>1</v>
      </c>
      <c r="CN265" s="23">
        <f t="shared" si="451"/>
        <v>2.0499999999999998</v>
      </c>
      <c r="CO265" s="31">
        <f t="shared" si="392"/>
        <v>50</v>
      </c>
      <c r="CP265" s="31">
        <f t="shared" si="452"/>
        <v>5022.5</v>
      </c>
      <c r="CQ265" s="31">
        <f t="shared" si="453"/>
        <v>1059035.2068564978</v>
      </c>
      <c r="CR265" s="31">
        <f t="shared" si="454"/>
        <v>5939.9999999999991</v>
      </c>
      <c r="CS265" s="31">
        <f t="shared" si="455"/>
        <v>59347.128049143554</v>
      </c>
      <c r="CT265" s="56">
        <f t="shared" si="471"/>
        <v>210.85817956326486</v>
      </c>
      <c r="CV265" s="32">
        <f t="shared" si="456"/>
        <v>-1</v>
      </c>
      <c r="CW265" s="32">
        <f t="shared" si="457"/>
        <v>24.4</v>
      </c>
      <c r="CX265" s="32">
        <v>1</v>
      </c>
      <c r="CY265" s="23">
        <f t="shared" si="458"/>
        <v>2.2999999999999998</v>
      </c>
      <c r="CZ265" s="31">
        <f t="shared" si="393"/>
        <v>1</v>
      </c>
      <c r="DA265" s="31">
        <f t="shared" si="459"/>
        <v>-2.2999999999999998</v>
      </c>
      <c r="DB265" s="31">
        <f t="shared" si="460"/>
        <v>1034.2140691957952</v>
      </c>
      <c r="DC265" s="31">
        <f t="shared" si="461"/>
        <v>7320</v>
      </c>
      <c r="DD265" s="31">
        <f t="shared" si="462"/>
        <v>59347.128049143554</v>
      </c>
      <c r="DG265" s="32">
        <f t="shared" si="463"/>
        <v>-66</v>
      </c>
      <c r="DH265" s="32">
        <f t="shared" si="464"/>
        <v>29.65</v>
      </c>
      <c r="DI265" s="32">
        <v>1</v>
      </c>
      <c r="DJ265" s="23">
        <f t="shared" si="472"/>
        <v>2.625</v>
      </c>
      <c r="DK265" s="31">
        <f t="shared" si="394"/>
        <v>1</v>
      </c>
      <c r="DL265" s="31">
        <f t="shared" si="465"/>
        <v>-173.25</v>
      </c>
      <c r="DM265" s="31">
        <f t="shared" si="466"/>
        <v>0.12624683461862679</v>
      </c>
      <c r="DN265" s="31">
        <f t="shared" si="467"/>
        <v>8895</v>
      </c>
      <c r="DO265" s="31">
        <f t="shared" si="468"/>
        <v>59347.128049143554</v>
      </c>
    </row>
    <row r="266" spans="1:119">
      <c r="A266" s="23">
        <f t="shared" si="395"/>
        <v>2048.0000000000359</v>
      </c>
      <c r="B266" s="23">
        <v>0</v>
      </c>
      <c r="C266" s="44">
        <f t="shared" si="377"/>
        <v>12.2</v>
      </c>
      <c r="D266" s="47">
        <f>1+J266/200</f>
        <v>2.2999999999999998</v>
      </c>
      <c r="E266" s="47">
        <f t="shared" si="396"/>
        <v>12.2</v>
      </c>
      <c r="F266" s="84">
        <f t="shared" si="383"/>
        <v>24.4</v>
      </c>
      <c r="G266" s="185">
        <f t="shared" si="384"/>
        <v>36.758347359905123</v>
      </c>
      <c r="H266" s="26">
        <f t="shared" si="397"/>
        <v>4503599627370574</v>
      </c>
      <c r="I266" s="23">
        <f t="shared" si="469"/>
        <v>52.000000000000028</v>
      </c>
      <c r="J266" s="27">
        <v>260</v>
      </c>
      <c r="K266" s="32">
        <f t="shared" si="398"/>
        <v>260</v>
      </c>
      <c r="L266" s="32">
        <f t="shared" si="399"/>
        <v>1</v>
      </c>
      <c r="M266" s="22">
        <v>1</v>
      </c>
      <c r="N266" s="109">
        <f t="shared" si="400"/>
        <v>12.2</v>
      </c>
      <c r="O266" s="31">
        <f t="shared" si="385"/>
        <v>1.2135937846092971E+22</v>
      </c>
      <c r="P266" s="31">
        <f t="shared" si="401"/>
        <v>3.8495194847806902E+25</v>
      </c>
      <c r="Q266" s="31">
        <f t="shared" si="402"/>
        <v>6.5932698544705198E+18</v>
      </c>
      <c r="R266" s="31">
        <f t="shared" si="403"/>
        <v>300</v>
      </c>
      <c r="S266" s="31">
        <f t="shared" si="404"/>
        <v>61440.000000001077</v>
      </c>
      <c r="T266" s="56">
        <f t="shared" si="405"/>
        <v>1.7127513915794981E-7</v>
      </c>
      <c r="U266" s="163">
        <f t="shared" si="406"/>
        <v>1102.7504207971538</v>
      </c>
      <c r="W266" s="32">
        <f t="shared" si="407"/>
        <v>255</v>
      </c>
      <c r="X266" s="32">
        <f t="shared" si="408"/>
        <v>2.0499999999999998</v>
      </c>
      <c r="Y266" s="22">
        <v>1</v>
      </c>
      <c r="Z266" s="23">
        <f t="shared" si="409"/>
        <v>1.0249999999999999</v>
      </c>
      <c r="AA266" s="31">
        <f t="shared" si="386"/>
        <v>7.9908058285313469E+22</v>
      </c>
      <c r="AB266" s="31">
        <f t="shared" si="410"/>
        <v>2.0885968734323808E+25</v>
      </c>
      <c r="AC266" s="31">
        <f t="shared" si="411"/>
        <v>3.2966349272352589E+18</v>
      </c>
      <c r="AD266" s="31">
        <f t="shared" si="412"/>
        <v>615</v>
      </c>
      <c r="AE266" s="31">
        <f t="shared" si="413"/>
        <v>61440.000000001077</v>
      </c>
      <c r="AF266" s="56">
        <f t="shared" si="376"/>
        <v>1.5783969463755825E-7</v>
      </c>
      <c r="AH266" s="32">
        <f t="shared" si="414"/>
        <v>245</v>
      </c>
      <c r="AI266" s="32">
        <f t="shared" si="415"/>
        <v>4.1999999999999993</v>
      </c>
      <c r="AJ266" s="22">
        <v>1</v>
      </c>
      <c r="AK266" s="23">
        <f t="shared" si="416"/>
        <v>1.075</v>
      </c>
      <c r="AL266" s="31">
        <f t="shared" si="387"/>
        <v>6.5193054545127533E+21</v>
      </c>
      <c r="AM266" s="31">
        <f t="shared" si="417"/>
        <v>1.7170220740822965E+24</v>
      </c>
      <c r="AN266" s="31">
        <f t="shared" si="418"/>
        <v>8.2415873180881408E+17</v>
      </c>
      <c r="AO266" s="31">
        <f t="shared" si="419"/>
        <v>1259.9999999999998</v>
      </c>
      <c r="AP266" s="31">
        <f t="shared" si="420"/>
        <v>61440.000000001077</v>
      </c>
      <c r="AQ266" s="56">
        <f t="shared" si="381"/>
        <v>4.79993090507765E-7</v>
      </c>
      <c r="AS266" s="32">
        <f t="shared" si="421"/>
        <v>230</v>
      </c>
      <c r="AT266" s="32">
        <f t="shared" si="422"/>
        <v>6.4999999999999991</v>
      </c>
      <c r="AU266" s="22">
        <v>1</v>
      </c>
      <c r="AV266" s="23">
        <f t="shared" si="423"/>
        <v>1.1499999999999999</v>
      </c>
      <c r="AW266" s="31">
        <f t="shared" si="388"/>
        <v>3.8526786812993562E+20</v>
      </c>
      <c r="AX266" s="31">
        <f t="shared" si="424"/>
        <v>1.0190335112036797E+23</v>
      </c>
      <c r="AY266" s="31">
        <f t="shared" si="425"/>
        <v>1.0301984147610166E+17</v>
      </c>
      <c r="AZ266" s="31">
        <f t="shared" si="426"/>
        <v>1949.9999999999998</v>
      </c>
      <c r="BA266" s="31">
        <f t="shared" si="427"/>
        <v>61440.000000001077</v>
      </c>
      <c r="BB266" s="56">
        <f t="shared" si="470"/>
        <v>1.0109563654527405E-6</v>
      </c>
      <c r="BD266" s="32">
        <f t="shared" si="428"/>
        <v>200</v>
      </c>
      <c r="BE266" s="32">
        <f t="shared" si="429"/>
        <v>9.1</v>
      </c>
      <c r="BF266" s="22">
        <v>1</v>
      </c>
      <c r="BG266" s="23">
        <f t="shared" si="430"/>
        <v>1.3</v>
      </c>
      <c r="BH266" s="31">
        <f t="shared" si="389"/>
        <v>2.5790658940929573E+19</v>
      </c>
      <c r="BI266" s="31">
        <f t="shared" si="431"/>
        <v>6.7055713246416889E+21</v>
      </c>
      <c r="BJ266" s="31">
        <f t="shared" si="432"/>
        <v>1609685023064085.2</v>
      </c>
      <c r="BK266" s="31">
        <f t="shared" si="433"/>
        <v>2730</v>
      </c>
      <c r="BL266" s="31">
        <f t="shared" si="434"/>
        <v>61440.000000001077</v>
      </c>
      <c r="BM266" s="56">
        <f t="shared" si="382"/>
        <v>2.4005188299896258E-7</v>
      </c>
      <c r="BO266" s="32">
        <f t="shared" si="435"/>
        <v>155</v>
      </c>
      <c r="BP266" s="32">
        <f t="shared" si="436"/>
        <v>12.149999999999999</v>
      </c>
      <c r="BQ266" s="22">
        <v>1</v>
      </c>
      <c r="BR266" s="23">
        <f t="shared" si="437"/>
        <v>1.5249999999999999</v>
      </c>
      <c r="BS266" s="31">
        <f t="shared" si="390"/>
        <v>1.3432634865067486E+17</v>
      </c>
      <c r="BT266" s="31">
        <f t="shared" si="438"/>
        <v>3.1751390662303273E+19</v>
      </c>
      <c r="BU266" s="31">
        <f t="shared" si="439"/>
        <v>3143916060672.0317</v>
      </c>
      <c r="BV266" s="31">
        <f t="shared" si="440"/>
        <v>3644.9999999999995</v>
      </c>
      <c r="BW266" s="31">
        <f t="shared" si="441"/>
        <v>61440.000000001077</v>
      </c>
      <c r="BX266" s="56">
        <f t="shared" si="380"/>
        <v>9.9016641321623599E-8</v>
      </c>
      <c r="BZ266" s="32">
        <f t="shared" si="442"/>
        <v>105</v>
      </c>
      <c r="CA266" s="32">
        <f t="shared" si="443"/>
        <v>15.7</v>
      </c>
      <c r="CB266" s="32">
        <v>1</v>
      </c>
      <c r="CC266" s="23">
        <f t="shared" si="444"/>
        <v>1.7749999999999999</v>
      </c>
      <c r="CD266" s="31">
        <f t="shared" si="391"/>
        <v>1.8626587012893581E+19</v>
      </c>
      <c r="CE266" s="31">
        <f t="shared" si="445"/>
        <v>3.4715301545280411E+21</v>
      </c>
      <c r="CF266" s="31">
        <f t="shared" si="446"/>
        <v>3070230528.0000215</v>
      </c>
      <c r="CG266" s="31">
        <f t="shared" si="447"/>
        <v>4710</v>
      </c>
      <c r="CH266" s="31">
        <f t="shared" si="448"/>
        <v>61440.000000001077</v>
      </c>
      <c r="CI266" s="56">
        <f t="shared" si="378"/>
        <v>8.844026672202198E-13</v>
      </c>
      <c r="CK266" s="32">
        <f t="shared" si="449"/>
        <v>50</v>
      </c>
      <c r="CL266" s="32">
        <f t="shared" si="450"/>
        <v>19.799999999999997</v>
      </c>
      <c r="CM266" s="32">
        <v>1</v>
      </c>
      <c r="CN266" s="23">
        <f t="shared" si="451"/>
        <v>2.0499999999999998</v>
      </c>
      <c r="CO266" s="31">
        <f t="shared" si="392"/>
        <v>50</v>
      </c>
      <c r="CP266" s="31">
        <f t="shared" si="452"/>
        <v>5125</v>
      </c>
      <c r="CQ266" s="31">
        <f t="shared" si="453"/>
        <v>1499136.0000000049</v>
      </c>
      <c r="CR266" s="31">
        <f t="shared" si="454"/>
        <v>5939.9999999999991</v>
      </c>
      <c r="CS266" s="31">
        <f t="shared" si="455"/>
        <v>61440.000000001077</v>
      </c>
      <c r="CT266" s="56">
        <f t="shared" si="471"/>
        <v>292.51434146341558</v>
      </c>
      <c r="CV266" s="32">
        <f t="shared" si="456"/>
        <v>0</v>
      </c>
      <c r="CW266" s="32">
        <f t="shared" si="457"/>
        <v>24.4</v>
      </c>
      <c r="CX266" s="32">
        <v>1</v>
      </c>
      <c r="CY266" s="23">
        <f t="shared" si="458"/>
        <v>2.2999999999999998</v>
      </c>
      <c r="CZ266" s="31">
        <f t="shared" si="393"/>
        <v>1</v>
      </c>
      <c r="DA266" s="31">
        <f t="shared" si="459"/>
        <v>0</v>
      </c>
      <c r="DB266" s="31">
        <f t="shared" si="460"/>
        <v>1464</v>
      </c>
      <c r="DC266" s="31">
        <f t="shared" si="461"/>
        <v>7320</v>
      </c>
      <c r="DD266" s="31">
        <f t="shared" si="462"/>
        <v>61440.000000001077</v>
      </c>
      <c r="DG266" s="32">
        <f t="shared" si="463"/>
        <v>-65</v>
      </c>
      <c r="DH266" s="32">
        <f t="shared" si="464"/>
        <v>29.65</v>
      </c>
      <c r="DI266" s="32">
        <v>1</v>
      </c>
      <c r="DJ266" s="23">
        <f t="shared" si="472"/>
        <v>2.625</v>
      </c>
      <c r="DK266" s="31">
        <f t="shared" si="394"/>
        <v>1</v>
      </c>
      <c r="DL266" s="31">
        <f t="shared" si="465"/>
        <v>-170.625</v>
      </c>
      <c r="DM266" s="31">
        <f t="shared" si="466"/>
        <v>0.1787109374999992</v>
      </c>
      <c r="DN266" s="31">
        <f t="shared" si="467"/>
        <v>8895</v>
      </c>
      <c r="DO266" s="31">
        <f t="shared" si="468"/>
        <v>61440.000000001077</v>
      </c>
    </row>
    <row r="267" spans="1:119">
      <c r="A267" s="23">
        <f t="shared" si="395"/>
        <v>2120.2225640271786</v>
      </c>
      <c r="B267" s="23">
        <v>0</v>
      </c>
      <c r="C267" s="44">
        <f t="shared" si="377"/>
        <v>12.2</v>
      </c>
      <c r="D267" s="48"/>
      <c r="E267" s="47">
        <f t="shared" si="396"/>
        <v>12.2</v>
      </c>
      <c r="F267" s="84">
        <f t="shared" si="383"/>
        <v>24.4</v>
      </c>
      <c r="G267" s="185">
        <f t="shared" si="384"/>
        <v>37.271474766990572</v>
      </c>
      <c r="H267" s="26">
        <f t="shared" si="397"/>
        <v>5173277483525838</v>
      </c>
      <c r="I267" s="23">
        <f t="shared" si="469"/>
        <v>52.200000000000031</v>
      </c>
      <c r="J267" s="27">
        <v>261</v>
      </c>
      <c r="K267" s="32">
        <f t="shared" si="398"/>
        <v>261</v>
      </c>
      <c r="L267" s="32">
        <f t="shared" si="399"/>
        <v>1</v>
      </c>
      <c r="M267" s="22">
        <v>1</v>
      </c>
      <c r="N267" s="109">
        <f t="shared" si="400"/>
        <v>12.2</v>
      </c>
      <c r="O267" s="31">
        <f t="shared" si="385"/>
        <v>1.2135937846092971E+22</v>
      </c>
      <c r="P267" s="31">
        <f t="shared" si="401"/>
        <v>3.8643253289529232E+25</v>
      </c>
      <c r="Q267" s="31">
        <f t="shared" si="402"/>
        <v>7.5736782358818263E+18</v>
      </c>
      <c r="R267" s="31">
        <f t="shared" si="403"/>
        <v>300</v>
      </c>
      <c r="S267" s="31">
        <f t="shared" si="404"/>
        <v>63606.676920815356</v>
      </c>
      <c r="T267" s="56">
        <f t="shared" si="405"/>
        <v>1.9598966420184887E-7</v>
      </c>
      <c r="U267" s="163">
        <f t="shared" si="406"/>
        <v>1118.1442430097172</v>
      </c>
      <c r="W267" s="32">
        <f t="shared" si="407"/>
        <v>256</v>
      </c>
      <c r="X267" s="32">
        <f t="shared" si="408"/>
        <v>2.0499999999999998</v>
      </c>
      <c r="Y267" s="22">
        <v>1</v>
      </c>
      <c r="Z267" s="23">
        <f t="shared" si="409"/>
        <v>1.0249999999999999</v>
      </c>
      <c r="AA267" s="31">
        <f t="shared" si="386"/>
        <v>7.9908058285313469E+22</v>
      </c>
      <c r="AB267" s="31">
        <f t="shared" si="410"/>
        <v>2.0967874494066254E+25</v>
      </c>
      <c r="AC267" s="31">
        <f t="shared" si="411"/>
        <v>3.7868391179409121E+18</v>
      </c>
      <c r="AD267" s="31">
        <f t="shared" si="412"/>
        <v>615</v>
      </c>
      <c r="AE267" s="31">
        <f t="shared" si="413"/>
        <v>63606.676920815356</v>
      </c>
      <c r="AF267" s="56">
        <f t="shared" si="376"/>
        <v>1.8060195462408735E-7</v>
      </c>
      <c r="AH267" s="32">
        <f t="shared" si="414"/>
        <v>246</v>
      </c>
      <c r="AI267" s="32">
        <f t="shared" si="415"/>
        <v>4.1999999999999993</v>
      </c>
      <c r="AJ267" s="22">
        <v>1</v>
      </c>
      <c r="AK267" s="23">
        <f t="shared" si="416"/>
        <v>1.075</v>
      </c>
      <c r="AL267" s="31">
        <f t="shared" si="387"/>
        <v>6.5193054545127533E+21</v>
      </c>
      <c r="AM267" s="31">
        <f t="shared" si="417"/>
        <v>1.7240303274458975E+24</v>
      </c>
      <c r="AN267" s="31">
        <f t="shared" si="418"/>
        <v>9.4670977948522726E+17</v>
      </c>
      <c r="AO267" s="31">
        <f t="shared" si="419"/>
        <v>1259.9999999999998</v>
      </c>
      <c r="AP267" s="31">
        <f t="shared" si="420"/>
        <v>63606.676920815356</v>
      </c>
      <c r="AQ267" s="56">
        <f t="shared" si="381"/>
        <v>5.4912594309622797E-7</v>
      </c>
      <c r="AS267" s="32">
        <f t="shared" si="421"/>
        <v>231</v>
      </c>
      <c r="AT267" s="32">
        <f t="shared" si="422"/>
        <v>6.4999999999999991</v>
      </c>
      <c r="AU267" s="22">
        <v>1</v>
      </c>
      <c r="AV267" s="23">
        <f t="shared" si="423"/>
        <v>1.1499999999999999</v>
      </c>
      <c r="AW267" s="31">
        <f t="shared" si="388"/>
        <v>3.8526786812993562E+20</v>
      </c>
      <c r="AX267" s="31">
        <f t="shared" si="424"/>
        <v>1.0234640916871739E+23</v>
      </c>
      <c r="AY267" s="31">
        <f t="shared" si="425"/>
        <v>1.1833872243565334E+17</v>
      </c>
      <c r="AZ267" s="31">
        <f t="shared" si="426"/>
        <v>1949.9999999999998</v>
      </c>
      <c r="BA267" s="31">
        <f t="shared" si="427"/>
        <v>63606.676920815356</v>
      </c>
      <c r="BB267" s="56">
        <f t="shared" si="470"/>
        <v>1.1562567108785685E-6</v>
      </c>
      <c r="BD267" s="32">
        <f t="shared" si="428"/>
        <v>201</v>
      </c>
      <c r="BE267" s="32">
        <f t="shared" si="429"/>
        <v>9.1</v>
      </c>
      <c r="BF267" s="22">
        <v>1</v>
      </c>
      <c r="BG267" s="23">
        <f t="shared" si="430"/>
        <v>1.3</v>
      </c>
      <c r="BH267" s="31">
        <f t="shared" si="389"/>
        <v>2.5790658940929573E+19</v>
      </c>
      <c r="BI267" s="31">
        <f t="shared" si="431"/>
        <v>6.7390991812648984E+21</v>
      </c>
      <c r="BJ267" s="31">
        <f t="shared" si="432"/>
        <v>1849042538057079.2</v>
      </c>
      <c r="BK267" s="31">
        <f t="shared" si="433"/>
        <v>2730</v>
      </c>
      <c r="BL267" s="31">
        <f t="shared" si="434"/>
        <v>63606.676920815356</v>
      </c>
      <c r="BM267" s="56">
        <f t="shared" si="382"/>
        <v>2.7437532648243681E-7</v>
      </c>
      <c r="BO267" s="32">
        <f t="shared" si="435"/>
        <v>156</v>
      </c>
      <c r="BP267" s="32">
        <f t="shared" si="436"/>
        <v>12.149999999999999</v>
      </c>
      <c r="BQ267" s="22">
        <v>1</v>
      </c>
      <c r="BR267" s="23">
        <f t="shared" si="437"/>
        <v>1.5249999999999999</v>
      </c>
      <c r="BS267" s="31">
        <f t="shared" si="390"/>
        <v>1.3432634865067486E+17</v>
      </c>
      <c r="BT267" s="31">
        <f t="shared" si="438"/>
        <v>3.1956238343995548E+19</v>
      </c>
      <c r="BU267" s="31">
        <f t="shared" si="439"/>
        <v>3611411207142.7227</v>
      </c>
      <c r="BV267" s="31">
        <f t="shared" si="440"/>
        <v>3644.9999999999995</v>
      </c>
      <c r="BW267" s="31">
        <f t="shared" si="441"/>
        <v>63606.676920815356</v>
      </c>
      <c r="BX267" s="56">
        <f t="shared" si="380"/>
        <v>1.1301114881756077E-7</v>
      </c>
      <c r="BZ267" s="32">
        <f t="shared" si="442"/>
        <v>106</v>
      </c>
      <c r="CA267" s="32">
        <f t="shared" si="443"/>
        <v>15.7</v>
      </c>
      <c r="CB267" s="32">
        <v>1</v>
      </c>
      <c r="CC267" s="23">
        <f t="shared" si="444"/>
        <v>1.7749999999999999</v>
      </c>
      <c r="CD267" s="31">
        <f t="shared" si="391"/>
        <v>1.8626587012893581E+19</v>
      </c>
      <c r="CE267" s="31">
        <f t="shared" si="445"/>
        <v>3.5045923464759272E+21</v>
      </c>
      <c r="CF267" s="31">
        <f t="shared" si="446"/>
        <v>3526768756.9753027</v>
      </c>
      <c r="CG267" s="31">
        <f t="shared" si="447"/>
        <v>4710</v>
      </c>
      <c r="CH267" s="31">
        <f t="shared" si="448"/>
        <v>63606.676920815356</v>
      </c>
      <c r="CI267" s="56">
        <f t="shared" si="378"/>
        <v>1.0063278145664147E-12</v>
      </c>
      <c r="CK267" s="32">
        <f t="shared" si="449"/>
        <v>51</v>
      </c>
      <c r="CL267" s="32">
        <f t="shared" si="450"/>
        <v>19.799999999999997</v>
      </c>
      <c r="CM267" s="32">
        <v>1</v>
      </c>
      <c r="CN267" s="23">
        <f t="shared" si="451"/>
        <v>2.0499999999999998</v>
      </c>
      <c r="CO267" s="31">
        <f t="shared" si="392"/>
        <v>50</v>
      </c>
      <c r="CP267" s="31">
        <f t="shared" si="452"/>
        <v>5227.5</v>
      </c>
      <c r="CQ267" s="31">
        <f t="shared" si="453"/>
        <v>1722055.057116841</v>
      </c>
      <c r="CR267" s="31">
        <f t="shared" si="454"/>
        <v>5939.9999999999991</v>
      </c>
      <c r="CS267" s="31">
        <f t="shared" si="455"/>
        <v>63606.676920815356</v>
      </c>
      <c r="CT267" s="56">
        <f t="shared" si="471"/>
        <v>329.42229691379072</v>
      </c>
      <c r="CV267" s="32">
        <f t="shared" si="456"/>
        <v>1</v>
      </c>
      <c r="CW267" s="32">
        <f t="shared" si="457"/>
        <v>24.4</v>
      </c>
      <c r="CX267" s="32">
        <v>1</v>
      </c>
      <c r="CY267" s="23">
        <f t="shared" si="458"/>
        <v>2.2999999999999998</v>
      </c>
      <c r="CZ267" s="31">
        <f t="shared" si="393"/>
        <v>1</v>
      </c>
      <c r="DA267" s="31">
        <f t="shared" si="459"/>
        <v>2.2999999999999998</v>
      </c>
      <c r="DB267" s="31">
        <f t="shared" si="460"/>
        <v>1681.6943917156593</v>
      </c>
      <c r="DC267" s="31">
        <f t="shared" si="461"/>
        <v>7320</v>
      </c>
      <c r="DD267" s="31">
        <f t="shared" si="462"/>
        <v>63606.676920815356</v>
      </c>
      <c r="DE267" s="56">
        <f t="shared" ref="DE267:DE294" si="473">DB267/DA267</f>
        <v>731.17147465898233</v>
      </c>
      <c r="DG267" s="32">
        <f t="shared" si="463"/>
        <v>-64</v>
      </c>
      <c r="DH267" s="32">
        <f t="shared" si="464"/>
        <v>29.65</v>
      </c>
      <c r="DI267" s="32">
        <v>1</v>
      </c>
      <c r="DJ267" s="23">
        <f t="shared" si="472"/>
        <v>2.625</v>
      </c>
      <c r="DK267" s="31">
        <f t="shared" si="394"/>
        <v>1</v>
      </c>
      <c r="DL267" s="31">
        <f t="shared" si="465"/>
        <v>-168</v>
      </c>
      <c r="DM267" s="31">
        <f t="shared" si="466"/>
        <v>0.20528495992622703</v>
      </c>
      <c r="DN267" s="31">
        <f t="shared" si="467"/>
        <v>8895</v>
      </c>
      <c r="DO267" s="31">
        <f t="shared" si="468"/>
        <v>63606.676920815356</v>
      </c>
    </row>
    <row r="268" spans="1:119">
      <c r="A268" s="23">
        <f t="shared" si="395"/>
        <v>2194.992051274367</v>
      </c>
      <c r="B268" s="23">
        <v>0</v>
      </c>
      <c r="C268" s="44">
        <f t="shared" si="377"/>
        <v>12.2</v>
      </c>
      <c r="D268" s="48"/>
      <c r="E268" s="47">
        <f t="shared" si="396"/>
        <v>12.2</v>
      </c>
      <c r="F268" s="84">
        <f t="shared" si="383"/>
        <v>24.4</v>
      </c>
      <c r="G268" s="185">
        <f t="shared" si="384"/>
        <v>37.791765165744977</v>
      </c>
      <c r="H268" s="26">
        <f t="shared" si="397"/>
        <v>5942535335269331</v>
      </c>
      <c r="I268" s="23">
        <f t="shared" si="469"/>
        <v>52.400000000000027</v>
      </c>
      <c r="J268" s="27">
        <v>262</v>
      </c>
      <c r="K268" s="32">
        <f t="shared" si="398"/>
        <v>262</v>
      </c>
      <c r="L268" s="32">
        <f t="shared" si="399"/>
        <v>1</v>
      </c>
      <c r="M268" s="22">
        <v>1</v>
      </c>
      <c r="N268" s="109">
        <f t="shared" si="400"/>
        <v>12.2</v>
      </c>
      <c r="O268" s="31">
        <f t="shared" si="385"/>
        <v>1.2135937846092971E+22</v>
      </c>
      <c r="P268" s="31">
        <f t="shared" si="401"/>
        <v>3.8791311731251575E+25</v>
      </c>
      <c r="Q268" s="31">
        <f t="shared" si="402"/>
        <v>8.6998717308342999E+18</v>
      </c>
      <c r="R268" s="31">
        <f t="shared" si="403"/>
        <v>300</v>
      </c>
      <c r="S268" s="31">
        <f t="shared" si="404"/>
        <v>65849.761538231003</v>
      </c>
      <c r="T268" s="56">
        <f t="shared" si="405"/>
        <v>2.2427371858697403E-7</v>
      </c>
      <c r="U268" s="163">
        <f t="shared" si="406"/>
        <v>1133.7529549723492</v>
      </c>
      <c r="W268" s="32">
        <f t="shared" si="407"/>
        <v>257</v>
      </c>
      <c r="X268" s="32">
        <f t="shared" si="408"/>
        <v>2.0499999999999998</v>
      </c>
      <c r="Y268" s="22">
        <v>1</v>
      </c>
      <c r="Z268" s="23">
        <f t="shared" si="409"/>
        <v>1.0249999999999999</v>
      </c>
      <c r="AA268" s="31">
        <f t="shared" si="386"/>
        <v>7.9908058285313469E+22</v>
      </c>
      <c r="AB268" s="31">
        <f t="shared" si="410"/>
        <v>2.1049780253808696E+25</v>
      </c>
      <c r="AC268" s="31">
        <f t="shared" si="411"/>
        <v>4.3499358654171494E+18</v>
      </c>
      <c r="AD268" s="31">
        <f t="shared" si="412"/>
        <v>615</v>
      </c>
      <c r="AE268" s="31">
        <f t="shared" si="413"/>
        <v>65849.761538231003</v>
      </c>
      <c r="AF268" s="56">
        <f t="shared" si="376"/>
        <v>2.0664994185058452E-7</v>
      </c>
      <c r="AH268" s="32">
        <f t="shared" si="414"/>
        <v>247</v>
      </c>
      <c r="AI268" s="32">
        <f t="shared" si="415"/>
        <v>4.1999999999999993</v>
      </c>
      <c r="AJ268" s="22">
        <v>1</v>
      </c>
      <c r="AK268" s="23">
        <f t="shared" si="416"/>
        <v>1.075</v>
      </c>
      <c r="AL268" s="31">
        <f t="shared" si="387"/>
        <v>6.5193054545127533E+21</v>
      </c>
      <c r="AM268" s="31">
        <f t="shared" si="417"/>
        <v>1.7310385808094988E+24</v>
      </c>
      <c r="AN268" s="31">
        <f t="shared" si="418"/>
        <v>1.087483966354287E+18</v>
      </c>
      <c r="AO268" s="31">
        <f t="shared" si="419"/>
        <v>1259.9999999999998</v>
      </c>
      <c r="AP268" s="31">
        <f t="shared" si="420"/>
        <v>65849.761538231003</v>
      </c>
      <c r="AQ268" s="56">
        <f t="shared" si="381"/>
        <v>6.2822630206528293E-7</v>
      </c>
      <c r="AS268" s="32">
        <f t="shared" si="421"/>
        <v>232</v>
      </c>
      <c r="AT268" s="32">
        <f t="shared" si="422"/>
        <v>6.4999999999999991</v>
      </c>
      <c r="AU268" s="22">
        <v>1</v>
      </c>
      <c r="AV268" s="23">
        <f t="shared" si="423"/>
        <v>1.1499999999999999</v>
      </c>
      <c r="AW268" s="31">
        <f t="shared" si="388"/>
        <v>3.8526786812993562E+20</v>
      </c>
      <c r="AX268" s="31">
        <f t="shared" si="424"/>
        <v>1.0278946721706682E+23</v>
      </c>
      <c r="AY268" s="31">
        <f t="shared" si="425"/>
        <v>1.359354957942857E+17</v>
      </c>
      <c r="AZ268" s="31">
        <f t="shared" si="426"/>
        <v>1949.9999999999998</v>
      </c>
      <c r="BA268" s="31">
        <f t="shared" si="427"/>
        <v>65849.761538231003</v>
      </c>
      <c r="BB268" s="56">
        <f t="shared" si="470"/>
        <v>1.3224652240605778E-6</v>
      </c>
      <c r="BD268" s="32">
        <f t="shared" si="428"/>
        <v>202</v>
      </c>
      <c r="BE268" s="32">
        <f t="shared" si="429"/>
        <v>9.1</v>
      </c>
      <c r="BF268" s="22">
        <v>1</v>
      </c>
      <c r="BG268" s="23">
        <f t="shared" si="430"/>
        <v>1.3</v>
      </c>
      <c r="BH268" s="31">
        <f t="shared" si="389"/>
        <v>2.5790658940929573E+19</v>
      </c>
      <c r="BI268" s="31">
        <f t="shared" si="431"/>
        <v>6.7726270378881067E+21</v>
      </c>
      <c r="BJ268" s="31">
        <f t="shared" si="432"/>
        <v>2123992121785709.7</v>
      </c>
      <c r="BK268" s="31">
        <f t="shared" si="433"/>
        <v>2730</v>
      </c>
      <c r="BL268" s="31">
        <f t="shared" si="434"/>
        <v>65849.761538231003</v>
      </c>
      <c r="BM268" s="56">
        <f t="shared" si="382"/>
        <v>3.1361421644857468E-7</v>
      </c>
      <c r="BO268" s="32">
        <f t="shared" si="435"/>
        <v>157</v>
      </c>
      <c r="BP268" s="32">
        <f t="shared" si="436"/>
        <v>12.149999999999999</v>
      </c>
      <c r="BQ268" s="22">
        <v>1</v>
      </c>
      <c r="BR268" s="23">
        <f t="shared" si="437"/>
        <v>1.5249999999999999</v>
      </c>
      <c r="BS268" s="31">
        <f t="shared" si="390"/>
        <v>1.3432634865067486E+17</v>
      </c>
      <c r="BT268" s="31">
        <f t="shared" si="438"/>
        <v>3.2161086025687826E+19</v>
      </c>
      <c r="BU268" s="31">
        <f t="shared" si="439"/>
        <v>4148422112862.7021</v>
      </c>
      <c r="BV268" s="31">
        <f t="shared" si="440"/>
        <v>3644.9999999999995</v>
      </c>
      <c r="BW268" s="31">
        <f t="shared" si="441"/>
        <v>65849.761538231003</v>
      </c>
      <c r="BX268" s="56">
        <f t="shared" si="380"/>
        <v>1.289888690185791E-7</v>
      </c>
      <c r="BZ268" s="32">
        <f t="shared" si="442"/>
        <v>107</v>
      </c>
      <c r="CA268" s="32">
        <f t="shared" si="443"/>
        <v>15.7</v>
      </c>
      <c r="CB268" s="32">
        <v>1</v>
      </c>
      <c r="CC268" s="23">
        <f t="shared" si="444"/>
        <v>1.7749999999999999</v>
      </c>
      <c r="CD268" s="31">
        <f t="shared" si="391"/>
        <v>1.8626587012893581E+19</v>
      </c>
      <c r="CE268" s="31">
        <f t="shared" si="445"/>
        <v>3.5376545384238133E+21</v>
      </c>
      <c r="CF268" s="31">
        <f t="shared" si="446"/>
        <v>4051193469.5924692</v>
      </c>
      <c r="CG268" s="31">
        <f t="shared" si="447"/>
        <v>4710</v>
      </c>
      <c r="CH268" s="31">
        <f t="shared" si="448"/>
        <v>65849.761538231003</v>
      </c>
      <c r="CI268" s="56">
        <f t="shared" si="378"/>
        <v>1.1451636742906674E-12</v>
      </c>
      <c r="CK268" s="32">
        <f t="shared" si="449"/>
        <v>52</v>
      </c>
      <c r="CL268" s="32">
        <f t="shared" si="450"/>
        <v>19.799999999999997</v>
      </c>
      <c r="CM268" s="32">
        <v>1</v>
      </c>
      <c r="CN268" s="23">
        <f t="shared" si="451"/>
        <v>2.0499999999999998</v>
      </c>
      <c r="CO268" s="31">
        <f t="shared" si="392"/>
        <v>50</v>
      </c>
      <c r="CP268" s="31">
        <f t="shared" si="452"/>
        <v>5329.9999999999991</v>
      </c>
      <c r="CQ268" s="31">
        <f t="shared" si="453"/>
        <v>1978121.8113244404</v>
      </c>
      <c r="CR268" s="31">
        <f t="shared" si="454"/>
        <v>5939.9999999999991</v>
      </c>
      <c r="CS268" s="31">
        <f t="shared" si="455"/>
        <v>65849.761538231003</v>
      </c>
      <c r="CT268" s="56">
        <f t="shared" si="471"/>
        <v>371.12979574567368</v>
      </c>
      <c r="CV268" s="32">
        <f t="shared" si="456"/>
        <v>2</v>
      </c>
      <c r="CW268" s="32">
        <f t="shared" si="457"/>
        <v>24.4</v>
      </c>
      <c r="CX268" s="32">
        <v>1</v>
      </c>
      <c r="CY268" s="23">
        <f t="shared" si="458"/>
        <v>2.2999999999999998</v>
      </c>
      <c r="CZ268" s="31">
        <f t="shared" si="393"/>
        <v>1</v>
      </c>
      <c r="DA268" s="31">
        <f t="shared" si="459"/>
        <v>4.5999999999999996</v>
      </c>
      <c r="DB268" s="31">
        <f t="shared" si="460"/>
        <v>1931.7595813715172</v>
      </c>
      <c r="DC268" s="31">
        <f t="shared" si="461"/>
        <v>7320</v>
      </c>
      <c r="DD268" s="31">
        <f t="shared" si="462"/>
        <v>65849.761538231003</v>
      </c>
      <c r="DE268" s="56">
        <f t="shared" si="473"/>
        <v>419.94773508076463</v>
      </c>
      <c r="DG268" s="32">
        <f t="shared" si="463"/>
        <v>-63</v>
      </c>
      <c r="DH268" s="32">
        <f t="shared" si="464"/>
        <v>29.65</v>
      </c>
      <c r="DI268" s="32">
        <v>1</v>
      </c>
      <c r="DJ268" s="23">
        <f t="shared" si="472"/>
        <v>2.625</v>
      </c>
      <c r="DK268" s="31">
        <f t="shared" si="394"/>
        <v>1</v>
      </c>
      <c r="DL268" s="31">
        <f t="shared" si="465"/>
        <v>-165.375</v>
      </c>
      <c r="DM268" s="31">
        <f t="shared" si="466"/>
        <v>0.23581049577288926</v>
      </c>
      <c r="DN268" s="31">
        <f t="shared" si="467"/>
        <v>8895</v>
      </c>
      <c r="DO268" s="31">
        <f t="shared" si="468"/>
        <v>65849.761538231003</v>
      </c>
    </row>
    <row r="269" spans="1:119">
      <c r="A269" s="23">
        <f t="shared" si="395"/>
        <v>2272.3982787949872</v>
      </c>
      <c r="B269" s="23">
        <v>0</v>
      </c>
      <c r="C269" s="44">
        <f t="shared" si="377"/>
        <v>12.2</v>
      </c>
      <c r="D269" s="48"/>
      <c r="E269" s="47">
        <f t="shared" si="396"/>
        <v>12.2</v>
      </c>
      <c r="F269" s="84">
        <f t="shared" si="383"/>
        <v>24.4</v>
      </c>
      <c r="G269" s="185">
        <f t="shared" si="384"/>
        <v>38.319318547805707</v>
      </c>
      <c r="H269" s="26">
        <f t="shared" si="397"/>
        <v>6826180564135636</v>
      </c>
      <c r="I269" s="23">
        <f t="shared" si="469"/>
        <v>52.60000000000003</v>
      </c>
      <c r="J269" s="27">
        <v>263</v>
      </c>
      <c r="K269" s="32">
        <f t="shared" si="398"/>
        <v>263</v>
      </c>
      <c r="L269" s="32">
        <f t="shared" si="399"/>
        <v>1</v>
      </c>
      <c r="M269" s="22">
        <v>1</v>
      </c>
      <c r="N269" s="109">
        <f t="shared" si="400"/>
        <v>12.2</v>
      </c>
      <c r="O269" s="31">
        <f t="shared" si="385"/>
        <v>1.2135937846092971E+22</v>
      </c>
      <c r="P269" s="31">
        <f t="shared" si="401"/>
        <v>3.89393701729739E+25</v>
      </c>
      <c r="Q269" s="31">
        <f t="shared" si="402"/>
        <v>9.99352834589457E+18</v>
      </c>
      <c r="R269" s="31">
        <f t="shared" si="403"/>
        <v>300</v>
      </c>
      <c r="S269" s="31">
        <f t="shared" si="404"/>
        <v>68171.948363849617</v>
      </c>
      <c r="T269" s="56">
        <f t="shared" si="405"/>
        <v>2.5664329704106611E-7</v>
      </c>
      <c r="U269" s="163">
        <f t="shared" si="406"/>
        <v>1149.5795564341713</v>
      </c>
      <c r="W269" s="32">
        <f t="shared" si="407"/>
        <v>258</v>
      </c>
      <c r="X269" s="32">
        <f t="shared" si="408"/>
        <v>2.0499999999999998</v>
      </c>
      <c r="Y269" s="22">
        <v>1</v>
      </c>
      <c r="Z269" s="23">
        <f t="shared" si="409"/>
        <v>1.0249999999999999</v>
      </c>
      <c r="AA269" s="31">
        <f t="shared" si="386"/>
        <v>7.9908058285313469E+22</v>
      </c>
      <c r="AB269" s="31">
        <f t="shared" si="410"/>
        <v>2.1131686013551147E+25</v>
      </c>
      <c r="AC269" s="31">
        <f t="shared" si="411"/>
        <v>4.996764172947284E+18</v>
      </c>
      <c r="AD269" s="31">
        <f t="shared" si="412"/>
        <v>615</v>
      </c>
      <c r="AE269" s="31">
        <f t="shared" si="413"/>
        <v>68171.948363849617</v>
      </c>
      <c r="AF269" s="56">
        <f t="shared" si="376"/>
        <v>2.3645837675910013E-7</v>
      </c>
      <c r="AH269" s="32">
        <f t="shared" si="414"/>
        <v>248</v>
      </c>
      <c r="AI269" s="32">
        <f t="shared" si="415"/>
        <v>4.1999999999999993</v>
      </c>
      <c r="AJ269" s="22">
        <v>1</v>
      </c>
      <c r="AK269" s="23">
        <f t="shared" si="416"/>
        <v>1.075</v>
      </c>
      <c r="AL269" s="31">
        <f t="shared" si="387"/>
        <v>6.5193054545127533E+21</v>
      </c>
      <c r="AM269" s="31">
        <f t="shared" si="417"/>
        <v>1.7380468341730999E+24</v>
      </c>
      <c r="AN269" s="31">
        <f t="shared" si="418"/>
        <v>1.2491910432368202E+18</v>
      </c>
      <c r="AO269" s="31">
        <f t="shared" si="419"/>
        <v>1259.9999999999998</v>
      </c>
      <c r="AP269" s="31">
        <f t="shared" si="420"/>
        <v>68171.948363849617</v>
      </c>
      <c r="AQ269" s="56">
        <f t="shared" si="381"/>
        <v>7.1873267087830829E-7</v>
      </c>
      <c r="AS269" s="32">
        <f t="shared" si="421"/>
        <v>233</v>
      </c>
      <c r="AT269" s="32">
        <f t="shared" si="422"/>
        <v>6.4999999999999991</v>
      </c>
      <c r="AU269" s="22">
        <v>1</v>
      </c>
      <c r="AV269" s="23">
        <f t="shared" si="423"/>
        <v>1.1499999999999999</v>
      </c>
      <c r="AW269" s="31">
        <f t="shared" si="388"/>
        <v>3.8526786812993562E+20</v>
      </c>
      <c r="AX269" s="31">
        <f t="shared" si="424"/>
        <v>1.0323252526541623E+23</v>
      </c>
      <c r="AY269" s="31">
        <f t="shared" si="425"/>
        <v>1.561488804046024E+17</v>
      </c>
      <c r="AZ269" s="31">
        <f t="shared" si="426"/>
        <v>1949.9999999999998</v>
      </c>
      <c r="BA269" s="31">
        <f t="shared" si="427"/>
        <v>68171.948363849617</v>
      </c>
      <c r="BB269" s="56">
        <f t="shared" si="470"/>
        <v>1.512593826443124E-6</v>
      </c>
      <c r="BD269" s="32">
        <f t="shared" si="428"/>
        <v>203</v>
      </c>
      <c r="BE269" s="32">
        <f t="shared" si="429"/>
        <v>9.1</v>
      </c>
      <c r="BF269" s="22">
        <v>1</v>
      </c>
      <c r="BG269" s="23">
        <f t="shared" si="430"/>
        <v>1.3</v>
      </c>
      <c r="BH269" s="31">
        <f t="shared" si="389"/>
        <v>2.5790658940929573E+19</v>
      </c>
      <c r="BI269" s="31">
        <f t="shared" si="431"/>
        <v>6.806154894511314E+21</v>
      </c>
      <c r="BJ269" s="31">
        <f t="shared" si="432"/>
        <v>2439826256321906.5</v>
      </c>
      <c r="BK269" s="31">
        <f t="shared" si="433"/>
        <v>2730</v>
      </c>
      <c r="BL269" s="31">
        <f t="shared" si="434"/>
        <v>68171.948363849617</v>
      </c>
      <c r="BM269" s="56">
        <f t="shared" si="382"/>
        <v>3.5847351318575707E-7</v>
      </c>
      <c r="BO269" s="32">
        <f t="shared" si="435"/>
        <v>158</v>
      </c>
      <c r="BP269" s="32">
        <f t="shared" si="436"/>
        <v>12.149999999999999</v>
      </c>
      <c r="BQ269" s="22">
        <v>1</v>
      </c>
      <c r="BR269" s="23">
        <f t="shared" si="437"/>
        <v>1.5249999999999999</v>
      </c>
      <c r="BS269" s="31">
        <f t="shared" si="390"/>
        <v>1.3432634865067486E+17</v>
      </c>
      <c r="BT269" s="31">
        <f t="shared" si="438"/>
        <v>3.2365933707380109E+19</v>
      </c>
      <c r="BU269" s="31">
        <f t="shared" si="439"/>
        <v>4765285656878.709</v>
      </c>
      <c r="BV269" s="31">
        <f t="shared" si="440"/>
        <v>3644.9999999999995</v>
      </c>
      <c r="BW269" s="31">
        <f t="shared" si="441"/>
        <v>68171.948363849617</v>
      </c>
      <c r="BX269" s="56">
        <f t="shared" si="380"/>
        <v>1.4723152126435098E-7</v>
      </c>
      <c r="BZ269" s="32">
        <f t="shared" si="442"/>
        <v>108</v>
      </c>
      <c r="CA269" s="32">
        <f t="shared" si="443"/>
        <v>15.7</v>
      </c>
      <c r="CB269" s="32">
        <v>1</v>
      </c>
      <c r="CC269" s="23">
        <f t="shared" si="444"/>
        <v>1.7749999999999999</v>
      </c>
      <c r="CD269" s="31">
        <f t="shared" si="391"/>
        <v>1.8626587012893581E+19</v>
      </c>
      <c r="CE269" s="31">
        <f t="shared" si="445"/>
        <v>3.5707167303716994E+21</v>
      </c>
      <c r="CF269" s="31">
        <f t="shared" si="446"/>
        <v>4653599274.2955999</v>
      </c>
      <c r="CG269" s="31">
        <f t="shared" si="447"/>
        <v>4710</v>
      </c>
      <c r="CH269" s="31">
        <f t="shared" si="448"/>
        <v>68171.948363849617</v>
      </c>
      <c r="CI269" s="56">
        <f t="shared" si="378"/>
        <v>1.303267558222457E-12</v>
      </c>
      <c r="CK269" s="32">
        <f t="shared" si="449"/>
        <v>53</v>
      </c>
      <c r="CL269" s="32">
        <f t="shared" si="450"/>
        <v>19.799999999999997</v>
      </c>
      <c r="CM269" s="32">
        <v>1</v>
      </c>
      <c r="CN269" s="23">
        <f t="shared" si="451"/>
        <v>2.0499999999999998</v>
      </c>
      <c r="CO269" s="31">
        <f t="shared" si="392"/>
        <v>50</v>
      </c>
      <c r="CP269" s="31">
        <f t="shared" si="452"/>
        <v>5432.4999999999991</v>
      </c>
      <c r="CQ269" s="31">
        <f t="shared" si="453"/>
        <v>2272265.27065214</v>
      </c>
      <c r="CR269" s="31">
        <f t="shared" si="454"/>
        <v>5939.9999999999991</v>
      </c>
      <c r="CS269" s="31">
        <f t="shared" si="455"/>
        <v>68171.948363849617</v>
      </c>
      <c r="CT269" s="56">
        <f t="shared" si="471"/>
        <v>418.27248424337603</v>
      </c>
      <c r="CV269" s="32">
        <f t="shared" si="456"/>
        <v>3</v>
      </c>
      <c r="CW269" s="32">
        <f t="shared" si="457"/>
        <v>24.4</v>
      </c>
      <c r="CX269" s="32">
        <v>1</v>
      </c>
      <c r="CY269" s="23">
        <f t="shared" si="458"/>
        <v>2.2999999999999998</v>
      </c>
      <c r="CZ269" s="31">
        <f t="shared" si="393"/>
        <v>1</v>
      </c>
      <c r="DA269" s="31">
        <f t="shared" si="459"/>
        <v>6.8999999999999995</v>
      </c>
      <c r="DB269" s="31">
        <f t="shared" si="460"/>
        <v>2219.0090533712232</v>
      </c>
      <c r="DC269" s="31">
        <f t="shared" si="461"/>
        <v>7320</v>
      </c>
      <c r="DD269" s="31">
        <f t="shared" si="462"/>
        <v>68171.948363849617</v>
      </c>
      <c r="DE269" s="56">
        <f t="shared" si="473"/>
        <v>321.59551498133675</v>
      </c>
      <c r="DG269" s="32">
        <f t="shared" si="463"/>
        <v>-62</v>
      </c>
      <c r="DH269" s="32">
        <f t="shared" si="464"/>
        <v>29.65</v>
      </c>
      <c r="DI269" s="32">
        <v>1</v>
      </c>
      <c r="DJ269" s="23">
        <f t="shared" si="472"/>
        <v>2.625</v>
      </c>
      <c r="DK269" s="31">
        <f t="shared" si="394"/>
        <v>1</v>
      </c>
      <c r="DL269" s="31">
        <f t="shared" si="465"/>
        <v>-162.75</v>
      </c>
      <c r="DM269" s="31">
        <f t="shared" si="466"/>
        <v>0.27087512858535323</v>
      </c>
      <c r="DN269" s="31">
        <f t="shared" si="467"/>
        <v>8895</v>
      </c>
      <c r="DO269" s="31">
        <f t="shared" si="468"/>
        <v>68171.948363849617</v>
      </c>
    </row>
    <row r="270" spans="1:119">
      <c r="A270" s="23">
        <f t="shared" si="395"/>
        <v>2352.5342310339697</v>
      </c>
      <c r="B270" s="23">
        <v>0</v>
      </c>
      <c r="C270" s="44">
        <f t="shared" si="377"/>
        <v>12.2</v>
      </c>
      <c r="D270" s="48"/>
      <c r="E270" s="47">
        <f t="shared" si="396"/>
        <v>12.2</v>
      </c>
      <c r="F270" s="84">
        <f t="shared" si="383"/>
        <v>24.4</v>
      </c>
      <c r="G270" s="185">
        <f t="shared" si="384"/>
        <v>38.854236300641496</v>
      </c>
      <c r="H270" s="26">
        <f t="shared" si="397"/>
        <v>7841222384935338</v>
      </c>
      <c r="I270" s="23">
        <f t="shared" si="469"/>
        <v>52.800000000000026</v>
      </c>
      <c r="J270" s="27">
        <v>264</v>
      </c>
      <c r="K270" s="32">
        <f t="shared" si="398"/>
        <v>264</v>
      </c>
      <c r="L270" s="32">
        <f t="shared" si="399"/>
        <v>1</v>
      </c>
      <c r="M270" s="22">
        <v>1</v>
      </c>
      <c r="N270" s="109">
        <f t="shared" si="400"/>
        <v>12.2</v>
      </c>
      <c r="O270" s="31">
        <f t="shared" si="385"/>
        <v>1.2135937846092971E+22</v>
      </c>
      <c r="P270" s="31">
        <f t="shared" si="401"/>
        <v>3.9087428614696243E+25</v>
      </c>
      <c r="Q270" s="31">
        <f t="shared" si="402"/>
        <v>1.1479549571545334E+19</v>
      </c>
      <c r="R270" s="31">
        <f t="shared" si="403"/>
        <v>300</v>
      </c>
      <c r="S270" s="31">
        <f t="shared" si="404"/>
        <v>70576.026931019092</v>
      </c>
      <c r="T270" s="56">
        <f t="shared" si="405"/>
        <v>2.9368904474901192E-7</v>
      </c>
      <c r="U270" s="163">
        <f t="shared" si="406"/>
        <v>1165.627089019245</v>
      </c>
      <c r="W270" s="32">
        <f t="shared" si="407"/>
        <v>259</v>
      </c>
      <c r="X270" s="32">
        <f t="shared" si="408"/>
        <v>2.0499999999999998</v>
      </c>
      <c r="Y270" s="22">
        <v>1</v>
      </c>
      <c r="Z270" s="23">
        <f t="shared" si="409"/>
        <v>1.0249999999999999</v>
      </c>
      <c r="AA270" s="31">
        <f t="shared" si="386"/>
        <v>7.9908058285313469E+22</v>
      </c>
      <c r="AB270" s="31">
        <f t="shared" si="410"/>
        <v>2.1213591773293589E+25</v>
      </c>
      <c r="AC270" s="31">
        <f t="shared" si="411"/>
        <v>5.7397747857726659E+18</v>
      </c>
      <c r="AD270" s="31">
        <f t="shared" si="412"/>
        <v>615</v>
      </c>
      <c r="AE270" s="31">
        <f t="shared" si="413"/>
        <v>70576.026931019092</v>
      </c>
      <c r="AF270" s="56">
        <f t="shared" si="376"/>
        <v>2.7057062505551916E-7</v>
      </c>
      <c r="AH270" s="32">
        <f t="shared" si="414"/>
        <v>249</v>
      </c>
      <c r="AI270" s="32">
        <f t="shared" si="415"/>
        <v>4.1999999999999993</v>
      </c>
      <c r="AJ270" s="22">
        <v>1</v>
      </c>
      <c r="AK270" s="23">
        <f t="shared" si="416"/>
        <v>1.075</v>
      </c>
      <c r="AL270" s="31">
        <f t="shared" si="387"/>
        <v>6.5193054545127533E+21</v>
      </c>
      <c r="AM270" s="31">
        <f t="shared" si="417"/>
        <v>1.7450550875367014E+24</v>
      </c>
      <c r="AN270" s="31">
        <f t="shared" si="418"/>
        <v>1.434943696443166E+18</v>
      </c>
      <c r="AO270" s="31">
        <f t="shared" si="419"/>
        <v>1259.9999999999998</v>
      </c>
      <c r="AP270" s="31">
        <f t="shared" si="420"/>
        <v>70576.026931019092</v>
      </c>
      <c r="AQ270" s="56">
        <f t="shared" si="381"/>
        <v>8.22291345810014E-7</v>
      </c>
      <c r="AS270" s="32">
        <f t="shared" si="421"/>
        <v>234</v>
      </c>
      <c r="AT270" s="32">
        <f t="shared" si="422"/>
        <v>6.4999999999999991</v>
      </c>
      <c r="AU270" s="22">
        <v>1</v>
      </c>
      <c r="AV270" s="23">
        <f t="shared" si="423"/>
        <v>1.1499999999999999</v>
      </c>
      <c r="AW270" s="31">
        <f t="shared" si="388"/>
        <v>3.8526786812993562E+20</v>
      </c>
      <c r="AX270" s="31">
        <f t="shared" si="424"/>
        <v>1.0367558331376566E+23</v>
      </c>
      <c r="AY270" s="31">
        <f t="shared" si="425"/>
        <v>1.7936796205539549E+17</v>
      </c>
      <c r="AZ270" s="31">
        <f t="shared" si="426"/>
        <v>1949.9999999999998</v>
      </c>
      <c r="BA270" s="31">
        <f t="shared" si="427"/>
        <v>70576.026931019092</v>
      </c>
      <c r="BB270" s="56">
        <f t="shared" si="470"/>
        <v>1.7300887665377589E-6</v>
      </c>
      <c r="BD270" s="32">
        <f t="shared" si="428"/>
        <v>204</v>
      </c>
      <c r="BE270" s="32">
        <f t="shared" si="429"/>
        <v>9.1</v>
      </c>
      <c r="BF270" s="22">
        <v>1</v>
      </c>
      <c r="BG270" s="23">
        <f t="shared" si="430"/>
        <v>1.3</v>
      </c>
      <c r="BH270" s="31">
        <f t="shared" si="389"/>
        <v>2.5790658940929573E+19</v>
      </c>
      <c r="BI270" s="31">
        <f t="shared" si="431"/>
        <v>6.8396827511345235E+21</v>
      </c>
      <c r="BJ270" s="31">
        <f t="shared" si="432"/>
        <v>2802624407115549</v>
      </c>
      <c r="BK270" s="31">
        <f t="shared" si="433"/>
        <v>2730</v>
      </c>
      <c r="BL270" s="31">
        <f t="shared" si="434"/>
        <v>70576.026931019092</v>
      </c>
      <c r="BM270" s="56">
        <f t="shared" si="382"/>
        <v>4.0975941561772983E-7</v>
      </c>
      <c r="BO270" s="32">
        <f t="shared" si="435"/>
        <v>159</v>
      </c>
      <c r="BP270" s="32">
        <f t="shared" si="436"/>
        <v>12.149999999999999</v>
      </c>
      <c r="BQ270" s="22">
        <v>1</v>
      </c>
      <c r="BR270" s="23">
        <f t="shared" si="437"/>
        <v>1.5249999999999999</v>
      </c>
      <c r="BS270" s="31">
        <f t="shared" si="390"/>
        <v>1.3432634865067486E+17</v>
      </c>
      <c r="BT270" s="31">
        <f t="shared" si="438"/>
        <v>3.2570781389072384E+19</v>
      </c>
      <c r="BU270" s="31">
        <f t="shared" si="439"/>
        <v>5473875795147.54</v>
      </c>
      <c r="BV270" s="31">
        <f t="shared" si="440"/>
        <v>3644.9999999999995</v>
      </c>
      <c r="BW270" s="31">
        <f t="shared" si="441"/>
        <v>70576.026931019092</v>
      </c>
      <c r="BX270" s="56">
        <f t="shared" si="380"/>
        <v>1.6806092951101399E-7</v>
      </c>
      <c r="BZ270" s="32">
        <f t="shared" si="442"/>
        <v>109</v>
      </c>
      <c r="CA270" s="32">
        <f t="shared" si="443"/>
        <v>15.7</v>
      </c>
      <c r="CB270" s="32">
        <v>1</v>
      </c>
      <c r="CC270" s="23">
        <f t="shared" si="444"/>
        <v>1.7749999999999999</v>
      </c>
      <c r="CD270" s="31">
        <f t="shared" si="391"/>
        <v>1.8626587012893581E+19</v>
      </c>
      <c r="CE270" s="31">
        <f t="shared" si="445"/>
        <v>3.6037789223195855E+21</v>
      </c>
      <c r="CF270" s="31">
        <f t="shared" si="446"/>
        <v>5345581831.1987514</v>
      </c>
      <c r="CG270" s="31">
        <f t="shared" si="447"/>
        <v>4710</v>
      </c>
      <c r="CH270" s="31">
        <f t="shared" si="448"/>
        <v>70576.026931019092</v>
      </c>
      <c r="CI270" s="56">
        <f t="shared" si="378"/>
        <v>1.4833267929093852E-12</v>
      </c>
      <c r="CK270" s="32">
        <f t="shared" si="449"/>
        <v>54</v>
      </c>
      <c r="CL270" s="32">
        <f t="shared" si="450"/>
        <v>19.799999999999997</v>
      </c>
      <c r="CM270" s="32">
        <v>1</v>
      </c>
      <c r="CN270" s="23">
        <f t="shared" si="451"/>
        <v>2.0499999999999998</v>
      </c>
      <c r="CO270" s="31">
        <f t="shared" si="392"/>
        <v>50</v>
      </c>
      <c r="CP270" s="31">
        <f t="shared" si="452"/>
        <v>5534.9999999999991</v>
      </c>
      <c r="CQ270" s="31">
        <f t="shared" si="453"/>
        <v>2610147.3785150056</v>
      </c>
      <c r="CR270" s="31">
        <f t="shared" si="454"/>
        <v>5939.9999999999991</v>
      </c>
      <c r="CS270" s="31">
        <f t="shared" si="455"/>
        <v>70576.026931019092</v>
      </c>
      <c r="CT270" s="56">
        <f t="shared" si="471"/>
        <v>471.57134209846538</v>
      </c>
      <c r="CV270" s="32">
        <f t="shared" si="456"/>
        <v>4</v>
      </c>
      <c r="CW270" s="32">
        <f t="shared" si="457"/>
        <v>24.4</v>
      </c>
      <c r="CX270" s="32">
        <v>1</v>
      </c>
      <c r="CY270" s="23">
        <f t="shared" si="458"/>
        <v>2.2999999999999998</v>
      </c>
      <c r="CZ270" s="31">
        <f t="shared" si="393"/>
        <v>1</v>
      </c>
      <c r="DA270" s="31">
        <f t="shared" si="459"/>
        <v>9.1999999999999993</v>
      </c>
      <c r="DB270" s="31">
        <f t="shared" si="460"/>
        <v>2548.9720493310519</v>
      </c>
      <c r="DC270" s="31">
        <f t="shared" si="461"/>
        <v>7320</v>
      </c>
      <c r="DD270" s="31">
        <f t="shared" si="462"/>
        <v>70576.026931019092</v>
      </c>
      <c r="DE270" s="56">
        <f t="shared" si="473"/>
        <v>277.06217927511437</v>
      </c>
      <c r="DG270" s="32">
        <f t="shared" si="463"/>
        <v>-61</v>
      </c>
      <c r="DH270" s="32">
        <f t="shared" si="464"/>
        <v>29.65</v>
      </c>
      <c r="DI270" s="32">
        <v>1</v>
      </c>
      <c r="DJ270" s="23">
        <f t="shared" si="472"/>
        <v>2.625</v>
      </c>
      <c r="DK270" s="31">
        <f t="shared" si="394"/>
        <v>1</v>
      </c>
      <c r="DL270" s="31">
        <f t="shared" si="465"/>
        <v>-160.125</v>
      </c>
      <c r="DM270" s="31">
        <f t="shared" si="466"/>
        <v>0.3111538146156056</v>
      </c>
      <c r="DN270" s="31">
        <f t="shared" si="467"/>
        <v>8895</v>
      </c>
      <c r="DO270" s="31">
        <f t="shared" si="468"/>
        <v>70576.026931019092</v>
      </c>
    </row>
    <row r="271" spans="1:119">
      <c r="A271" s="23">
        <f t="shared" si="395"/>
        <v>2435.4961715256163</v>
      </c>
      <c r="B271" s="23">
        <v>0</v>
      </c>
      <c r="C271" s="44">
        <f t="shared" si="377"/>
        <v>12.2</v>
      </c>
      <c r="D271" s="48"/>
      <c r="E271" s="47">
        <f t="shared" si="396"/>
        <v>12.2</v>
      </c>
      <c r="F271" s="84">
        <f t="shared" si="383"/>
        <v>24.4</v>
      </c>
      <c r="G271" s="185">
        <f t="shared" si="384"/>
        <v>39.396621227037308</v>
      </c>
      <c r="H271" s="26">
        <f t="shared" si="397"/>
        <v>9007199254741152</v>
      </c>
      <c r="I271" s="23">
        <f t="shared" si="469"/>
        <v>53.000000000000028</v>
      </c>
      <c r="J271" s="27">
        <v>265</v>
      </c>
      <c r="K271" s="32">
        <f t="shared" si="398"/>
        <v>265</v>
      </c>
      <c r="L271" s="32">
        <f t="shared" si="399"/>
        <v>1</v>
      </c>
      <c r="M271" s="22">
        <v>1</v>
      </c>
      <c r="N271" s="109">
        <f t="shared" si="400"/>
        <v>12.2</v>
      </c>
      <c r="O271" s="31">
        <f t="shared" si="385"/>
        <v>1.2135937846092971E+22</v>
      </c>
      <c r="P271" s="31">
        <f t="shared" si="401"/>
        <v>3.9235487056418569E+25</v>
      </c>
      <c r="Q271" s="31">
        <f t="shared" si="402"/>
        <v>1.3186539708941046E+19</v>
      </c>
      <c r="R271" s="31">
        <f t="shared" si="403"/>
        <v>300</v>
      </c>
      <c r="S271" s="31">
        <f t="shared" si="404"/>
        <v>73064.885145768494</v>
      </c>
      <c r="T271" s="56">
        <f t="shared" si="405"/>
        <v>3.3608706551748661E-7</v>
      </c>
      <c r="U271" s="163">
        <f t="shared" si="406"/>
        <v>1181.8986368111193</v>
      </c>
      <c r="W271" s="32">
        <f t="shared" si="407"/>
        <v>260</v>
      </c>
      <c r="X271" s="32">
        <f t="shared" si="408"/>
        <v>2.0499999999999998</v>
      </c>
      <c r="Y271" s="22">
        <v>1</v>
      </c>
      <c r="Z271" s="23">
        <f t="shared" si="409"/>
        <v>1.0249999999999999</v>
      </c>
      <c r="AA271" s="31">
        <f t="shared" si="386"/>
        <v>7.9908058285313469E+22</v>
      </c>
      <c r="AB271" s="31">
        <f t="shared" si="410"/>
        <v>2.129549753303604E+25</v>
      </c>
      <c r="AC271" s="31">
        <f t="shared" si="411"/>
        <v>6.5932698544705198E+18</v>
      </c>
      <c r="AD271" s="31">
        <f t="shared" si="412"/>
        <v>615</v>
      </c>
      <c r="AE271" s="31">
        <f t="shared" si="413"/>
        <v>73064.885145768494</v>
      </c>
      <c r="AF271" s="56">
        <f t="shared" si="376"/>
        <v>3.0960863178905665E-7</v>
      </c>
      <c r="AH271" s="32">
        <f t="shared" si="414"/>
        <v>250</v>
      </c>
      <c r="AI271" s="32">
        <f t="shared" si="415"/>
        <v>4.1999999999999993</v>
      </c>
      <c r="AJ271" s="22">
        <v>1</v>
      </c>
      <c r="AK271" s="23">
        <f t="shared" si="416"/>
        <v>1.075</v>
      </c>
      <c r="AL271" s="31">
        <f t="shared" si="387"/>
        <v>6.5193054545127533E+21</v>
      </c>
      <c r="AM271" s="31">
        <f t="shared" si="417"/>
        <v>1.7520633409003025E+24</v>
      </c>
      <c r="AN271" s="31">
        <f t="shared" si="418"/>
        <v>1.6483174636176289E+18</v>
      </c>
      <c r="AO271" s="31">
        <f t="shared" si="419"/>
        <v>1259.9999999999998</v>
      </c>
      <c r="AP271" s="31">
        <f t="shared" si="420"/>
        <v>73064.885145768494</v>
      </c>
      <c r="AQ271" s="56">
        <f t="shared" si="381"/>
        <v>9.4078645739521981E-7</v>
      </c>
      <c r="AS271" s="32">
        <f t="shared" si="421"/>
        <v>235</v>
      </c>
      <c r="AT271" s="32">
        <f t="shared" si="422"/>
        <v>6.4999999999999991</v>
      </c>
      <c r="AU271" s="22">
        <v>1</v>
      </c>
      <c r="AV271" s="23">
        <f t="shared" si="423"/>
        <v>1.1499999999999999</v>
      </c>
      <c r="AW271" s="31">
        <f t="shared" si="388"/>
        <v>3.8526786812993562E+20</v>
      </c>
      <c r="AX271" s="31">
        <f t="shared" si="424"/>
        <v>1.041186413621151E+23</v>
      </c>
      <c r="AY271" s="31">
        <f t="shared" si="425"/>
        <v>2.0603968295220342E+17</v>
      </c>
      <c r="AZ271" s="31">
        <f t="shared" si="426"/>
        <v>1949.9999999999998</v>
      </c>
      <c r="BA271" s="31">
        <f t="shared" si="427"/>
        <v>73064.885145768494</v>
      </c>
      <c r="BB271" s="56">
        <f t="shared" si="470"/>
        <v>1.9788933110989824E-6</v>
      </c>
      <c r="BD271" s="32">
        <f t="shared" si="428"/>
        <v>205</v>
      </c>
      <c r="BE271" s="32">
        <f t="shared" si="429"/>
        <v>9.1</v>
      </c>
      <c r="BF271" s="22">
        <v>1</v>
      </c>
      <c r="BG271" s="23">
        <f t="shared" si="430"/>
        <v>1.3</v>
      </c>
      <c r="BH271" s="31">
        <f t="shared" si="389"/>
        <v>2.5790658940929573E+19</v>
      </c>
      <c r="BI271" s="31">
        <f t="shared" si="431"/>
        <v>6.8732106077577318E+21</v>
      </c>
      <c r="BJ271" s="31">
        <f t="shared" si="432"/>
        <v>3219370046128172</v>
      </c>
      <c r="BK271" s="31">
        <f t="shared" si="433"/>
        <v>2730</v>
      </c>
      <c r="BL271" s="31">
        <f t="shared" si="434"/>
        <v>73064.885145768494</v>
      </c>
      <c r="BM271" s="56">
        <f t="shared" si="382"/>
        <v>4.6839391804675643E-7</v>
      </c>
      <c r="BO271" s="32">
        <f t="shared" si="435"/>
        <v>160</v>
      </c>
      <c r="BP271" s="32">
        <f t="shared" si="436"/>
        <v>12.149999999999999</v>
      </c>
      <c r="BQ271" s="22">
        <v>1</v>
      </c>
      <c r="BR271" s="23">
        <f t="shared" si="437"/>
        <v>1.5249999999999999</v>
      </c>
      <c r="BS271" s="31">
        <f t="shared" si="390"/>
        <v>1.3432634865067486E+17</v>
      </c>
      <c r="BT271" s="31">
        <f t="shared" si="438"/>
        <v>3.2775629070764667E+19</v>
      </c>
      <c r="BU271" s="31">
        <f t="shared" si="439"/>
        <v>6287832121344.0664</v>
      </c>
      <c r="BV271" s="31">
        <f t="shared" si="440"/>
        <v>3644.9999999999995</v>
      </c>
      <c r="BW271" s="31">
        <f t="shared" si="441"/>
        <v>73064.885145768494</v>
      </c>
      <c r="BX271" s="56">
        <f t="shared" si="380"/>
        <v>1.9184474256064581E-7</v>
      </c>
      <c r="BZ271" s="32">
        <f t="shared" si="442"/>
        <v>110</v>
      </c>
      <c r="CA271" s="32">
        <f t="shared" si="443"/>
        <v>15.7</v>
      </c>
      <c r="CB271" s="32">
        <v>1</v>
      </c>
      <c r="CC271" s="23">
        <f t="shared" si="444"/>
        <v>1.7749999999999999</v>
      </c>
      <c r="CD271" s="31">
        <f t="shared" si="391"/>
        <v>1.8626587012893581E+19</v>
      </c>
      <c r="CE271" s="31">
        <f t="shared" si="445"/>
        <v>3.6368411142674716E+21</v>
      </c>
      <c r="CF271" s="31">
        <f t="shared" si="446"/>
        <v>6140461056.0000448</v>
      </c>
      <c r="CG271" s="31">
        <f t="shared" si="447"/>
        <v>4710</v>
      </c>
      <c r="CH271" s="31">
        <f t="shared" si="448"/>
        <v>73064.885145768494</v>
      </c>
      <c r="CI271" s="56">
        <f t="shared" si="378"/>
        <v>1.6884050919658747E-12</v>
      </c>
      <c r="CK271" s="32">
        <f t="shared" si="449"/>
        <v>55</v>
      </c>
      <c r="CL271" s="32">
        <f t="shared" si="450"/>
        <v>19.799999999999997</v>
      </c>
      <c r="CM271" s="32">
        <v>1</v>
      </c>
      <c r="CN271" s="23">
        <f t="shared" si="451"/>
        <v>2.0499999999999998</v>
      </c>
      <c r="CO271" s="31">
        <f t="shared" si="392"/>
        <v>50</v>
      </c>
      <c r="CP271" s="31">
        <f t="shared" si="452"/>
        <v>5637.4999999999991</v>
      </c>
      <c r="CQ271" s="31">
        <f t="shared" si="453"/>
        <v>2998272.0000000112</v>
      </c>
      <c r="CR271" s="31">
        <f t="shared" si="454"/>
        <v>5939.9999999999991</v>
      </c>
      <c r="CS271" s="31">
        <f t="shared" si="455"/>
        <v>73064.885145768494</v>
      </c>
      <c r="CT271" s="56">
        <f t="shared" si="471"/>
        <v>531.8442572062105</v>
      </c>
      <c r="CV271" s="32">
        <f t="shared" si="456"/>
        <v>5</v>
      </c>
      <c r="CW271" s="32">
        <f t="shared" si="457"/>
        <v>24.4</v>
      </c>
      <c r="CX271" s="32">
        <v>1</v>
      </c>
      <c r="CY271" s="23">
        <f t="shared" si="458"/>
        <v>2.2999999999999998</v>
      </c>
      <c r="CZ271" s="31">
        <f t="shared" si="393"/>
        <v>1</v>
      </c>
      <c r="DA271" s="31">
        <f t="shared" si="459"/>
        <v>11.5</v>
      </c>
      <c r="DB271" s="31">
        <f t="shared" si="460"/>
        <v>2928.0000000000005</v>
      </c>
      <c r="DC271" s="31">
        <f t="shared" si="461"/>
        <v>7320</v>
      </c>
      <c r="DD271" s="31">
        <f t="shared" si="462"/>
        <v>73064.885145768494</v>
      </c>
      <c r="DE271" s="56">
        <f t="shared" si="473"/>
        <v>254.60869565217396</v>
      </c>
      <c r="DG271" s="32">
        <f t="shared" si="463"/>
        <v>-60</v>
      </c>
      <c r="DH271" s="32">
        <f t="shared" si="464"/>
        <v>29.65</v>
      </c>
      <c r="DI271" s="32">
        <v>1</v>
      </c>
      <c r="DJ271" s="23">
        <f t="shared" si="472"/>
        <v>2.625</v>
      </c>
      <c r="DK271" s="31">
        <f t="shared" si="394"/>
        <v>1</v>
      </c>
      <c r="DL271" s="31">
        <f t="shared" si="465"/>
        <v>-157.5</v>
      </c>
      <c r="DM271" s="31">
        <f t="shared" si="466"/>
        <v>0.35742187499999856</v>
      </c>
      <c r="DN271" s="31">
        <f t="shared" si="467"/>
        <v>8895</v>
      </c>
      <c r="DO271" s="31">
        <f t="shared" si="468"/>
        <v>73064.885145768494</v>
      </c>
    </row>
    <row r="272" spans="1:119">
      <c r="A272" s="23">
        <f t="shared" si="395"/>
        <v>2521.3837585304345</v>
      </c>
      <c r="B272" s="23">
        <v>0</v>
      </c>
      <c r="C272" s="44">
        <f t="shared" si="377"/>
        <v>12.2</v>
      </c>
      <c r="D272" s="48"/>
      <c r="E272" s="47">
        <f t="shared" si="396"/>
        <v>12.2</v>
      </c>
      <c r="F272" s="84">
        <f t="shared" si="383"/>
        <v>24.4</v>
      </c>
      <c r="G272" s="185">
        <f t="shared" si="384"/>
        <v>39.946577564851587</v>
      </c>
      <c r="H272" s="26">
        <f t="shared" si="397"/>
        <v>1.034655496705168E+16</v>
      </c>
      <c r="I272" s="23">
        <f t="shared" si="469"/>
        <v>53.200000000000024</v>
      </c>
      <c r="J272" s="27">
        <v>266</v>
      </c>
      <c r="K272" s="32">
        <f t="shared" si="398"/>
        <v>266</v>
      </c>
      <c r="L272" s="32">
        <f t="shared" si="399"/>
        <v>1</v>
      </c>
      <c r="M272" s="22">
        <v>1</v>
      </c>
      <c r="N272" s="109">
        <f t="shared" si="400"/>
        <v>12.2</v>
      </c>
      <c r="O272" s="31">
        <f t="shared" si="385"/>
        <v>1.2135937846092971E+22</v>
      </c>
      <c r="P272" s="31">
        <f t="shared" si="401"/>
        <v>3.9383545498140911E+25</v>
      </c>
      <c r="Q272" s="31">
        <f t="shared" si="402"/>
        <v>1.5147356471763659E+19</v>
      </c>
      <c r="R272" s="31">
        <f t="shared" si="403"/>
        <v>300</v>
      </c>
      <c r="S272" s="31">
        <f t="shared" si="404"/>
        <v>75641.512755913034</v>
      </c>
      <c r="T272" s="56">
        <f t="shared" si="405"/>
        <v>3.8461129591490653E-7</v>
      </c>
      <c r="U272" s="163">
        <f t="shared" si="406"/>
        <v>1198.3973269455475</v>
      </c>
      <c r="W272" s="32">
        <f t="shared" si="407"/>
        <v>261</v>
      </c>
      <c r="X272" s="32">
        <f t="shared" si="408"/>
        <v>2.0499999999999998</v>
      </c>
      <c r="Y272" s="22">
        <v>1</v>
      </c>
      <c r="Z272" s="23">
        <f t="shared" si="409"/>
        <v>1.0249999999999999</v>
      </c>
      <c r="AA272" s="31">
        <f t="shared" si="386"/>
        <v>7.9908058285313469E+22</v>
      </c>
      <c r="AB272" s="31">
        <f t="shared" si="410"/>
        <v>2.1377403292778482E+25</v>
      </c>
      <c r="AC272" s="31">
        <f t="shared" si="411"/>
        <v>7.5736782358818263E+18</v>
      </c>
      <c r="AD272" s="31">
        <f t="shared" si="412"/>
        <v>615</v>
      </c>
      <c r="AE272" s="31">
        <f t="shared" si="413"/>
        <v>75641.512755913034</v>
      </c>
      <c r="AF272" s="56">
        <f t="shared" si="376"/>
        <v>3.5428429412847804E-7</v>
      </c>
      <c r="AH272" s="32">
        <f t="shared" si="414"/>
        <v>251</v>
      </c>
      <c r="AI272" s="32">
        <f t="shared" si="415"/>
        <v>4.1999999999999993</v>
      </c>
      <c r="AJ272" s="22">
        <v>1</v>
      </c>
      <c r="AK272" s="23">
        <f t="shared" si="416"/>
        <v>1.075</v>
      </c>
      <c r="AL272" s="31">
        <f t="shared" si="387"/>
        <v>6.5193054545127533E+21</v>
      </c>
      <c r="AM272" s="31">
        <f t="shared" si="417"/>
        <v>1.7590715942639035E+24</v>
      </c>
      <c r="AN272" s="31">
        <f t="shared" si="418"/>
        <v>1.8934195589704553E+18</v>
      </c>
      <c r="AO272" s="31">
        <f t="shared" si="419"/>
        <v>1259.9999999999998</v>
      </c>
      <c r="AP272" s="31">
        <f t="shared" si="420"/>
        <v>75641.512755913034</v>
      </c>
      <c r="AQ272" s="56">
        <f t="shared" si="381"/>
        <v>1.0763743585790609E-6</v>
      </c>
      <c r="AS272" s="32">
        <f t="shared" si="421"/>
        <v>236</v>
      </c>
      <c r="AT272" s="32">
        <f t="shared" si="422"/>
        <v>6.4999999999999991</v>
      </c>
      <c r="AU272" s="22">
        <v>1</v>
      </c>
      <c r="AV272" s="23">
        <f t="shared" si="423"/>
        <v>1.1499999999999999</v>
      </c>
      <c r="AW272" s="31">
        <f t="shared" si="388"/>
        <v>3.8526786812993562E+20</v>
      </c>
      <c r="AX272" s="31">
        <f t="shared" si="424"/>
        <v>1.0456169941046452E+23</v>
      </c>
      <c r="AY272" s="31">
        <f t="shared" si="425"/>
        <v>2.3667744487130678E+17</v>
      </c>
      <c r="AZ272" s="31">
        <f t="shared" si="426"/>
        <v>1949.9999999999998</v>
      </c>
      <c r="BA272" s="31">
        <f t="shared" si="427"/>
        <v>75641.512755913034</v>
      </c>
      <c r="BB272" s="56">
        <f t="shared" si="470"/>
        <v>2.2635194933300802E-6</v>
      </c>
      <c r="BD272" s="32">
        <f t="shared" si="428"/>
        <v>206</v>
      </c>
      <c r="BE272" s="32">
        <f t="shared" si="429"/>
        <v>9.1</v>
      </c>
      <c r="BF272" s="22">
        <v>1</v>
      </c>
      <c r="BG272" s="23">
        <f t="shared" si="430"/>
        <v>1.3</v>
      </c>
      <c r="BH272" s="31">
        <f t="shared" si="389"/>
        <v>2.5790658940929573E+19</v>
      </c>
      <c r="BI272" s="31">
        <f t="shared" si="431"/>
        <v>6.9067384643809391E+21</v>
      </c>
      <c r="BJ272" s="31">
        <f t="shared" si="432"/>
        <v>3698085076114159</v>
      </c>
      <c r="BK272" s="31">
        <f t="shared" si="433"/>
        <v>2730</v>
      </c>
      <c r="BL272" s="31">
        <f t="shared" si="434"/>
        <v>75641.512755913034</v>
      </c>
      <c r="BM272" s="56">
        <f t="shared" si="382"/>
        <v>5.354314623589303E-7</v>
      </c>
      <c r="BO272" s="32">
        <f t="shared" si="435"/>
        <v>161</v>
      </c>
      <c r="BP272" s="32">
        <f t="shared" si="436"/>
        <v>12.149999999999999</v>
      </c>
      <c r="BQ272" s="22">
        <v>1</v>
      </c>
      <c r="BR272" s="23">
        <f t="shared" si="437"/>
        <v>1.5249999999999999</v>
      </c>
      <c r="BS272" s="31">
        <f t="shared" si="390"/>
        <v>1.3432634865067486E+17</v>
      </c>
      <c r="BT272" s="31">
        <f t="shared" si="438"/>
        <v>3.2980476752456946E+19</v>
      </c>
      <c r="BU272" s="31">
        <f t="shared" si="439"/>
        <v>7222822414285.4482</v>
      </c>
      <c r="BV272" s="31">
        <f t="shared" si="440"/>
        <v>3644.9999999999995</v>
      </c>
      <c r="BW272" s="31">
        <f t="shared" si="441"/>
        <v>75641.512755913034</v>
      </c>
      <c r="BX272" s="56">
        <f t="shared" si="380"/>
        <v>2.1900297162160852E-7</v>
      </c>
      <c r="BZ272" s="32">
        <f t="shared" si="442"/>
        <v>111</v>
      </c>
      <c r="CA272" s="32">
        <f t="shared" si="443"/>
        <v>15.7</v>
      </c>
      <c r="CB272" s="32">
        <v>1</v>
      </c>
      <c r="CC272" s="23">
        <f t="shared" si="444"/>
        <v>1.7749999999999999</v>
      </c>
      <c r="CD272" s="31">
        <f t="shared" si="391"/>
        <v>1.8626587012893581E+19</v>
      </c>
      <c r="CE272" s="31">
        <f t="shared" si="445"/>
        <v>3.6699033062153577E+21</v>
      </c>
      <c r="CF272" s="31">
        <f t="shared" si="446"/>
        <v>7053537513.9506063</v>
      </c>
      <c r="CG272" s="31">
        <f t="shared" si="447"/>
        <v>4710</v>
      </c>
      <c r="CH272" s="31">
        <f t="shared" si="448"/>
        <v>75641.512755913034</v>
      </c>
      <c r="CI272" s="56">
        <f t="shared" si="378"/>
        <v>1.9219954656583778E-12</v>
      </c>
      <c r="CK272" s="32">
        <f t="shared" si="449"/>
        <v>56</v>
      </c>
      <c r="CL272" s="32">
        <f t="shared" si="450"/>
        <v>19.799999999999997</v>
      </c>
      <c r="CM272" s="32">
        <v>1</v>
      </c>
      <c r="CN272" s="23">
        <f t="shared" si="451"/>
        <v>2.0499999999999998</v>
      </c>
      <c r="CO272" s="31">
        <f t="shared" si="392"/>
        <v>50</v>
      </c>
      <c r="CP272" s="31">
        <f t="shared" si="452"/>
        <v>5739.9999999999991</v>
      </c>
      <c r="CQ272" s="31">
        <f t="shared" si="453"/>
        <v>3444110.1142336833</v>
      </c>
      <c r="CR272" s="31">
        <f t="shared" si="454"/>
        <v>5939.9999999999991</v>
      </c>
      <c r="CS272" s="31">
        <f t="shared" si="455"/>
        <v>75641.512755913034</v>
      </c>
      <c r="CT272" s="56">
        <f t="shared" si="471"/>
        <v>600.01918366440486</v>
      </c>
      <c r="CV272" s="32">
        <f t="shared" si="456"/>
        <v>6</v>
      </c>
      <c r="CW272" s="32">
        <f t="shared" si="457"/>
        <v>24.4</v>
      </c>
      <c r="CX272" s="32">
        <v>1</v>
      </c>
      <c r="CY272" s="23">
        <f t="shared" si="458"/>
        <v>2.2999999999999998</v>
      </c>
      <c r="CZ272" s="31">
        <f t="shared" si="393"/>
        <v>1</v>
      </c>
      <c r="DA272" s="31">
        <f t="shared" si="459"/>
        <v>13.799999999999999</v>
      </c>
      <c r="DB272" s="31">
        <f t="shared" si="460"/>
        <v>3363.3887834313196</v>
      </c>
      <c r="DC272" s="31">
        <f t="shared" si="461"/>
        <v>7320</v>
      </c>
      <c r="DD272" s="31">
        <f t="shared" si="462"/>
        <v>75641.512755913034</v>
      </c>
      <c r="DE272" s="56">
        <f t="shared" si="473"/>
        <v>243.72382488632752</v>
      </c>
      <c r="DG272" s="32">
        <f t="shared" si="463"/>
        <v>-59</v>
      </c>
      <c r="DH272" s="32">
        <f t="shared" si="464"/>
        <v>29.65</v>
      </c>
      <c r="DI272" s="32">
        <v>1</v>
      </c>
      <c r="DJ272" s="23">
        <f t="shared" si="472"/>
        <v>2.625</v>
      </c>
      <c r="DK272" s="31">
        <f t="shared" si="394"/>
        <v>1</v>
      </c>
      <c r="DL272" s="31">
        <f t="shared" si="465"/>
        <v>-154.875</v>
      </c>
      <c r="DM272" s="31">
        <f t="shared" si="466"/>
        <v>0.41056991985245428</v>
      </c>
      <c r="DN272" s="31">
        <f t="shared" si="467"/>
        <v>8895</v>
      </c>
      <c r="DO272" s="31">
        <f t="shared" si="468"/>
        <v>75641.512755913034</v>
      </c>
    </row>
    <row r="273" spans="1:119">
      <c r="A273" s="23">
        <f t="shared" si="395"/>
        <v>2610.3001647498963</v>
      </c>
      <c r="B273" s="23">
        <v>0</v>
      </c>
      <c r="C273" s="44">
        <f t="shared" si="377"/>
        <v>12.2</v>
      </c>
      <c r="D273" s="48"/>
      <c r="E273" s="47">
        <f t="shared" si="396"/>
        <v>12.2</v>
      </c>
      <c r="F273" s="84">
        <f t="shared" si="383"/>
        <v>24.4</v>
      </c>
      <c r="G273" s="185">
        <f t="shared" si="384"/>
        <v>40.504211007048951</v>
      </c>
      <c r="H273" s="26">
        <f t="shared" si="397"/>
        <v>1.1885070670538668E+16</v>
      </c>
      <c r="I273" s="23">
        <f t="shared" si="469"/>
        <v>53.400000000000027</v>
      </c>
      <c r="J273" s="27">
        <v>267</v>
      </c>
      <c r="K273" s="32">
        <f t="shared" si="398"/>
        <v>267</v>
      </c>
      <c r="L273" s="32">
        <f t="shared" si="399"/>
        <v>1</v>
      </c>
      <c r="M273" s="22">
        <v>1</v>
      </c>
      <c r="N273" s="109">
        <f t="shared" si="400"/>
        <v>12.2</v>
      </c>
      <c r="O273" s="31">
        <f t="shared" si="385"/>
        <v>1.2135937846092971E+22</v>
      </c>
      <c r="P273" s="31">
        <f t="shared" si="401"/>
        <v>3.9531603939863237E+25</v>
      </c>
      <c r="Q273" s="31">
        <f t="shared" si="402"/>
        <v>1.739974346166861E+19</v>
      </c>
      <c r="R273" s="31">
        <f t="shared" si="403"/>
        <v>300</v>
      </c>
      <c r="S273" s="31">
        <f t="shared" si="404"/>
        <v>78309.004942496889</v>
      </c>
      <c r="T273" s="56">
        <f t="shared" si="405"/>
        <v>4.4014767243286322E-7</v>
      </c>
      <c r="U273" s="163">
        <f t="shared" si="406"/>
        <v>1215.1263302114685</v>
      </c>
      <c r="W273" s="32">
        <f t="shared" si="407"/>
        <v>262</v>
      </c>
      <c r="X273" s="32">
        <f t="shared" si="408"/>
        <v>2.0499999999999998</v>
      </c>
      <c r="Y273" s="22">
        <v>1</v>
      </c>
      <c r="Z273" s="23">
        <f t="shared" si="409"/>
        <v>1.0249999999999999</v>
      </c>
      <c r="AA273" s="31">
        <f t="shared" si="386"/>
        <v>7.9908058285313469E+22</v>
      </c>
      <c r="AB273" s="31">
        <f t="shared" si="410"/>
        <v>2.1459309052520933E+25</v>
      </c>
      <c r="AC273" s="31">
        <f t="shared" si="411"/>
        <v>8.6998717308342999E+18</v>
      </c>
      <c r="AD273" s="31">
        <f t="shared" si="412"/>
        <v>615</v>
      </c>
      <c r="AE273" s="31">
        <f t="shared" si="413"/>
        <v>78309.004942496889</v>
      </c>
      <c r="AF273" s="56">
        <f t="shared" ref="AF273:AF336" si="474">AC273/AB273</f>
        <v>4.0541248134045968E-7</v>
      </c>
      <c r="AH273" s="32">
        <f t="shared" si="414"/>
        <v>252</v>
      </c>
      <c r="AI273" s="32">
        <f t="shared" si="415"/>
        <v>4.1999999999999993</v>
      </c>
      <c r="AJ273" s="22">
        <v>1</v>
      </c>
      <c r="AK273" s="23">
        <f t="shared" si="416"/>
        <v>1.075</v>
      </c>
      <c r="AL273" s="31">
        <f t="shared" si="387"/>
        <v>6.5193054545127533E+21</v>
      </c>
      <c r="AM273" s="31">
        <f t="shared" si="417"/>
        <v>1.7660798476275048E+24</v>
      </c>
      <c r="AN273" s="31">
        <f t="shared" si="418"/>
        <v>2.174967932708574E+18</v>
      </c>
      <c r="AO273" s="31">
        <f t="shared" si="419"/>
        <v>1259.9999999999998</v>
      </c>
      <c r="AP273" s="31">
        <f t="shared" si="420"/>
        <v>78309.004942496889</v>
      </c>
      <c r="AQ273" s="56">
        <f t="shared" si="381"/>
        <v>1.2315229889692453E-6</v>
      </c>
      <c r="AS273" s="32">
        <f t="shared" si="421"/>
        <v>237</v>
      </c>
      <c r="AT273" s="32">
        <f t="shared" si="422"/>
        <v>6.4999999999999991</v>
      </c>
      <c r="AU273" s="22">
        <v>1</v>
      </c>
      <c r="AV273" s="23">
        <f t="shared" si="423"/>
        <v>1.1499999999999999</v>
      </c>
      <c r="AW273" s="31">
        <f t="shared" si="388"/>
        <v>3.8526786812993562E+20</v>
      </c>
      <c r="AX273" s="31">
        <f t="shared" si="424"/>
        <v>1.0500475745881396E+23</v>
      </c>
      <c r="AY273" s="31">
        <f t="shared" si="425"/>
        <v>2.7187099158857146E+17</v>
      </c>
      <c r="AZ273" s="31">
        <f t="shared" si="426"/>
        <v>1949.9999999999998</v>
      </c>
      <c r="BA273" s="31">
        <f t="shared" si="427"/>
        <v>78309.004942496889</v>
      </c>
      <c r="BB273" s="56">
        <f t="shared" si="470"/>
        <v>2.5891302276966592E-6</v>
      </c>
      <c r="BD273" s="32">
        <f t="shared" si="428"/>
        <v>207</v>
      </c>
      <c r="BE273" s="32">
        <f t="shared" si="429"/>
        <v>9.1</v>
      </c>
      <c r="BF273" s="22">
        <v>1</v>
      </c>
      <c r="BG273" s="23">
        <f t="shared" si="430"/>
        <v>1.3</v>
      </c>
      <c r="BH273" s="31">
        <f t="shared" si="389"/>
        <v>2.5790658940929573E+19</v>
      </c>
      <c r="BI273" s="31">
        <f t="shared" si="431"/>
        <v>6.9402663210041475E+21</v>
      </c>
      <c r="BJ273" s="31">
        <f t="shared" si="432"/>
        <v>4247984243571420.5</v>
      </c>
      <c r="BK273" s="31">
        <f t="shared" si="433"/>
        <v>2730</v>
      </c>
      <c r="BL273" s="31">
        <f t="shared" si="434"/>
        <v>78309.004942496889</v>
      </c>
      <c r="BM273" s="56">
        <f t="shared" si="382"/>
        <v>6.1207798765808797E-7</v>
      </c>
      <c r="BO273" s="32">
        <f t="shared" si="435"/>
        <v>162</v>
      </c>
      <c r="BP273" s="32">
        <f t="shared" si="436"/>
        <v>12.149999999999999</v>
      </c>
      <c r="BQ273" s="22">
        <v>1</v>
      </c>
      <c r="BR273" s="23">
        <f t="shared" si="437"/>
        <v>1.5249999999999999</v>
      </c>
      <c r="BS273" s="31">
        <f t="shared" si="390"/>
        <v>1.3432634865067486E+17</v>
      </c>
      <c r="BT273" s="31">
        <f t="shared" si="438"/>
        <v>3.318532443414922E+19</v>
      </c>
      <c r="BU273" s="31">
        <f t="shared" si="439"/>
        <v>8296844225725.4072</v>
      </c>
      <c r="BV273" s="31">
        <f t="shared" si="440"/>
        <v>3644.9999999999995</v>
      </c>
      <c r="BW273" s="31">
        <f t="shared" si="441"/>
        <v>78309.004942496889</v>
      </c>
      <c r="BX273" s="56">
        <f t="shared" si="380"/>
        <v>2.5001546217181392E-7</v>
      </c>
      <c r="BZ273" s="32">
        <f t="shared" si="442"/>
        <v>112</v>
      </c>
      <c r="CA273" s="32">
        <f t="shared" si="443"/>
        <v>15.7</v>
      </c>
      <c r="CB273" s="32">
        <v>1</v>
      </c>
      <c r="CC273" s="23">
        <f t="shared" si="444"/>
        <v>1.7749999999999999</v>
      </c>
      <c r="CD273" s="31">
        <f t="shared" si="391"/>
        <v>1.8626587012893581E+19</v>
      </c>
      <c r="CE273" s="31">
        <f t="shared" si="445"/>
        <v>3.7029654981632438E+21</v>
      </c>
      <c r="CF273" s="31">
        <f t="shared" si="446"/>
        <v>8102386939.1849403</v>
      </c>
      <c r="CG273" s="31">
        <f t="shared" si="447"/>
        <v>4710</v>
      </c>
      <c r="CH273" s="31">
        <f t="shared" si="448"/>
        <v>78309.004942496889</v>
      </c>
      <c r="CI273" s="56">
        <f t="shared" si="378"/>
        <v>2.1880805919482401E-12</v>
      </c>
      <c r="CK273" s="32">
        <f t="shared" si="449"/>
        <v>57</v>
      </c>
      <c r="CL273" s="32">
        <f t="shared" si="450"/>
        <v>19.799999999999997</v>
      </c>
      <c r="CM273" s="32">
        <v>12</v>
      </c>
      <c r="CN273" s="23">
        <f t="shared" si="451"/>
        <v>2.0499999999999998</v>
      </c>
      <c r="CO273" s="31">
        <f t="shared" si="392"/>
        <v>600</v>
      </c>
      <c r="CP273" s="31">
        <f t="shared" si="452"/>
        <v>70110</v>
      </c>
      <c r="CQ273" s="31">
        <f t="shared" si="453"/>
        <v>3956243.6226488831</v>
      </c>
      <c r="CR273" s="31">
        <f t="shared" si="454"/>
        <v>5939.9999999999991</v>
      </c>
      <c r="CS273" s="31">
        <f t="shared" si="455"/>
        <v>78309.004942496889</v>
      </c>
      <c r="CT273" s="56">
        <f t="shared" si="471"/>
        <v>56.429091750804211</v>
      </c>
      <c r="CV273" s="32">
        <f t="shared" si="456"/>
        <v>7</v>
      </c>
      <c r="CW273" s="32">
        <f t="shared" si="457"/>
        <v>24.4</v>
      </c>
      <c r="CX273" s="32">
        <v>1</v>
      </c>
      <c r="CY273" s="23">
        <f t="shared" si="458"/>
        <v>2.2999999999999998</v>
      </c>
      <c r="CZ273" s="31">
        <f t="shared" si="393"/>
        <v>1</v>
      </c>
      <c r="DA273" s="31">
        <f t="shared" si="459"/>
        <v>16.099999999999998</v>
      </c>
      <c r="DB273" s="31">
        <f t="shared" si="460"/>
        <v>3863.5191627430358</v>
      </c>
      <c r="DC273" s="31">
        <f t="shared" si="461"/>
        <v>7320</v>
      </c>
      <c r="DD273" s="31">
        <f t="shared" si="462"/>
        <v>78309.004942496889</v>
      </c>
      <c r="DE273" s="56">
        <f t="shared" si="473"/>
        <v>239.97013433186561</v>
      </c>
      <c r="DG273" s="32">
        <f t="shared" si="463"/>
        <v>-58</v>
      </c>
      <c r="DH273" s="32">
        <f t="shared" si="464"/>
        <v>29.65</v>
      </c>
      <c r="DI273" s="32">
        <v>1</v>
      </c>
      <c r="DJ273" s="23">
        <f t="shared" si="472"/>
        <v>2.625</v>
      </c>
      <c r="DK273" s="31">
        <f t="shared" si="394"/>
        <v>1</v>
      </c>
      <c r="DL273" s="31">
        <f t="shared" si="465"/>
        <v>-152.25</v>
      </c>
      <c r="DM273" s="31">
        <f t="shared" si="466"/>
        <v>0.4716209915457788</v>
      </c>
      <c r="DN273" s="31">
        <f t="shared" si="467"/>
        <v>8895</v>
      </c>
      <c r="DO273" s="31">
        <f t="shared" si="468"/>
        <v>78309.004942496889</v>
      </c>
    </row>
    <row r="274" spans="1:119">
      <c r="A274" s="23">
        <f t="shared" si="395"/>
        <v>2702.3522012629369</v>
      </c>
      <c r="B274" s="23">
        <v>0</v>
      </c>
      <c r="C274" s="44">
        <f t="shared" si="377"/>
        <v>12.2</v>
      </c>
      <c r="D274" s="48"/>
      <c r="E274" s="47">
        <f t="shared" si="396"/>
        <v>12.2</v>
      </c>
      <c r="F274" s="84">
        <f t="shared" si="383"/>
        <v>24.4</v>
      </c>
      <c r="G274" s="185">
        <f t="shared" si="384"/>
        <v>41.069628722012943</v>
      </c>
      <c r="H274" s="26">
        <f t="shared" si="397"/>
        <v>1.3652361128271278E+16</v>
      </c>
      <c r="I274" s="23">
        <f t="shared" si="469"/>
        <v>53.60000000000003</v>
      </c>
      <c r="J274" s="27">
        <v>268</v>
      </c>
      <c r="K274" s="32">
        <f t="shared" si="398"/>
        <v>268</v>
      </c>
      <c r="L274" s="32">
        <f t="shared" si="399"/>
        <v>1</v>
      </c>
      <c r="M274" s="22">
        <v>1</v>
      </c>
      <c r="N274" s="109">
        <f t="shared" si="400"/>
        <v>12.2</v>
      </c>
      <c r="O274" s="31">
        <f t="shared" si="385"/>
        <v>1.2135937846092971E+22</v>
      </c>
      <c r="P274" s="31">
        <f t="shared" si="401"/>
        <v>3.967966238158558E+25</v>
      </c>
      <c r="Q274" s="31">
        <f t="shared" si="402"/>
        <v>1.9987056691789152E+19</v>
      </c>
      <c r="R274" s="31">
        <f t="shared" si="403"/>
        <v>300</v>
      </c>
      <c r="S274" s="31">
        <f t="shared" si="404"/>
        <v>81070.5660378881</v>
      </c>
      <c r="T274" s="56">
        <f t="shared" si="405"/>
        <v>5.0371035165522689E-7</v>
      </c>
      <c r="U274" s="163">
        <f t="shared" si="406"/>
        <v>1232.0888616603884</v>
      </c>
      <c r="W274" s="32">
        <f t="shared" si="407"/>
        <v>263</v>
      </c>
      <c r="X274" s="32">
        <f t="shared" si="408"/>
        <v>2.0499999999999998</v>
      </c>
      <c r="Y274" s="22">
        <v>1</v>
      </c>
      <c r="Z274" s="23">
        <f t="shared" si="409"/>
        <v>1.0249999999999999</v>
      </c>
      <c r="AA274" s="31">
        <f t="shared" si="386"/>
        <v>7.9908058285313469E+22</v>
      </c>
      <c r="AB274" s="31">
        <f t="shared" si="410"/>
        <v>2.1541214812263375E+25</v>
      </c>
      <c r="AC274" s="31">
        <f t="shared" si="411"/>
        <v>9.99352834589457E+18</v>
      </c>
      <c r="AD274" s="31">
        <f t="shared" si="412"/>
        <v>615</v>
      </c>
      <c r="AE274" s="31">
        <f t="shared" si="413"/>
        <v>81070.5660378881</v>
      </c>
      <c r="AF274" s="56">
        <f t="shared" si="474"/>
        <v>4.6392594071367194E-7</v>
      </c>
      <c r="AH274" s="32">
        <f t="shared" si="414"/>
        <v>253</v>
      </c>
      <c r="AI274" s="32">
        <f t="shared" si="415"/>
        <v>4.1999999999999993</v>
      </c>
      <c r="AJ274" s="22">
        <v>1</v>
      </c>
      <c r="AK274" s="23">
        <f t="shared" si="416"/>
        <v>1.075</v>
      </c>
      <c r="AL274" s="31">
        <f t="shared" si="387"/>
        <v>6.5193054545127533E+21</v>
      </c>
      <c r="AM274" s="31">
        <f t="shared" si="417"/>
        <v>1.7730881009911058E+24</v>
      </c>
      <c r="AN274" s="31">
        <f t="shared" si="418"/>
        <v>2.498382086473641E+18</v>
      </c>
      <c r="AO274" s="31">
        <f t="shared" si="419"/>
        <v>1259.9999999999998</v>
      </c>
      <c r="AP274" s="31">
        <f t="shared" si="420"/>
        <v>81070.5660378881</v>
      </c>
      <c r="AQ274" s="56">
        <f t="shared" si="381"/>
        <v>1.4090569357930475E-6</v>
      </c>
      <c r="AS274" s="32">
        <f t="shared" si="421"/>
        <v>238</v>
      </c>
      <c r="AT274" s="32">
        <f t="shared" si="422"/>
        <v>6.4999999999999991</v>
      </c>
      <c r="AU274" s="22">
        <v>1</v>
      </c>
      <c r="AV274" s="23">
        <f t="shared" si="423"/>
        <v>1.1499999999999999</v>
      </c>
      <c r="AW274" s="31">
        <f t="shared" si="388"/>
        <v>3.8526786812993562E+20</v>
      </c>
      <c r="AX274" s="31">
        <f t="shared" si="424"/>
        <v>1.0544781550716338E+23</v>
      </c>
      <c r="AY274" s="31">
        <f t="shared" si="425"/>
        <v>3.122977608092048E+17</v>
      </c>
      <c r="AZ274" s="31">
        <f t="shared" si="426"/>
        <v>1949.9999999999998</v>
      </c>
      <c r="BA274" s="31">
        <f t="shared" si="427"/>
        <v>81070.5660378881</v>
      </c>
      <c r="BB274" s="56">
        <f t="shared" si="470"/>
        <v>2.961633290430654E-6</v>
      </c>
      <c r="BD274" s="32">
        <f t="shared" si="428"/>
        <v>208</v>
      </c>
      <c r="BE274" s="32">
        <f t="shared" si="429"/>
        <v>9.1</v>
      </c>
      <c r="BF274" s="22">
        <v>1</v>
      </c>
      <c r="BG274" s="23">
        <f t="shared" si="430"/>
        <v>1.3</v>
      </c>
      <c r="BH274" s="31">
        <f t="shared" si="389"/>
        <v>2.5790658940929573E+19</v>
      </c>
      <c r="BI274" s="31">
        <f t="shared" si="431"/>
        <v>6.9737941776273569E+21</v>
      </c>
      <c r="BJ274" s="31">
        <f t="shared" si="432"/>
        <v>4879652512643815</v>
      </c>
      <c r="BK274" s="31">
        <f t="shared" si="433"/>
        <v>2730</v>
      </c>
      <c r="BL274" s="31">
        <f t="shared" si="434"/>
        <v>81070.5660378881</v>
      </c>
      <c r="BM274" s="56">
        <f t="shared" si="382"/>
        <v>6.9971272285296836E-7</v>
      </c>
      <c r="BO274" s="32">
        <f t="shared" si="435"/>
        <v>163</v>
      </c>
      <c r="BP274" s="32">
        <f t="shared" si="436"/>
        <v>12.149999999999999</v>
      </c>
      <c r="BQ274" s="22">
        <v>1</v>
      </c>
      <c r="BR274" s="23">
        <f t="shared" si="437"/>
        <v>1.5249999999999999</v>
      </c>
      <c r="BS274" s="31">
        <f t="shared" si="390"/>
        <v>1.3432634865067486E+17</v>
      </c>
      <c r="BT274" s="31">
        <f t="shared" si="438"/>
        <v>3.3390172115841503E+19</v>
      </c>
      <c r="BU274" s="31">
        <f t="shared" si="439"/>
        <v>9530571313757.4258</v>
      </c>
      <c r="BV274" s="31">
        <f t="shared" si="440"/>
        <v>3644.9999999999995</v>
      </c>
      <c r="BW274" s="31">
        <f t="shared" si="441"/>
        <v>81070.5660378881</v>
      </c>
      <c r="BX274" s="56">
        <f t="shared" si="380"/>
        <v>2.8543043386217765E-7</v>
      </c>
      <c r="BZ274" s="32">
        <f t="shared" si="442"/>
        <v>113</v>
      </c>
      <c r="CA274" s="32">
        <f t="shared" si="443"/>
        <v>15.7</v>
      </c>
      <c r="CB274" s="32">
        <v>1</v>
      </c>
      <c r="CC274" s="23">
        <f t="shared" si="444"/>
        <v>1.7749999999999999</v>
      </c>
      <c r="CD274" s="31">
        <f t="shared" si="391"/>
        <v>1.8626587012893581E+19</v>
      </c>
      <c r="CE274" s="31">
        <f t="shared" si="445"/>
        <v>3.7360276901111299E+21</v>
      </c>
      <c r="CF274" s="31">
        <f t="shared" si="446"/>
        <v>9307198548.5912037</v>
      </c>
      <c r="CG274" s="31">
        <f t="shared" si="447"/>
        <v>4710</v>
      </c>
      <c r="CH274" s="31">
        <f t="shared" si="448"/>
        <v>81070.5660378881</v>
      </c>
      <c r="CI274" s="56">
        <f t="shared" si="378"/>
        <v>2.4912017042128392E-12</v>
      </c>
      <c r="CK274" s="32">
        <f t="shared" si="449"/>
        <v>58</v>
      </c>
      <c r="CL274" s="32">
        <f t="shared" si="450"/>
        <v>19.799999999999997</v>
      </c>
      <c r="CM274" s="32">
        <v>1</v>
      </c>
      <c r="CN274" s="23">
        <f t="shared" si="451"/>
        <v>2.0499999999999998</v>
      </c>
      <c r="CO274" s="31">
        <f t="shared" si="392"/>
        <v>600</v>
      </c>
      <c r="CP274" s="31">
        <f t="shared" si="452"/>
        <v>71340</v>
      </c>
      <c r="CQ274" s="31">
        <f t="shared" si="453"/>
        <v>4544530.541304281</v>
      </c>
      <c r="CR274" s="31">
        <f t="shared" si="454"/>
        <v>5939.9999999999991</v>
      </c>
      <c r="CS274" s="31">
        <f t="shared" si="455"/>
        <v>81070.5660378881</v>
      </c>
      <c r="CT274" s="56">
        <f t="shared" si="471"/>
        <v>63.702418577295781</v>
      </c>
      <c r="CV274" s="32">
        <f t="shared" si="456"/>
        <v>8</v>
      </c>
      <c r="CW274" s="32">
        <f t="shared" si="457"/>
        <v>24.4</v>
      </c>
      <c r="CX274" s="32">
        <v>1</v>
      </c>
      <c r="CY274" s="23">
        <f t="shared" si="458"/>
        <v>2.2999999999999998</v>
      </c>
      <c r="CZ274" s="31">
        <f t="shared" si="393"/>
        <v>1</v>
      </c>
      <c r="DA274" s="31">
        <f t="shared" si="459"/>
        <v>18.399999999999999</v>
      </c>
      <c r="DB274" s="31">
        <f t="shared" si="460"/>
        <v>4438.0181067424473</v>
      </c>
      <c r="DC274" s="31">
        <f t="shared" si="461"/>
        <v>7320</v>
      </c>
      <c r="DD274" s="31">
        <f t="shared" si="462"/>
        <v>81070.5660378881</v>
      </c>
      <c r="DE274" s="56">
        <f t="shared" si="473"/>
        <v>241.1966362360026</v>
      </c>
      <c r="DG274" s="32">
        <f t="shared" si="463"/>
        <v>-57</v>
      </c>
      <c r="DH274" s="32">
        <f t="shared" si="464"/>
        <v>29.65</v>
      </c>
      <c r="DI274" s="32">
        <v>1</v>
      </c>
      <c r="DJ274" s="23">
        <f t="shared" si="472"/>
        <v>2.625</v>
      </c>
      <c r="DK274" s="31">
        <f t="shared" si="394"/>
        <v>1</v>
      </c>
      <c r="DL274" s="31">
        <f t="shared" si="465"/>
        <v>-149.625</v>
      </c>
      <c r="DM274" s="31">
        <f t="shared" si="466"/>
        <v>0.54175025717070646</v>
      </c>
      <c r="DN274" s="31">
        <f t="shared" si="467"/>
        <v>8895</v>
      </c>
      <c r="DO274" s="31">
        <f t="shared" si="468"/>
        <v>81070.5660378881</v>
      </c>
    </row>
    <row r="275" spans="1:119">
      <c r="A275" s="23">
        <f t="shared" si="395"/>
        <v>2797.6504458330528</v>
      </c>
      <c r="B275" s="23">
        <v>0</v>
      </c>
      <c r="C275" s="44">
        <f t="shared" si="377"/>
        <v>12.2</v>
      </c>
      <c r="D275" s="48"/>
      <c r="E275" s="47">
        <f t="shared" si="396"/>
        <v>12.2</v>
      </c>
      <c r="F275" s="84">
        <f t="shared" si="383"/>
        <v>24.4</v>
      </c>
      <c r="G275" s="185">
        <f t="shared" si="384"/>
        <v>41.642939374141875</v>
      </c>
      <c r="H275" s="26">
        <f t="shared" si="397"/>
        <v>1.5682444769870682E+16</v>
      </c>
      <c r="I275" s="23">
        <f t="shared" si="469"/>
        <v>53.800000000000033</v>
      </c>
      <c r="J275" s="27">
        <v>269</v>
      </c>
      <c r="K275" s="32">
        <f t="shared" si="398"/>
        <v>269</v>
      </c>
      <c r="L275" s="32">
        <f t="shared" si="399"/>
        <v>1</v>
      </c>
      <c r="M275" s="22">
        <v>1</v>
      </c>
      <c r="N275" s="109">
        <f t="shared" si="400"/>
        <v>12.2</v>
      </c>
      <c r="O275" s="31">
        <f t="shared" si="385"/>
        <v>1.2135937846092971E+22</v>
      </c>
      <c r="P275" s="31">
        <f t="shared" si="401"/>
        <v>3.9827720823307905E+25</v>
      </c>
      <c r="Q275" s="31">
        <f t="shared" si="402"/>
        <v>2.2959099143090676E+19</v>
      </c>
      <c r="R275" s="31">
        <f t="shared" si="403"/>
        <v>300</v>
      </c>
      <c r="S275" s="31">
        <f t="shared" si="404"/>
        <v>83929.513374991584</v>
      </c>
      <c r="T275" s="56">
        <f t="shared" si="405"/>
        <v>5.7646028114304229E-7</v>
      </c>
      <c r="U275" s="163">
        <f t="shared" si="406"/>
        <v>1249.2881812242563</v>
      </c>
      <c r="W275" s="32">
        <f t="shared" si="407"/>
        <v>264</v>
      </c>
      <c r="X275" s="32">
        <f t="shared" si="408"/>
        <v>2.0499999999999998</v>
      </c>
      <c r="Y275" s="22">
        <v>1</v>
      </c>
      <c r="Z275" s="23">
        <f t="shared" si="409"/>
        <v>1.0249999999999999</v>
      </c>
      <c r="AA275" s="31">
        <f t="shared" si="386"/>
        <v>7.9908058285313469E+22</v>
      </c>
      <c r="AB275" s="31">
        <f t="shared" si="410"/>
        <v>2.1623120572005826E+25</v>
      </c>
      <c r="AC275" s="31">
        <f t="shared" si="411"/>
        <v>1.1479549571545334E+19</v>
      </c>
      <c r="AD275" s="31">
        <f t="shared" si="412"/>
        <v>615</v>
      </c>
      <c r="AE275" s="31">
        <f t="shared" si="413"/>
        <v>83929.513374991584</v>
      </c>
      <c r="AF275" s="56">
        <f t="shared" si="474"/>
        <v>5.308923627983293E-7</v>
      </c>
      <c r="AH275" s="32">
        <f t="shared" si="414"/>
        <v>254</v>
      </c>
      <c r="AI275" s="32">
        <f t="shared" si="415"/>
        <v>4.1999999999999993</v>
      </c>
      <c r="AJ275" s="22">
        <v>1</v>
      </c>
      <c r="AK275" s="23">
        <f t="shared" si="416"/>
        <v>1.075</v>
      </c>
      <c r="AL275" s="31">
        <f t="shared" si="387"/>
        <v>6.5193054545127533E+21</v>
      </c>
      <c r="AM275" s="31">
        <f t="shared" si="417"/>
        <v>1.7800963543547074E+24</v>
      </c>
      <c r="AN275" s="31">
        <f t="shared" si="418"/>
        <v>2.8698873928863319E+18</v>
      </c>
      <c r="AO275" s="31">
        <f t="shared" si="419"/>
        <v>1259.9999999999998</v>
      </c>
      <c r="AP275" s="31">
        <f t="shared" si="420"/>
        <v>83929.513374991584</v>
      </c>
      <c r="AQ275" s="56">
        <f t="shared" si="381"/>
        <v>1.6122090165881376E-6</v>
      </c>
      <c r="AS275" s="32">
        <f t="shared" si="421"/>
        <v>239</v>
      </c>
      <c r="AT275" s="32">
        <f t="shared" si="422"/>
        <v>6.4999999999999991</v>
      </c>
      <c r="AU275" s="22">
        <v>1</v>
      </c>
      <c r="AV275" s="23">
        <f t="shared" si="423"/>
        <v>1.1499999999999999</v>
      </c>
      <c r="AW275" s="31">
        <f t="shared" si="388"/>
        <v>3.8526786812993562E+20</v>
      </c>
      <c r="AX275" s="31">
        <f t="shared" si="424"/>
        <v>1.0589087355551281E+23</v>
      </c>
      <c r="AY275" s="31">
        <f t="shared" si="425"/>
        <v>3.5873592411079104E+17</v>
      </c>
      <c r="AZ275" s="31">
        <f t="shared" si="426"/>
        <v>1949.9999999999998</v>
      </c>
      <c r="BA275" s="31">
        <f t="shared" si="427"/>
        <v>83929.513374991584</v>
      </c>
      <c r="BB275" s="56">
        <f t="shared" si="470"/>
        <v>3.3877888817559462E-6</v>
      </c>
      <c r="BD275" s="32">
        <f t="shared" si="428"/>
        <v>209</v>
      </c>
      <c r="BE275" s="32">
        <f t="shared" si="429"/>
        <v>9.1</v>
      </c>
      <c r="BF275" s="22">
        <v>1</v>
      </c>
      <c r="BG275" s="23">
        <f t="shared" si="430"/>
        <v>1.3</v>
      </c>
      <c r="BH275" s="31">
        <f t="shared" si="389"/>
        <v>2.5790658940929573E+19</v>
      </c>
      <c r="BI275" s="31">
        <f t="shared" si="431"/>
        <v>7.0073220342505653E+21</v>
      </c>
      <c r="BJ275" s="31">
        <f t="shared" si="432"/>
        <v>5605248814231100</v>
      </c>
      <c r="BK275" s="31">
        <f t="shared" si="433"/>
        <v>2730</v>
      </c>
      <c r="BL275" s="31">
        <f t="shared" si="434"/>
        <v>83929.513374991584</v>
      </c>
      <c r="BM275" s="56">
        <f t="shared" si="382"/>
        <v>7.9991311756953987E-7</v>
      </c>
      <c r="BO275" s="32">
        <f t="shared" si="435"/>
        <v>164</v>
      </c>
      <c r="BP275" s="32">
        <f t="shared" si="436"/>
        <v>12.149999999999999</v>
      </c>
      <c r="BQ275" s="22">
        <v>1</v>
      </c>
      <c r="BR275" s="23">
        <f t="shared" si="437"/>
        <v>1.5249999999999999</v>
      </c>
      <c r="BS275" s="31">
        <f t="shared" si="390"/>
        <v>1.3432634865067486E+17</v>
      </c>
      <c r="BT275" s="31">
        <f t="shared" si="438"/>
        <v>3.3595019797533786E+19</v>
      </c>
      <c r="BU275" s="31">
        <f t="shared" si="439"/>
        <v>10947751590295.084</v>
      </c>
      <c r="BV275" s="31">
        <f t="shared" si="440"/>
        <v>3644.9999999999995</v>
      </c>
      <c r="BW275" s="31">
        <f t="shared" si="441"/>
        <v>83929.513374991584</v>
      </c>
      <c r="BX275" s="56">
        <f t="shared" si="380"/>
        <v>3.2587424136891739E-7</v>
      </c>
      <c r="BZ275" s="32">
        <f t="shared" si="442"/>
        <v>114</v>
      </c>
      <c r="CA275" s="32">
        <f t="shared" si="443"/>
        <v>15.7</v>
      </c>
      <c r="CB275" s="32">
        <v>1</v>
      </c>
      <c r="CC275" s="23">
        <f t="shared" si="444"/>
        <v>1.7749999999999999</v>
      </c>
      <c r="CD275" s="31">
        <f t="shared" si="391"/>
        <v>1.8626587012893581E+19</v>
      </c>
      <c r="CE275" s="31">
        <f t="shared" si="445"/>
        <v>3.769089882059016E+21</v>
      </c>
      <c r="CF275" s="31">
        <f t="shared" si="446"/>
        <v>10691163662.397507</v>
      </c>
      <c r="CG275" s="31">
        <f t="shared" si="447"/>
        <v>4710</v>
      </c>
      <c r="CH275" s="31">
        <f t="shared" si="448"/>
        <v>83929.513374991584</v>
      </c>
      <c r="CI275" s="56">
        <f t="shared" si="378"/>
        <v>2.8365372004758433E-12</v>
      </c>
      <c r="CK275" s="32">
        <f t="shared" si="449"/>
        <v>59</v>
      </c>
      <c r="CL275" s="32">
        <f t="shared" si="450"/>
        <v>19.799999999999997</v>
      </c>
      <c r="CM275" s="32">
        <v>1</v>
      </c>
      <c r="CN275" s="23">
        <f t="shared" si="451"/>
        <v>2.0499999999999998</v>
      </c>
      <c r="CO275" s="31">
        <f t="shared" si="392"/>
        <v>600</v>
      </c>
      <c r="CP275" s="31">
        <f t="shared" si="452"/>
        <v>72570</v>
      </c>
      <c r="CQ275" s="31">
        <f t="shared" si="453"/>
        <v>5220294.757030013</v>
      </c>
      <c r="CR275" s="31">
        <f t="shared" si="454"/>
        <v>5939.9999999999991</v>
      </c>
      <c r="CS275" s="31">
        <f t="shared" si="455"/>
        <v>83929.513374991584</v>
      </c>
      <c r="CT275" s="56">
        <f t="shared" si="471"/>
        <v>71.934611506545579</v>
      </c>
      <c r="CV275" s="32">
        <f t="shared" si="456"/>
        <v>9</v>
      </c>
      <c r="CW275" s="32">
        <f t="shared" si="457"/>
        <v>24.4</v>
      </c>
      <c r="CX275" s="32">
        <v>1</v>
      </c>
      <c r="CY275" s="23">
        <f t="shared" si="458"/>
        <v>2.2999999999999998</v>
      </c>
      <c r="CZ275" s="31">
        <f t="shared" si="393"/>
        <v>1</v>
      </c>
      <c r="DA275" s="31">
        <f t="shared" si="459"/>
        <v>20.7</v>
      </c>
      <c r="DB275" s="31">
        <f t="shared" si="460"/>
        <v>5097.9440986621057</v>
      </c>
      <c r="DC275" s="31">
        <f t="shared" si="461"/>
        <v>7320</v>
      </c>
      <c r="DD275" s="31">
        <f t="shared" si="462"/>
        <v>83929.513374991584</v>
      </c>
      <c r="DE275" s="56">
        <f t="shared" si="473"/>
        <v>246.27749268899063</v>
      </c>
      <c r="DG275" s="32">
        <f t="shared" si="463"/>
        <v>-56</v>
      </c>
      <c r="DH275" s="32">
        <f t="shared" si="464"/>
        <v>29.65</v>
      </c>
      <c r="DI275" s="32">
        <v>1</v>
      </c>
      <c r="DJ275" s="23">
        <f t="shared" si="472"/>
        <v>2.625</v>
      </c>
      <c r="DK275" s="31">
        <f t="shared" si="394"/>
        <v>1</v>
      </c>
      <c r="DL275" s="31">
        <f t="shared" si="465"/>
        <v>-147</v>
      </c>
      <c r="DM275" s="31">
        <f t="shared" si="466"/>
        <v>0.62230762923121141</v>
      </c>
      <c r="DN275" s="31">
        <f t="shared" si="467"/>
        <v>8895</v>
      </c>
      <c r="DO275" s="31">
        <f t="shared" si="468"/>
        <v>83929.513374991584</v>
      </c>
    </row>
    <row r="276" spans="1:119">
      <c r="A276" s="23">
        <f t="shared" si="395"/>
        <v>2896.3093757401516</v>
      </c>
      <c r="B276" s="23">
        <v>0</v>
      </c>
      <c r="C276" s="44">
        <f t="shared" si="377"/>
        <v>12.2</v>
      </c>
      <c r="D276" s="48"/>
      <c r="E276" s="47">
        <f t="shared" si="396"/>
        <v>12.2</v>
      </c>
      <c r="F276" s="84">
        <f t="shared" si="383"/>
        <v>24.4</v>
      </c>
      <c r="G276" s="185">
        <f t="shared" si="384"/>
        <v>42.224253144732614</v>
      </c>
      <c r="H276" s="26">
        <f t="shared" si="397"/>
        <v>1.8014398509482304E+16</v>
      </c>
      <c r="I276" s="23">
        <f t="shared" si="469"/>
        <v>54.000000000000021</v>
      </c>
      <c r="J276" s="27">
        <v>270</v>
      </c>
      <c r="K276" s="32">
        <f t="shared" si="398"/>
        <v>270</v>
      </c>
      <c r="L276" s="32">
        <f t="shared" si="399"/>
        <v>1</v>
      </c>
      <c r="M276" s="22">
        <v>1</v>
      </c>
      <c r="N276" s="109">
        <f t="shared" si="400"/>
        <v>12.2</v>
      </c>
      <c r="O276" s="31">
        <f t="shared" si="385"/>
        <v>1.2135937846092971E+22</v>
      </c>
      <c r="P276" s="31">
        <f t="shared" si="401"/>
        <v>3.9975779265030239E+25</v>
      </c>
      <c r="Q276" s="31">
        <f t="shared" si="402"/>
        <v>2.6373079417882092E+19</v>
      </c>
      <c r="R276" s="31">
        <f t="shared" si="403"/>
        <v>300</v>
      </c>
      <c r="S276" s="31">
        <f t="shared" si="404"/>
        <v>86889.281272204549</v>
      </c>
      <c r="T276" s="56">
        <f t="shared" si="405"/>
        <v>6.59726461941733E-7</v>
      </c>
      <c r="U276" s="163">
        <f t="shared" si="406"/>
        <v>1266.7275943419784</v>
      </c>
      <c r="W276" s="32">
        <f t="shared" si="407"/>
        <v>265</v>
      </c>
      <c r="X276" s="32">
        <f t="shared" si="408"/>
        <v>2.0499999999999998</v>
      </c>
      <c r="Y276" s="22">
        <v>1</v>
      </c>
      <c r="Z276" s="23">
        <f t="shared" si="409"/>
        <v>1.0249999999999999</v>
      </c>
      <c r="AA276" s="31">
        <f t="shared" si="386"/>
        <v>7.9908058285313469E+22</v>
      </c>
      <c r="AB276" s="31">
        <f t="shared" si="410"/>
        <v>2.1705026331748268E+25</v>
      </c>
      <c r="AC276" s="31">
        <f t="shared" si="411"/>
        <v>1.3186539708941046E+19</v>
      </c>
      <c r="AD276" s="31">
        <f t="shared" si="412"/>
        <v>615</v>
      </c>
      <c r="AE276" s="31">
        <f t="shared" si="413"/>
        <v>86889.281272204549</v>
      </c>
      <c r="AF276" s="56">
        <f t="shared" si="474"/>
        <v>6.075339189823002E-7</v>
      </c>
      <c r="AH276" s="32">
        <f t="shared" si="414"/>
        <v>255</v>
      </c>
      <c r="AI276" s="32">
        <f t="shared" si="415"/>
        <v>4.1999999999999993</v>
      </c>
      <c r="AJ276" s="22">
        <v>1</v>
      </c>
      <c r="AK276" s="23">
        <f t="shared" si="416"/>
        <v>1.075</v>
      </c>
      <c r="AL276" s="31">
        <f t="shared" si="387"/>
        <v>6.5193054545127533E+21</v>
      </c>
      <c r="AM276" s="31">
        <f t="shared" si="417"/>
        <v>1.7871046077183084E+24</v>
      </c>
      <c r="AN276" s="31">
        <f t="shared" si="418"/>
        <v>3.2966349272352589E+18</v>
      </c>
      <c r="AO276" s="31">
        <f t="shared" si="419"/>
        <v>1259.9999999999998</v>
      </c>
      <c r="AP276" s="31">
        <f t="shared" si="420"/>
        <v>86889.281272204549</v>
      </c>
      <c r="AQ276" s="56">
        <f t="shared" si="381"/>
        <v>1.844679328225922E-6</v>
      </c>
      <c r="AS276" s="32">
        <f t="shared" si="421"/>
        <v>240</v>
      </c>
      <c r="AT276" s="32">
        <f t="shared" si="422"/>
        <v>6.4999999999999991</v>
      </c>
      <c r="AU276" s="22">
        <v>1</v>
      </c>
      <c r="AV276" s="23">
        <f t="shared" si="423"/>
        <v>1.1499999999999999</v>
      </c>
      <c r="AW276" s="31">
        <f t="shared" si="388"/>
        <v>3.8526786812993562E+20</v>
      </c>
      <c r="AX276" s="31">
        <f t="shared" si="424"/>
        <v>1.0633393160386221E+23</v>
      </c>
      <c r="AY276" s="31">
        <f t="shared" si="425"/>
        <v>4.1207936590440704E+17</v>
      </c>
      <c r="AZ276" s="31">
        <f t="shared" si="426"/>
        <v>1949.9999999999998</v>
      </c>
      <c r="BA276" s="31">
        <f t="shared" si="427"/>
        <v>86889.281272204549</v>
      </c>
      <c r="BB276" s="56">
        <f t="shared" si="470"/>
        <v>3.8753327342355094E-6</v>
      </c>
      <c r="BD276" s="32">
        <f t="shared" si="428"/>
        <v>210</v>
      </c>
      <c r="BE276" s="32">
        <f t="shared" si="429"/>
        <v>9.1</v>
      </c>
      <c r="BF276" s="22">
        <v>1</v>
      </c>
      <c r="BG276" s="23">
        <f t="shared" si="430"/>
        <v>1.3</v>
      </c>
      <c r="BH276" s="31">
        <f t="shared" si="389"/>
        <v>2.5790658940929573E+19</v>
      </c>
      <c r="BI276" s="31">
        <f t="shared" si="431"/>
        <v>7.0408498908737747E+21</v>
      </c>
      <c r="BJ276" s="31">
        <f t="shared" si="432"/>
        <v>6438740092256346</v>
      </c>
      <c r="BK276" s="31">
        <f t="shared" si="433"/>
        <v>2730</v>
      </c>
      <c r="BL276" s="31">
        <f t="shared" si="434"/>
        <v>86889.281272204549</v>
      </c>
      <c r="BM276" s="56">
        <f t="shared" si="382"/>
        <v>9.1448336380557226E-7</v>
      </c>
      <c r="BO276" s="32">
        <f t="shared" si="435"/>
        <v>165</v>
      </c>
      <c r="BP276" s="32">
        <f t="shared" si="436"/>
        <v>12.149999999999999</v>
      </c>
      <c r="BQ276" s="22">
        <v>1</v>
      </c>
      <c r="BR276" s="23">
        <f t="shared" si="437"/>
        <v>1.5249999999999999</v>
      </c>
      <c r="BS276" s="31">
        <f t="shared" si="390"/>
        <v>1.3432634865067486E+17</v>
      </c>
      <c r="BT276" s="31">
        <f t="shared" si="438"/>
        <v>3.3799867479226061E+19</v>
      </c>
      <c r="BU276" s="31">
        <f t="shared" si="439"/>
        <v>12575664242688.137</v>
      </c>
      <c r="BV276" s="31">
        <f t="shared" si="440"/>
        <v>3644.9999999999995</v>
      </c>
      <c r="BW276" s="31">
        <f t="shared" si="441"/>
        <v>86889.281272204549</v>
      </c>
      <c r="BX276" s="56">
        <f t="shared" si="380"/>
        <v>3.7206253102670714E-7</v>
      </c>
      <c r="BZ276" s="32">
        <f t="shared" si="442"/>
        <v>115</v>
      </c>
      <c r="CA276" s="32">
        <f t="shared" si="443"/>
        <v>15.7</v>
      </c>
      <c r="CB276" s="32">
        <v>1</v>
      </c>
      <c r="CC276" s="23">
        <f t="shared" si="444"/>
        <v>1.7749999999999999</v>
      </c>
      <c r="CD276" s="31">
        <f t="shared" si="391"/>
        <v>1.8626587012893581E+19</v>
      </c>
      <c r="CE276" s="31">
        <f t="shared" si="445"/>
        <v>3.8021520740069021E+21</v>
      </c>
      <c r="CF276" s="31">
        <f t="shared" si="446"/>
        <v>12280922112.000095</v>
      </c>
      <c r="CG276" s="31">
        <f t="shared" si="447"/>
        <v>4710</v>
      </c>
      <c r="CH276" s="31">
        <f t="shared" si="448"/>
        <v>86889.281272204549</v>
      </c>
      <c r="CI276" s="56">
        <f t="shared" si="378"/>
        <v>3.2299923498477618E-12</v>
      </c>
      <c r="CK276" s="32">
        <f t="shared" si="449"/>
        <v>60</v>
      </c>
      <c r="CL276" s="32">
        <f t="shared" si="450"/>
        <v>19.799999999999997</v>
      </c>
      <c r="CM276" s="32">
        <v>1</v>
      </c>
      <c r="CN276" s="23">
        <f t="shared" si="451"/>
        <v>2.0499999999999998</v>
      </c>
      <c r="CO276" s="31">
        <f t="shared" si="392"/>
        <v>600</v>
      </c>
      <c r="CP276" s="31">
        <f t="shared" si="452"/>
        <v>73800</v>
      </c>
      <c r="CQ276" s="31">
        <f t="shared" si="453"/>
        <v>5996544.0000000242</v>
      </c>
      <c r="CR276" s="31">
        <f t="shared" si="454"/>
        <v>5939.9999999999991</v>
      </c>
      <c r="CS276" s="31">
        <f t="shared" si="455"/>
        <v>86889.281272204549</v>
      </c>
      <c r="CT276" s="56">
        <f t="shared" si="471"/>
        <v>81.253983739837722</v>
      </c>
      <c r="CV276" s="32">
        <f t="shared" si="456"/>
        <v>10</v>
      </c>
      <c r="CW276" s="32">
        <f t="shared" si="457"/>
        <v>24.4</v>
      </c>
      <c r="CX276" s="32">
        <v>1</v>
      </c>
      <c r="CY276" s="23">
        <f t="shared" si="458"/>
        <v>2.2999999999999998</v>
      </c>
      <c r="CZ276" s="31">
        <f t="shared" si="393"/>
        <v>1</v>
      </c>
      <c r="DA276" s="31">
        <f t="shared" si="459"/>
        <v>23</v>
      </c>
      <c r="DB276" s="31">
        <f t="shared" si="460"/>
        <v>5856.0000000000036</v>
      </c>
      <c r="DC276" s="31">
        <f t="shared" si="461"/>
        <v>7320</v>
      </c>
      <c r="DD276" s="31">
        <f t="shared" si="462"/>
        <v>86889.281272204549</v>
      </c>
      <c r="DE276" s="56">
        <f t="shared" si="473"/>
        <v>254.60869565217408</v>
      </c>
      <c r="DG276" s="32">
        <f t="shared" si="463"/>
        <v>-55</v>
      </c>
      <c r="DH276" s="32">
        <f t="shared" si="464"/>
        <v>29.65</v>
      </c>
      <c r="DI276" s="32">
        <v>1</v>
      </c>
      <c r="DJ276" s="23">
        <f t="shared" si="472"/>
        <v>2.625</v>
      </c>
      <c r="DK276" s="31">
        <f t="shared" si="394"/>
        <v>1</v>
      </c>
      <c r="DL276" s="31">
        <f t="shared" si="465"/>
        <v>-144.375</v>
      </c>
      <c r="DM276" s="31">
        <f t="shared" si="466"/>
        <v>0.71484374999999722</v>
      </c>
      <c r="DN276" s="31">
        <f t="shared" si="467"/>
        <v>8895</v>
      </c>
      <c r="DO276" s="31">
        <f t="shared" si="468"/>
        <v>86889.281272204549</v>
      </c>
    </row>
    <row r="277" spans="1:119">
      <c r="A277" s="23">
        <f t="shared" si="395"/>
        <v>2998.4475052966964</v>
      </c>
      <c r="B277" s="23">
        <v>0</v>
      </c>
      <c r="C277" s="44">
        <f t="shared" si="377"/>
        <v>12.2</v>
      </c>
      <c r="D277" s="48"/>
      <c r="E277" s="47">
        <f t="shared" si="396"/>
        <v>12.2</v>
      </c>
      <c r="F277" s="84">
        <f t="shared" si="383"/>
        <v>24.4</v>
      </c>
      <c r="G277" s="185">
        <f t="shared" si="384"/>
        <v>42.813681753155571</v>
      </c>
      <c r="H277" s="26">
        <f t="shared" si="397"/>
        <v>2.0693109934103368E+16</v>
      </c>
      <c r="I277" s="23">
        <f t="shared" si="469"/>
        <v>54.200000000000024</v>
      </c>
      <c r="J277" s="27">
        <v>271</v>
      </c>
      <c r="K277" s="32">
        <f t="shared" si="398"/>
        <v>271</v>
      </c>
      <c r="L277" s="32">
        <f t="shared" si="399"/>
        <v>1</v>
      </c>
      <c r="M277" s="22">
        <v>1</v>
      </c>
      <c r="N277" s="109">
        <f t="shared" si="400"/>
        <v>12.2</v>
      </c>
      <c r="O277" s="31">
        <f t="shared" si="385"/>
        <v>1.2135937846092971E+22</v>
      </c>
      <c r="P277" s="31">
        <f t="shared" si="401"/>
        <v>4.0123837706752582E+25</v>
      </c>
      <c r="Q277" s="31">
        <f t="shared" si="402"/>
        <v>3.029471294352733E+19</v>
      </c>
      <c r="R277" s="31">
        <f t="shared" si="403"/>
        <v>300</v>
      </c>
      <c r="S277" s="31">
        <f t="shared" si="404"/>
        <v>89953.425158900893</v>
      </c>
      <c r="T277" s="56">
        <f t="shared" si="405"/>
        <v>7.550302930875659E-7</v>
      </c>
      <c r="U277" s="163">
        <f t="shared" si="406"/>
        <v>1284.410452594667</v>
      </c>
      <c r="W277" s="32">
        <f t="shared" si="407"/>
        <v>266</v>
      </c>
      <c r="X277" s="32">
        <f t="shared" si="408"/>
        <v>2.0499999999999998</v>
      </c>
      <c r="Y277" s="22">
        <v>1</v>
      </c>
      <c r="Z277" s="23">
        <f t="shared" si="409"/>
        <v>1.0249999999999999</v>
      </c>
      <c r="AA277" s="31">
        <f t="shared" si="386"/>
        <v>7.9908058285313469E+22</v>
      </c>
      <c r="AB277" s="31">
        <f t="shared" si="410"/>
        <v>2.1786932091490718E+25</v>
      </c>
      <c r="AC277" s="31">
        <f t="shared" si="411"/>
        <v>1.5147356471763659E+19</v>
      </c>
      <c r="AD277" s="31">
        <f t="shared" si="412"/>
        <v>615</v>
      </c>
      <c r="AE277" s="31">
        <f t="shared" si="413"/>
        <v>89953.425158900893</v>
      </c>
      <c r="AF277" s="56">
        <f t="shared" si="474"/>
        <v>6.9524962983107354E-7</v>
      </c>
      <c r="AH277" s="32">
        <f t="shared" si="414"/>
        <v>256</v>
      </c>
      <c r="AI277" s="32">
        <f t="shared" si="415"/>
        <v>4.1999999999999993</v>
      </c>
      <c r="AJ277" s="22">
        <v>1</v>
      </c>
      <c r="AK277" s="23">
        <f t="shared" si="416"/>
        <v>1.075</v>
      </c>
      <c r="AL277" s="31">
        <f t="shared" si="387"/>
        <v>6.5193054545127533E+21</v>
      </c>
      <c r="AM277" s="31">
        <f t="shared" si="417"/>
        <v>1.7941128610819097E+24</v>
      </c>
      <c r="AN277" s="31">
        <f t="shared" si="418"/>
        <v>3.7868391179409121E+18</v>
      </c>
      <c r="AO277" s="31">
        <f t="shared" si="419"/>
        <v>1259.9999999999998</v>
      </c>
      <c r="AP277" s="31">
        <f t="shared" si="420"/>
        <v>89953.425158900893</v>
      </c>
      <c r="AQ277" s="56">
        <f t="shared" si="381"/>
        <v>2.110702843776128E-6</v>
      </c>
      <c r="AS277" s="32">
        <f t="shared" si="421"/>
        <v>241</v>
      </c>
      <c r="AT277" s="32">
        <f t="shared" si="422"/>
        <v>6.4999999999999991</v>
      </c>
      <c r="AU277" s="22">
        <v>1</v>
      </c>
      <c r="AV277" s="23">
        <f t="shared" si="423"/>
        <v>1.1499999999999999</v>
      </c>
      <c r="AW277" s="31">
        <f t="shared" si="388"/>
        <v>3.8526786812993562E+20</v>
      </c>
      <c r="AX277" s="31">
        <f t="shared" si="424"/>
        <v>1.0677698965221165E+23</v>
      </c>
      <c r="AY277" s="31">
        <f t="shared" si="425"/>
        <v>4.7335488974261363E+17</v>
      </c>
      <c r="AZ277" s="31">
        <f t="shared" si="426"/>
        <v>1949.9999999999998</v>
      </c>
      <c r="BA277" s="31">
        <f t="shared" si="427"/>
        <v>89953.425158900893</v>
      </c>
      <c r="BB277" s="56">
        <f t="shared" si="470"/>
        <v>4.4331170159825637E-6</v>
      </c>
      <c r="BD277" s="32">
        <f t="shared" si="428"/>
        <v>211</v>
      </c>
      <c r="BE277" s="32">
        <f t="shared" si="429"/>
        <v>9.1</v>
      </c>
      <c r="BF277" s="22">
        <v>1</v>
      </c>
      <c r="BG277" s="23">
        <f t="shared" si="430"/>
        <v>1.3</v>
      </c>
      <c r="BH277" s="31">
        <f t="shared" si="389"/>
        <v>2.5790658940929573E+19</v>
      </c>
      <c r="BI277" s="31">
        <f t="shared" si="431"/>
        <v>7.074377747496982E+21</v>
      </c>
      <c r="BJ277" s="31">
        <f t="shared" si="432"/>
        <v>7396170152228321</v>
      </c>
      <c r="BK277" s="31">
        <f t="shared" si="433"/>
        <v>2730</v>
      </c>
      <c r="BL277" s="31">
        <f t="shared" si="434"/>
        <v>89953.425158900893</v>
      </c>
      <c r="BM277" s="56">
        <f t="shared" si="382"/>
        <v>1.0454870260278644E-6</v>
      </c>
      <c r="BO277" s="32">
        <f t="shared" si="435"/>
        <v>166</v>
      </c>
      <c r="BP277" s="32">
        <f t="shared" si="436"/>
        <v>12.149999999999999</v>
      </c>
      <c r="BQ277" s="22">
        <v>1</v>
      </c>
      <c r="BR277" s="23">
        <f t="shared" si="437"/>
        <v>1.5249999999999999</v>
      </c>
      <c r="BS277" s="31">
        <f t="shared" si="390"/>
        <v>1.3432634865067486E+17</v>
      </c>
      <c r="BT277" s="31">
        <f t="shared" si="438"/>
        <v>3.400471516091834E+19</v>
      </c>
      <c r="BU277" s="31">
        <f t="shared" si="439"/>
        <v>14445644828570.898</v>
      </c>
      <c r="BV277" s="31">
        <f t="shared" si="440"/>
        <v>3644.9999999999995</v>
      </c>
      <c r="BW277" s="31">
        <f t="shared" si="441"/>
        <v>89953.425158900893</v>
      </c>
      <c r="BX277" s="56">
        <f t="shared" si="380"/>
        <v>4.2481299314552985E-7</v>
      </c>
      <c r="BZ277" s="32">
        <f t="shared" si="442"/>
        <v>116</v>
      </c>
      <c r="CA277" s="32">
        <f t="shared" si="443"/>
        <v>15.7</v>
      </c>
      <c r="CB277" s="32">
        <v>1</v>
      </c>
      <c r="CC277" s="23">
        <f t="shared" si="444"/>
        <v>1.7749999999999999</v>
      </c>
      <c r="CD277" s="31">
        <f t="shared" si="391"/>
        <v>1.8626587012893581E+19</v>
      </c>
      <c r="CE277" s="31">
        <f t="shared" si="445"/>
        <v>3.8352142659547882E+21</v>
      </c>
      <c r="CF277" s="31">
        <f t="shared" si="446"/>
        <v>14107075027.901222</v>
      </c>
      <c r="CG277" s="31">
        <f t="shared" si="447"/>
        <v>4710</v>
      </c>
      <c r="CH277" s="31">
        <f t="shared" si="448"/>
        <v>89953.425158900893</v>
      </c>
      <c r="CI277" s="56">
        <f t="shared" si="378"/>
        <v>3.678301667035863E-12</v>
      </c>
      <c r="CK277" s="32">
        <f t="shared" si="449"/>
        <v>61</v>
      </c>
      <c r="CL277" s="32">
        <f t="shared" si="450"/>
        <v>19.799999999999997</v>
      </c>
      <c r="CM277" s="32">
        <v>1</v>
      </c>
      <c r="CN277" s="23">
        <f t="shared" si="451"/>
        <v>2.0499999999999998</v>
      </c>
      <c r="CO277" s="31">
        <f t="shared" si="392"/>
        <v>600</v>
      </c>
      <c r="CP277" s="31">
        <f t="shared" si="452"/>
        <v>75030</v>
      </c>
      <c r="CQ277" s="31">
        <f t="shared" si="453"/>
        <v>6888220.2284673667</v>
      </c>
      <c r="CR277" s="31">
        <f t="shared" si="454"/>
        <v>5939.9999999999991</v>
      </c>
      <c r="CS277" s="31">
        <f t="shared" si="455"/>
        <v>89953.425158900893</v>
      </c>
      <c r="CT277" s="56">
        <f t="shared" si="471"/>
        <v>91.806213894007286</v>
      </c>
      <c r="CV277" s="32">
        <f t="shared" si="456"/>
        <v>11</v>
      </c>
      <c r="CW277" s="32">
        <f t="shared" si="457"/>
        <v>24.4</v>
      </c>
      <c r="CX277" s="32">
        <v>1</v>
      </c>
      <c r="CY277" s="23">
        <f t="shared" si="458"/>
        <v>2.2999999999999998</v>
      </c>
      <c r="CZ277" s="31">
        <f t="shared" si="393"/>
        <v>1</v>
      </c>
      <c r="DA277" s="31">
        <f t="shared" si="459"/>
        <v>25.299999999999997</v>
      </c>
      <c r="DB277" s="31">
        <f t="shared" si="460"/>
        <v>6726.77756686264</v>
      </c>
      <c r="DC277" s="31">
        <f t="shared" si="461"/>
        <v>7320</v>
      </c>
      <c r="DD277" s="31">
        <f t="shared" si="462"/>
        <v>89953.425158900893</v>
      </c>
      <c r="DE277" s="56">
        <f t="shared" si="473"/>
        <v>265.88053623963009</v>
      </c>
      <c r="DG277" s="32">
        <f t="shared" si="463"/>
        <v>-54</v>
      </c>
      <c r="DH277" s="32">
        <f t="shared" si="464"/>
        <v>29.65</v>
      </c>
      <c r="DI277" s="32">
        <v>1</v>
      </c>
      <c r="DJ277" s="23">
        <f t="shared" si="472"/>
        <v>2.625</v>
      </c>
      <c r="DK277" s="31">
        <f t="shared" si="394"/>
        <v>1</v>
      </c>
      <c r="DL277" s="31">
        <f t="shared" si="465"/>
        <v>-141.75</v>
      </c>
      <c r="DM277" s="31">
        <f t="shared" si="466"/>
        <v>0.82113983970490889</v>
      </c>
      <c r="DN277" s="31">
        <f t="shared" si="467"/>
        <v>8895</v>
      </c>
      <c r="DO277" s="31">
        <f t="shared" si="468"/>
        <v>89953.425158900893</v>
      </c>
    </row>
    <row r="278" spans="1:119">
      <c r="A278" s="23">
        <f t="shared" si="395"/>
        <v>3104.1875282133524</v>
      </c>
      <c r="B278" s="23">
        <v>0</v>
      </c>
      <c r="C278" s="44">
        <f t="shared" ref="C278:C341" si="475">IF(D278&gt;0,C277+D278,C277)</f>
        <v>12.2</v>
      </c>
      <c r="D278" s="48"/>
      <c r="E278" s="47">
        <f t="shared" si="396"/>
        <v>12.2</v>
      </c>
      <c r="F278" s="84">
        <f t="shared" si="383"/>
        <v>24.4</v>
      </c>
      <c r="G278" s="185">
        <f t="shared" si="384"/>
        <v>43.411338478325511</v>
      </c>
      <c r="H278" s="26">
        <f t="shared" si="397"/>
        <v>2.3770141341077344E+16</v>
      </c>
      <c r="I278" s="23">
        <f t="shared" si="469"/>
        <v>54.400000000000027</v>
      </c>
      <c r="J278" s="27">
        <v>272</v>
      </c>
      <c r="K278" s="32">
        <f t="shared" si="398"/>
        <v>272</v>
      </c>
      <c r="L278" s="32">
        <f t="shared" si="399"/>
        <v>1</v>
      </c>
      <c r="M278" s="22">
        <v>1</v>
      </c>
      <c r="N278" s="109">
        <f t="shared" si="400"/>
        <v>12.2</v>
      </c>
      <c r="O278" s="31">
        <f t="shared" si="385"/>
        <v>1.2135937846092971E+22</v>
      </c>
      <c r="P278" s="31">
        <f t="shared" si="401"/>
        <v>4.0271896148474908E+25</v>
      </c>
      <c r="Q278" s="31">
        <f t="shared" si="402"/>
        <v>3.4799486923337228E+19</v>
      </c>
      <c r="R278" s="31">
        <f t="shared" si="403"/>
        <v>300</v>
      </c>
      <c r="S278" s="31">
        <f t="shared" si="404"/>
        <v>93125.625846400566</v>
      </c>
      <c r="T278" s="56">
        <f t="shared" si="405"/>
        <v>8.6411344514393025E-7</v>
      </c>
      <c r="U278" s="163">
        <f t="shared" si="406"/>
        <v>1302.3401543497653</v>
      </c>
      <c r="W278" s="32">
        <f t="shared" si="407"/>
        <v>267</v>
      </c>
      <c r="X278" s="32">
        <f t="shared" si="408"/>
        <v>2.0499999999999998</v>
      </c>
      <c r="Y278" s="22">
        <v>1</v>
      </c>
      <c r="Z278" s="23">
        <f t="shared" si="409"/>
        <v>1.0249999999999999</v>
      </c>
      <c r="AA278" s="31">
        <f t="shared" si="386"/>
        <v>7.9908058285313469E+22</v>
      </c>
      <c r="AB278" s="31">
        <f t="shared" si="410"/>
        <v>2.1868837851233161E+25</v>
      </c>
      <c r="AC278" s="31">
        <f t="shared" si="411"/>
        <v>1.739974346166861E+19</v>
      </c>
      <c r="AD278" s="31">
        <f t="shared" si="412"/>
        <v>615</v>
      </c>
      <c r="AE278" s="31">
        <f t="shared" si="413"/>
        <v>93125.625846400566</v>
      </c>
      <c r="AF278" s="56">
        <f t="shared" si="474"/>
        <v>7.9564097461573423E-7</v>
      </c>
      <c r="AH278" s="32">
        <f t="shared" si="414"/>
        <v>257</v>
      </c>
      <c r="AI278" s="32">
        <f t="shared" si="415"/>
        <v>4.1999999999999993</v>
      </c>
      <c r="AJ278" s="22">
        <v>1</v>
      </c>
      <c r="AK278" s="23">
        <f t="shared" si="416"/>
        <v>1.075</v>
      </c>
      <c r="AL278" s="31">
        <f t="shared" si="387"/>
        <v>6.5193054545127533E+21</v>
      </c>
      <c r="AM278" s="31">
        <f t="shared" si="417"/>
        <v>1.8011211144455107E+24</v>
      </c>
      <c r="AN278" s="31">
        <f t="shared" si="418"/>
        <v>4.3499358654171494E+18</v>
      </c>
      <c r="AO278" s="31">
        <f t="shared" si="419"/>
        <v>1259.9999999999998</v>
      </c>
      <c r="AP278" s="31">
        <f t="shared" si="420"/>
        <v>93125.625846400566</v>
      </c>
      <c r="AQ278" s="56">
        <f t="shared" si="381"/>
        <v>2.4151267954883262E-6</v>
      </c>
      <c r="AS278" s="32">
        <f t="shared" si="421"/>
        <v>242</v>
      </c>
      <c r="AT278" s="32">
        <f t="shared" si="422"/>
        <v>6.4999999999999991</v>
      </c>
      <c r="AU278" s="22">
        <v>1</v>
      </c>
      <c r="AV278" s="23">
        <f t="shared" si="423"/>
        <v>1.1499999999999999</v>
      </c>
      <c r="AW278" s="31">
        <f t="shared" si="388"/>
        <v>3.8526786812993562E+20</v>
      </c>
      <c r="AX278" s="31">
        <f t="shared" si="424"/>
        <v>1.0722004770056107E+23</v>
      </c>
      <c r="AY278" s="31">
        <f t="shared" si="425"/>
        <v>5.4374198317714317E+17</v>
      </c>
      <c r="AZ278" s="31">
        <f t="shared" si="426"/>
        <v>1949.9999999999998</v>
      </c>
      <c r="BA278" s="31">
        <f t="shared" si="427"/>
        <v>93125.625846400566</v>
      </c>
      <c r="BB278" s="56">
        <f t="shared" si="470"/>
        <v>5.071271603009162E-6</v>
      </c>
      <c r="BD278" s="32">
        <f t="shared" si="428"/>
        <v>212</v>
      </c>
      <c r="BE278" s="32">
        <f t="shared" si="429"/>
        <v>9.1</v>
      </c>
      <c r="BF278" s="22">
        <v>1</v>
      </c>
      <c r="BG278" s="23">
        <f t="shared" si="430"/>
        <v>1.3</v>
      </c>
      <c r="BH278" s="31">
        <f t="shared" si="389"/>
        <v>2.5790658940929573E+19</v>
      </c>
      <c r="BI278" s="31">
        <f t="shared" si="431"/>
        <v>7.1079056041201904E+21</v>
      </c>
      <c r="BJ278" s="31">
        <f t="shared" si="432"/>
        <v>8495968487142846</v>
      </c>
      <c r="BK278" s="31">
        <f t="shared" si="433"/>
        <v>2730</v>
      </c>
      <c r="BL278" s="31">
        <f t="shared" si="434"/>
        <v>93125.625846400566</v>
      </c>
      <c r="BM278" s="56">
        <f t="shared" si="382"/>
        <v>1.1952843721247574E-6</v>
      </c>
      <c r="BO278" s="32">
        <f t="shared" si="435"/>
        <v>167</v>
      </c>
      <c r="BP278" s="32">
        <f t="shared" si="436"/>
        <v>12.149999999999999</v>
      </c>
      <c r="BQ278" s="22">
        <v>1</v>
      </c>
      <c r="BR278" s="23">
        <f t="shared" si="437"/>
        <v>1.5249999999999999</v>
      </c>
      <c r="BS278" s="31">
        <f t="shared" si="390"/>
        <v>1.3432634865067486E+17</v>
      </c>
      <c r="BT278" s="31">
        <f t="shared" si="438"/>
        <v>3.4209562842610622E+19</v>
      </c>
      <c r="BU278" s="31">
        <f t="shared" si="439"/>
        <v>16593688451450.82</v>
      </c>
      <c r="BV278" s="31">
        <f t="shared" si="440"/>
        <v>3644.9999999999995</v>
      </c>
      <c r="BW278" s="31">
        <f t="shared" si="441"/>
        <v>93125.625846400566</v>
      </c>
      <c r="BX278" s="56">
        <f t="shared" si="380"/>
        <v>4.8505993858483672E-7</v>
      </c>
      <c r="BZ278" s="32">
        <f t="shared" si="442"/>
        <v>117</v>
      </c>
      <c r="CA278" s="32">
        <f t="shared" si="443"/>
        <v>15.7</v>
      </c>
      <c r="CB278" s="32">
        <v>14</v>
      </c>
      <c r="CC278" s="23">
        <f t="shared" si="444"/>
        <v>1.7749999999999999</v>
      </c>
      <c r="CD278" s="31">
        <f t="shared" si="391"/>
        <v>2.6077221818051015E+20</v>
      </c>
      <c r="CE278" s="31">
        <f t="shared" si="445"/>
        <v>5.4155870410637438E+22</v>
      </c>
      <c r="CF278" s="31">
        <f t="shared" si="446"/>
        <v>16204773878.369883</v>
      </c>
      <c r="CG278" s="31">
        <f t="shared" si="447"/>
        <v>4710</v>
      </c>
      <c r="CH278" s="31">
        <f t="shared" si="448"/>
        <v>93125.625846400566</v>
      </c>
      <c r="CI278" s="56">
        <f t="shared" ref="CI278:CI341" si="476">CF278/CE278</f>
        <v>2.9922469633480213E-13</v>
      </c>
      <c r="CK278" s="32">
        <f t="shared" si="449"/>
        <v>62</v>
      </c>
      <c r="CL278" s="32">
        <f t="shared" si="450"/>
        <v>19.799999999999997</v>
      </c>
      <c r="CM278" s="32">
        <v>1</v>
      </c>
      <c r="CN278" s="23">
        <f t="shared" si="451"/>
        <v>2.0499999999999998</v>
      </c>
      <c r="CO278" s="31">
        <f t="shared" si="392"/>
        <v>600</v>
      </c>
      <c r="CP278" s="31">
        <f t="shared" si="452"/>
        <v>76260</v>
      </c>
      <c r="CQ278" s="31">
        <f t="shared" si="453"/>
        <v>7912487.2452977663</v>
      </c>
      <c r="CR278" s="31">
        <f t="shared" si="454"/>
        <v>5939.9999999999991</v>
      </c>
      <c r="CS278" s="31">
        <f t="shared" si="455"/>
        <v>93125.625846400566</v>
      </c>
      <c r="CT278" s="56">
        <f t="shared" si="471"/>
        <v>103.75671709018839</v>
      </c>
      <c r="CV278" s="32">
        <f t="shared" si="456"/>
        <v>12</v>
      </c>
      <c r="CW278" s="32">
        <f t="shared" si="457"/>
        <v>24.4</v>
      </c>
      <c r="CX278" s="32">
        <v>1</v>
      </c>
      <c r="CY278" s="23">
        <f t="shared" si="458"/>
        <v>2.2999999999999998</v>
      </c>
      <c r="CZ278" s="31">
        <f t="shared" si="393"/>
        <v>1</v>
      </c>
      <c r="DA278" s="31">
        <f t="shared" si="459"/>
        <v>27.599999999999998</v>
      </c>
      <c r="DB278" s="31">
        <f t="shared" si="460"/>
        <v>7727.0383254860744</v>
      </c>
      <c r="DC278" s="31">
        <f t="shared" si="461"/>
        <v>7320</v>
      </c>
      <c r="DD278" s="31">
        <f t="shared" si="462"/>
        <v>93125.625846400566</v>
      </c>
      <c r="DE278" s="56">
        <f t="shared" si="473"/>
        <v>279.96515672050998</v>
      </c>
      <c r="DG278" s="32">
        <f t="shared" si="463"/>
        <v>-53</v>
      </c>
      <c r="DH278" s="32">
        <f t="shared" si="464"/>
        <v>29.65</v>
      </c>
      <c r="DI278" s="32">
        <v>1</v>
      </c>
      <c r="DJ278" s="23">
        <f t="shared" si="472"/>
        <v>2.625</v>
      </c>
      <c r="DK278" s="31">
        <f t="shared" si="394"/>
        <v>1</v>
      </c>
      <c r="DL278" s="31">
        <f t="shared" si="465"/>
        <v>-139.125</v>
      </c>
      <c r="DM278" s="31">
        <f t="shared" si="466"/>
        <v>0.94324198309155782</v>
      </c>
      <c r="DN278" s="31">
        <f t="shared" si="467"/>
        <v>8895</v>
      </c>
      <c r="DO278" s="31">
        <f t="shared" si="468"/>
        <v>93125.625846400566</v>
      </c>
    </row>
    <row r="279" spans="1:119">
      <c r="A279" s="23">
        <f t="shared" si="395"/>
        <v>3213.6564649851507</v>
      </c>
      <c r="B279" s="23">
        <v>0</v>
      </c>
      <c r="C279" s="44">
        <f t="shared" si="475"/>
        <v>12.2</v>
      </c>
      <c r="D279" s="48"/>
      <c r="E279" s="47">
        <f t="shared" si="396"/>
        <v>12.2</v>
      </c>
      <c r="F279" s="84">
        <f t="shared" si="383"/>
        <v>24.4</v>
      </c>
      <c r="G279" s="185">
        <f t="shared" si="384"/>
        <v>44.017338180471796</v>
      </c>
      <c r="H279" s="26">
        <f t="shared" si="397"/>
        <v>2.7304722256542564E+16</v>
      </c>
      <c r="I279" s="23">
        <f t="shared" si="469"/>
        <v>54.60000000000003</v>
      </c>
      <c r="J279" s="27">
        <v>273</v>
      </c>
      <c r="K279" s="32">
        <f t="shared" si="398"/>
        <v>273</v>
      </c>
      <c r="L279" s="32">
        <f t="shared" si="399"/>
        <v>1</v>
      </c>
      <c r="M279" s="22">
        <v>1</v>
      </c>
      <c r="N279" s="109">
        <f t="shared" si="400"/>
        <v>12.2</v>
      </c>
      <c r="O279" s="31">
        <f t="shared" si="385"/>
        <v>1.2135937846092971E+22</v>
      </c>
      <c r="P279" s="31">
        <f t="shared" si="401"/>
        <v>4.041995459019725E+25</v>
      </c>
      <c r="Q279" s="31">
        <f t="shared" si="402"/>
        <v>3.9974113383578313E+19</v>
      </c>
      <c r="R279" s="31">
        <f t="shared" si="403"/>
        <v>300</v>
      </c>
      <c r="S279" s="31">
        <f t="shared" si="404"/>
        <v>96409.693949554523</v>
      </c>
      <c r="T279" s="56">
        <f t="shared" si="405"/>
        <v>9.8896977467839443E-7</v>
      </c>
      <c r="U279" s="163">
        <f t="shared" si="406"/>
        <v>1320.5201454141538</v>
      </c>
      <c r="W279" s="32">
        <f t="shared" si="407"/>
        <v>268</v>
      </c>
      <c r="X279" s="32">
        <f t="shared" si="408"/>
        <v>2.0499999999999998</v>
      </c>
      <c r="Y279" s="22">
        <v>1</v>
      </c>
      <c r="Z279" s="23">
        <f t="shared" si="409"/>
        <v>1.0249999999999999</v>
      </c>
      <c r="AA279" s="31">
        <f t="shared" si="386"/>
        <v>7.9908058285313469E+22</v>
      </c>
      <c r="AB279" s="31">
        <f t="shared" si="410"/>
        <v>2.1950743610975611E+25</v>
      </c>
      <c r="AC279" s="31">
        <f t="shared" si="411"/>
        <v>1.9987056691789152E+19</v>
      </c>
      <c r="AD279" s="31">
        <f t="shared" si="412"/>
        <v>615</v>
      </c>
      <c r="AE279" s="31">
        <f t="shared" si="413"/>
        <v>96409.693949554523</v>
      </c>
      <c r="AF279" s="56">
        <f t="shared" si="474"/>
        <v>9.1054121199772964E-7</v>
      </c>
      <c r="AH279" s="32">
        <f t="shared" si="414"/>
        <v>258</v>
      </c>
      <c r="AI279" s="32">
        <f t="shared" si="415"/>
        <v>4.1999999999999993</v>
      </c>
      <c r="AJ279" s="22">
        <v>1</v>
      </c>
      <c r="AK279" s="23">
        <f t="shared" si="416"/>
        <v>1.075</v>
      </c>
      <c r="AL279" s="31">
        <f t="shared" si="387"/>
        <v>6.5193054545127533E+21</v>
      </c>
      <c r="AM279" s="31">
        <f t="shared" si="417"/>
        <v>1.808129367809112E+24</v>
      </c>
      <c r="AN279" s="31">
        <f t="shared" si="418"/>
        <v>4.996764172947284E+18</v>
      </c>
      <c r="AO279" s="31">
        <f t="shared" si="419"/>
        <v>1259.9999999999998</v>
      </c>
      <c r="AP279" s="31">
        <f t="shared" si="420"/>
        <v>96409.693949554523</v>
      </c>
      <c r="AQ279" s="56">
        <f t="shared" si="381"/>
        <v>2.7634992616716366E-6</v>
      </c>
      <c r="AS279" s="32">
        <f t="shared" si="421"/>
        <v>243</v>
      </c>
      <c r="AT279" s="32">
        <f t="shared" si="422"/>
        <v>6.4999999999999991</v>
      </c>
      <c r="AU279" s="22">
        <v>1</v>
      </c>
      <c r="AV279" s="23">
        <f t="shared" si="423"/>
        <v>1.1499999999999999</v>
      </c>
      <c r="AW279" s="31">
        <f t="shared" si="388"/>
        <v>3.8526786812993562E+20</v>
      </c>
      <c r="AX279" s="31">
        <f t="shared" si="424"/>
        <v>1.0766310574891051E+23</v>
      </c>
      <c r="AY279" s="31">
        <f t="shared" si="425"/>
        <v>6.2459552161840986E+17</v>
      </c>
      <c r="AZ279" s="31">
        <f t="shared" si="426"/>
        <v>1949.9999999999998</v>
      </c>
      <c r="BA279" s="31">
        <f t="shared" si="427"/>
        <v>96409.693949554523</v>
      </c>
      <c r="BB279" s="56">
        <f t="shared" si="470"/>
        <v>5.801388667674863E-6</v>
      </c>
      <c r="BD279" s="32">
        <f t="shared" si="428"/>
        <v>213</v>
      </c>
      <c r="BE279" s="32">
        <f t="shared" si="429"/>
        <v>9.1</v>
      </c>
      <c r="BF279" s="22">
        <v>1</v>
      </c>
      <c r="BG279" s="23">
        <f t="shared" si="430"/>
        <v>1.3</v>
      </c>
      <c r="BH279" s="31">
        <f t="shared" si="389"/>
        <v>2.5790658940929573E+19</v>
      </c>
      <c r="BI279" s="31">
        <f t="shared" si="431"/>
        <v>7.1414334607433998E+21</v>
      </c>
      <c r="BJ279" s="31">
        <f t="shared" si="432"/>
        <v>9759305025287634</v>
      </c>
      <c r="BK279" s="31">
        <f t="shared" si="433"/>
        <v>2730</v>
      </c>
      <c r="BL279" s="31">
        <f t="shared" si="434"/>
        <v>96409.693949554523</v>
      </c>
      <c r="BM279" s="56">
        <f t="shared" si="382"/>
        <v>1.3665750831306804E-6</v>
      </c>
      <c r="BO279" s="32">
        <f t="shared" si="435"/>
        <v>168</v>
      </c>
      <c r="BP279" s="32">
        <f t="shared" si="436"/>
        <v>12.149999999999999</v>
      </c>
      <c r="BQ279" s="22">
        <v>1</v>
      </c>
      <c r="BR279" s="23">
        <f t="shared" si="437"/>
        <v>1.5249999999999999</v>
      </c>
      <c r="BS279" s="31">
        <f t="shared" si="390"/>
        <v>1.3432634865067486E+17</v>
      </c>
      <c r="BT279" s="31">
        <f t="shared" si="438"/>
        <v>3.4414410524302897E+19</v>
      </c>
      <c r="BU279" s="31">
        <f t="shared" si="439"/>
        <v>19061142627514.852</v>
      </c>
      <c r="BV279" s="31">
        <f t="shared" si="440"/>
        <v>3644.9999999999995</v>
      </c>
      <c r="BW279" s="31">
        <f t="shared" si="441"/>
        <v>96409.693949554523</v>
      </c>
      <c r="BX279" s="56">
        <f t="shared" si="380"/>
        <v>5.5387096094684467E-7</v>
      </c>
      <c r="BZ279" s="32">
        <f t="shared" si="442"/>
        <v>118</v>
      </c>
      <c r="CA279" s="32">
        <f t="shared" si="443"/>
        <v>15.7</v>
      </c>
      <c r="CB279" s="32">
        <v>1</v>
      </c>
      <c r="CC279" s="23">
        <f t="shared" si="444"/>
        <v>1.7749999999999999</v>
      </c>
      <c r="CD279" s="31">
        <f t="shared" si="391"/>
        <v>2.6077221818051015E+20</v>
      </c>
      <c r="CE279" s="31">
        <f t="shared" si="445"/>
        <v>5.4618741097907844E+22</v>
      </c>
      <c r="CF279" s="31">
        <f t="shared" si="446"/>
        <v>18614397097.182407</v>
      </c>
      <c r="CG279" s="31">
        <f t="shared" si="447"/>
        <v>4710</v>
      </c>
      <c r="CH279" s="31">
        <f t="shared" si="448"/>
        <v>96409.693949554523</v>
      </c>
      <c r="CI279" s="56">
        <f t="shared" si="476"/>
        <v>3.408060442809332E-13</v>
      </c>
      <c r="CK279" s="32">
        <f t="shared" si="449"/>
        <v>63</v>
      </c>
      <c r="CL279" s="32">
        <f t="shared" si="450"/>
        <v>19.799999999999997</v>
      </c>
      <c r="CM279" s="32">
        <v>1</v>
      </c>
      <c r="CN279" s="23">
        <f t="shared" si="451"/>
        <v>2.0499999999999998</v>
      </c>
      <c r="CO279" s="31">
        <f t="shared" si="392"/>
        <v>600</v>
      </c>
      <c r="CP279" s="31">
        <f t="shared" si="452"/>
        <v>77490</v>
      </c>
      <c r="CQ279" s="31">
        <f t="shared" si="453"/>
        <v>9089061.0826085657</v>
      </c>
      <c r="CR279" s="31">
        <f t="shared" si="454"/>
        <v>5939.9999999999991</v>
      </c>
      <c r="CS279" s="31">
        <f t="shared" si="455"/>
        <v>96409.693949554523</v>
      </c>
      <c r="CT279" s="56">
        <f t="shared" si="471"/>
        <v>117.29334214232244</v>
      </c>
      <c r="CV279" s="32">
        <f t="shared" si="456"/>
        <v>13</v>
      </c>
      <c r="CW279" s="32">
        <f t="shared" si="457"/>
        <v>24.4</v>
      </c>
      <c r="CX279" s="32">
        <v>1</v>
      </c>
      <c r="CY279" s="23">
        <f t="shared" si="458"/>
        <v>2.2999999999999998</v>
      </c>
      <c r="CZ279" s="31">
        <f t="shared" si="393"/>
        <v>1</v>
      </c>
      <c r="DA279" s="31">
        <f t="shared" si="459"/>
        <v>29.9</v>
      </c>
      <c r="DB279" s="31">
        <f t="shared" si="460"/>
        <v>8876.0362134848983</v>
      </c>
      <c r="DC279" s="31">
        <f t="shared" si="461"/>
        <v>7320</v>
      </c>
      <c r="DD279" s="31">
        <f t="shared" si="462"/>
        <v>96409.693949554523</v>
      </c>
      <c r="DE279" s="56">
        <f t="shared" si="473"/>
        <v>296.857398444311</v>
      </c>
      <c r="DG279" s="32">
        <f t="shared" si="463"/>
        <v>-52</v>
      </c>
      <c r="DH279" s="32">
        <f t="shared" si="464"/>
        <v>29.65</v>
      </c>
      <c r="DI279" s="32">
        <v>1</v>
      </c>
      <c r="DJ279" s="23">
        <f t="shared" si="472"/>
        <v>2.625</v>
      </c>
      <c r="DK279" s="31">
        <f t="shared" si="394"/>
        <v>1</v>
      </c>
      <c r="DL279" s="31">
        <f t="shared" si="465"/>
        <v>-136.5</v>
      </c>
      <c r="DM279" s="31">
        <f t="shared" si="466"/>
        <v>1.0835005143414136</v>
      </c>
      <c r="DN279" s="31">
        <f t="shared" si="467"/>
        <v>8895</v>
      </c>
      <c r="DO279" s="31">
        <f t="shared" si="468"/>
        <v>96409.693949554523</v>
      </c>
    </row>
    <row r="280" spans="1:119">
      <c r="A280" s="23">
        <f t="shared" si="395"/>
        <v>3326.9858154752037</v>
      </c>
      <c r="B280" s="23">
        <v>0</v>
      </c>
      <c r="C280" s="44">
        <f t="shared" si="475"/>
        <v>12.2</v>
      </c>
      <c r="D280" s="48"/>
      <c r="E280" s="47">
        <f t="shared" si="396"/>
        <v>12.2</v>
      </c>
      <c r="F280" s="84">
        <f t="shared" si="383"/>
        <v>24.4</v>
      </c>
      <c r="G280" s="185">
        <f t="shared" si="384"/>
        <v>44.631797323212972</v>
      </c>
      <c r="H280" s="26">
        <f t="shared" si="397"/>
        <v>3.1364889539741372E+16</v>
      </c>
      <c r="I280" s="23">
        <f t="shared" si="469"/>
        <v>54.800000000000026</v>
      </c>
      <c r="J280" s="27">
        <v>274</v>
      </c>
      <c r="K280" s="32">
        <f t="shared" si="398"/>
        <v>274</v>
      </c>
      <c r="L280" s="32">
        <f t="shared" si="399"/>
        <v>1</v>
      </c>
      <c r="M280" s="22">
        <v>1</v>
      </c>
      <c r="N280" s="109">
        <f t="shared" si="400"/>
        <v>12.2</v>
      </c>
      <c r="O280" s="31">
        <f t="shared" si="385"/>
        <v>1.2135937846092971E+22</v>
      </c>
      <c r="P280" s="31">
        <f t="shared" si="401"/>
        <v>4.0568013031919576E+25</v>
      </c>
      <c r="Q280" s="31">
        <f t="shared" si="402"/>
        <v>4.5918198286181368E+19</v>
      </c>
      <c r="R280" s="31">
        <f t="shared" si="403"/>
        <v>300</v>
      </c>
      <c r="S280" s="31">
        <f t="shared" si="404"/>
        <v>99809.574464256119</v>
      </c>
      <c r="T280" s="56">
        <f t="shared" si="405"/>
        <v>1.1318818658940031E-6</v>
      </c>
      <c r="U280" s="163">
        <f t="shared" si="406"/>
        <v>1338.9539196963892</v>
      </c>
      <c r="W280" s="32">
        <f t="shared" si="407"/>
        <v>269</v>
      </c>
      <c r="X280" s="32">
        <f t="shared" si="408"/>
        <v>2.0499999999999998</v>
      </c>
      <c r="Y280" s="22">
        <v>1</v>
      </c>
      <c r="Z280" s="23">
        <f t="shared" si="409"/>
        <v>1.0249999999999999</v>
      </c>
      <c r="AA280" s="31">
        <f t="shared" si="386"/>
        <v>7.9908058285313469E+22</v>
      </c>
      <c r="AB280" s="31">
        <f t="shared" si="410"/>
        <v>2.2032649370718053E+25</v>
      </c>
      <c r="AC280" s="31">
        <f t="shared" si="411"/>
        <v>2.2959099143090676E+19</v>
      </c>
      <c r="AD280" s="31">
        <f t="shared" si="412"/>
        <v>615</v>
      </c>
      <c r="AE280" s="31">
        <f t="shared" si="413"/>
        <v>99809.574464256119</v>
      </c>
      <c r="AF280" s="56">
        <f t="shared" si="474"/>
        <v>1.0420489500279479E-6</v>
      </c>
      <c r="AH280" s="32">
        <f t="shared" si="414"/>
        <v>259</v>
      </c>
      <c r="AI280" s="32">
        <f t="shared" si="415"/>
        <v>4.1999999999999993</v>
      </c>
      <c r="AJ280" s="22">
        <v>1</v>
      </c>
      <c r="AK280" s="23">
        <f t="shared" si="416"/>
        <v>1.075</v>
      </c>
      <c r="AL280" s="31">
        <f t="shared" si="387"/>
        <v>6.5193054545127533E+21</v>
      </c>
      <c r="AM280" s="31">
        <f t="shared" si="417"/>
        <v>1.8151376211727133E+24</v>
      </c>
      <c r="AN280" s="31">
        <f t="shared" si="418"/>
        <v>5.7397747857726659E+18</v>
      </c>
      <c r="AO280" s="31">
        <f t="shared" si="419"/>
        <v>1259.9999999999998</v>
      </c>
      <c r="AP280" s="31">
        <f t="shared" si="420"/>
        <v>99809.574464256119</v>
      </c>
      <c r="AQ280" s="56">
        <f t="shared" si="381"/>
        <v>3.1621705807983565E-6</v>
      </c>
      <c r="AS280" s="32">
        <f t="shared" si="421"/>
        <v>244</v>
      </c>
      <c r="AT280" s="32">
        <f t="shared" si="422"/>
        <v>6.4999999999999991</v>
      </c>
      <c r="AU280" s="22">
        <v>1</v>
      </c>
      <c r="AV280" s="23">
        <f t="shared" si="423"/>
        <v>1.1499999999999999</v>
      </c>
      <c r="AW280" s="31">
        <f t="shared" si="388"/>
        <v>3.8526786812993562E+20</v>
      </c>
      <c r="AX280" s="31">
        <f t="shared" si="424"/>
        <v>1.0810616379725993E+23</v>
      </c>
      <c r="AY280" s="31">
        <f t="shared" si="425"/>
        <v>7.1747184822158259E+17</v>
      </c>
      <c r="AZ280" s="31">
        <f t="shared" si="426"/>
        <v>1949.9999999999998</v>
      </c>
      <c r="BA280" s="31">
        <f t="shared" si="427"/>
        <v>99809.574464256119</v>
      </c>
      <c r="BB280" s="56">
        <f t="shared" si="470"/>
        <v>6.6367339568825561E-6</v>
      </c>
      <c r="BD280" s="32">
        <f t="shared" si="428"/>
        <v>214</v>
      </c>
      <c r="BE280" s="32">
        <f t="shared" si="429"/>
        <v>9.1</v>
      </c>
      <c r="BF280" s="22">
        <v>1</v>
      </c>
      <c r="BG280" s="23">
        <f t="shared" si="430"/>
        <v>1.3</v>
      </c>
      <c r="BH280" s="31">
        <f t="shared" si="389"/>
        <v>2.5790658940929573E+19</v>
      </c>
      <c r="BI280" s="31">
        <f t="shared" si="431"/>
        <v>7.1749613173666071E+21</v>
      </c>
      <c r="BJ280" s="31">
        <f t="shared" si="432"/>
        <v>1.1210497628462204E+16</v>
      </c>
      <c r="BK280" s="31">
        <f t="shared" si="433"/>
        <v>2730</v>
      </c>
      <c r="BL280" s="31">
        <f t="shared" si="434"/>
        <v>99809.574464256119</v>
      </c>
      <c r="BM280" s="56">
        <f t="shared" si="382"/>
        <v>1.5624471174956441E-6</v>
      </c>
      <c r="BO280" s="32">
        <f t="shared" si="435"/>
        <v>169</v>
      </c>
      <c r="BP280" s="32">
        <f t="shared" si="436"/>
        <v>12.149999999999999</v>
      </c>
      <c r="BQ280" s="22">
        <v>1</v>
      </c>
      <c r="BR280" s="23">
        <f t="shared" si="437"/>
        <v>1.5249999999999999</v>
      </c>
      <c r="BS280" s="31">
        <f t="shared" si="390"/>
        <v>1.3432634865067486E+17</v>
      </c>
      <c r="BT280" s="31">
        <f t="shared" si="438"/>
        <v>3.461925820599518E+19</v>
      </c>
      <c r="BU280" s="31">
        <f t="shared" si="439"/>
        <v>21895503180590.176</v>
      </c>
      <c r="BV280" s="31">
        <f t="shared" si="440"/>
        <v>3644.9999999999995</v>
      </c>
      <c r="BW280" s="31">
        <f t="shared" si="441"/>
        <v>99809.574464256119</v>
      </c>
      <c r="BX280" s="56">
        <f t="shared" si="380"/>
        <v>6.3246598324855E-7</v>
      </c>
      <c r="BZ280" s="32">
        <f t="shared" si="442"/>
        <v>119</v>
      </c>
      <c r="CA280" s="32">
        <f t="shared" si="443"/>
        <v>15.7</v>
      </c>
      <c r="CB280" s="32">
        <v>1</v>
      </c>
      <c r="CC280" s="23">
        <f t="shared" si="444"/>
        <v>1.7749999999999999</v>
      </c>
      <c r="CD280" s="31">
        <f t="shared" si="391"/>
        <v>2.6077221818051015E+20</v>
      </c>
      <c r="CE280" s="31">
        <f t="shared" si="445"/>
        <v>5.5081611785178251E+22</v>
      </c>
      <c r="CF280" s="31">
        <f t="shared" si="446"/>
        <v>21382327324.795025</v>
      </c>
      <c r="CG280" s="31">
        <f t="shared" si="447"/>
        <v>4710</v>
      </c>
      <c r="CH280" s="31">
        <f t="shared" si="448"/>
        <v>99809.574464256119</v>
      </c>
      <c r="CI280" s="56">
        <f t="shared" si="476"/>
        <v>3.8819356645167622E-13</v>
      </c>
      <c r="CK280" s="32">
        <f t="shared" si="449"/>
        <v>64</v>
      </c>
      <c r="CL280" s="32">
        <f t="shared" si="450"/>
        <v>19.799999999999997</v>
      </c>
      <c r="CM280" s="32">
        <v>1</v>
      </c>
      <c r="CN280" s="23">
        <f t="shared" si="451"/>
        <v>2.0499999999999998</v>
      </c>
      <c r="CO280" s="31">
        <f t="shared" si="392"/>
        <v>600</v>
      </c>
      <c r="CP280" s="31">
        <f t="shared" si="452"/>
        <v>78720</v>
      </c>
      <c r="CQ280" s="31">
        <f t="shared" si="453"/>
        <v>10440589.514060032</v>
      </c>
      <c r="CR280" s="31">
        <f t="shared" si="454"/>
        <v>5939.9999999999991</v>
      </c>
      <c r="CS280" s="31">
        <f t="shared" si="455"/>
        <v>99809.574464256119</v>
      </c>
      <c r="CT280" s="56">
        <f t="shared" si="471"/>
        <v>132.62943996519348</v>
      </c>
      <c r="CV280" s="32">
        <f t="shared" si="456"/>
        <v>14</v>
      </c>
      <c r="CW280" s="32">
        <f t="shared" si="457"/>
        <v>24.4</v>
      </c>
      <c r="CX280" s="32">
        <v>1</v>
      </c>
      <c r="CY280" s="23">
        <f t="shared" si="458"/>
        <v>2.2999999999999998</v>
      </c>
      <c r="CZ280" s="31">
        <f t="shared" si="393"/>
        <v>1</v>
      </c>
      <c r="DA280" s="31">
        <f t="shared" si="459"/>
        <v>32.199999999999996</v>
      </c>
      <c r="DB280" s="31">
        <f t="shared" si="460"/>
        <v>10195.888197324213</v>
      </c>
      <c r="DC280" s="31">
        <f t="shared" si="461"/>
        <v>7320</v>
      </c>
      <c r="DD280" s="31">
        <f t="shared" si="462"/>
        <v>99809.574464256119</v>
      </c>
      <c r="DE280" s="56">
        <f t="shared" si="473"/>
        <v>316.64249060013088</v>
      </c>
      <c r="DG280" s="32">
        <f t="shared" si="463"/>
        <v>-51</v>
      </c>
      <c r="DH280" s="32">
        <f t="shared" si="464"/>
        <v>29.65</v>
      </c>
      <c r="DI280" s="32">
        <v>1</v>
      </c>
      <c r="DJ280" s="23">
        <f t="shared" si="472"/>
        <v>2.625</v>
      </c>
      <c r="DK280" s="31">
        <f t="shared" si="394"/>
        <v>1</v>
      </c>
      <c r="DL280" s="31">
        <f t="shared" si="465"/>
        <v>-133.875</v>
      </c>
      <c r="DM280" s="31">
        <f t="shared" si="466"/>
        <v>1.2446152584624233</v>
      </c>
      <c r="DN280" s="31">
        <f t="shared" si="467"/>
        <v>8895</v>
      </c>
      <c r="DO280" s="31">
        <f t="shared" si="468"/>
        <v>99809.574464256119</v>
      </c>
    </row>
    <row r="281" spans="1:119">
      <c r="A281" s="23">
        <f t="shared" si="395"/>
        <v>3444.3117168792796</v>
      </c>
      <c r="B281" s="23">
        <v>0</v>
      </c>
      <c r="C281" s="44">
        <f t="shared" si="475"/>
        <v>12.2</v>
      </c>
      <c r="D281" s="48"/>
      <c r="E281" s="47">
        <f t="shared" si="396"/>
        <v>12.2</v>
      </c>
      <c r="F281" s="84">
        <f t="shared" si="383"/>
        <v>24.4</v>
      </c>
      <c r="G281" s="185">
        <f t="shared" si="384"/>
        <v>45.254833995939045</v>
      </c>
      <c r="H281" s="26">
        <f t="shared" si="397"/>
        <v>3.6028797018964632E+16</v>
      </c>
      <c r="I281" s="23">
        <f t="shared" si="469"/>
        <v>55.000000000000028</v>
      </c>
      <c r="J281" s="27">
        <v>275</v>
      </c>
      <c r="K281" s="32">
        <f t="shared" si="398"/>
        <v>275</v>
      </c>
      <c r="L281" s="32">
        <f t="shared" si="399"/>
        <v>1</v>
      </c>
      <c r="M281" s="22">
        <v>1</v>
      </c>
      <c r="N281" s="109">
        <f t="shared" si="400"/>
        <v>12.2</v>
      </c>
      <c r="O281" s="31">
        <f t="shared" si="385"/>
        <v>1.2135937846092971E+22</v>
      </c>
      <c r="P281" s="31">
        <f t="shared" si="401"/>
        <v>4.0716071473641919E+25</v>
      </c>
      <c r="Q281" s="31">
        <f t="shared" si="402"/>
        <v>5.2746158835764224E+19</v>
      </c>
      <c r="R281" s="31">
        <f t="shared" si="403"/>
        <v>300</v>
      </c>
      <c r="S281" s="31">
        <f t="shared" si="404"/>
        <v>103329.35150637839</v>
      </c>
      <c r="T281" s="56">
        <f t="shared" si="405"/>
        <v>1.2954628707219492E-6</v>
      </c>
      <c r="U281" s="163">
        <f t="shared" si="406"/>
        <v>1357.6450198781713</v>
      </c>
      <c r="W281" s="32">
        <f t="shared" si="407"/>
        <v>270</v>
      </c>
      <c r="X281" s="32">
        <f t="shared" si="408"/>
        <v>2.0499999999999998</v>
      </c>
      <c r="Y281" s="22">
        <v>1</v>
      </c>
      <c r="Z281" s="23">
        <f t="shared" si="409"/>
        <v>1.0249999999999999</v>
      </c>
      <c r="AA281" s="31">
        <f t="shared" si="386"/>
        <v>7.9908058285313469E+22</v>
      </c>
      <c r="AB281" s="31">
        <f t="shared" si="410"/>
        <v>2.2114555130460504E+25</v>
      </c>
      <c r="AC281" s="31">
        <f t="shared" si="411"/>
        <v>2.6373079417882092E+19</v>
      </c>
      <c r="AD281" s="31">
        <f t="shared" si="412"/>
        <v>615</v>
      </c>
      <c r="AE281" s="31">
        <f t="shared" si="413"/>
        <v>103329.35150637839</v>
      </c>
      <c r="AF281" s="56">
        <f t="shared" si="474"/>
        <v>1.1925665817059965E-6</v>
      </c>
      <c r="AH281" s="32">
        <f t="shared" si="414"/>
        <v>260</v>
      </c>
      <c r="AI281" s="32">
        <f t="shared" si="415"/>
        <v>4.1999999999999993</v>
      </c>
      <c r="AJ281" s="22">
        <v>1</v>
      </c>
      <c r="AK281" s="23">
        <f t="shared" si="416"/>
        <v>1.075</v>
      </c>
      <c r="AL281" s="31">
        <f t="shared" si="387"/>
        <v>6.5193054545127533E+21</v>
      </c>
      <c r="AM281" s="31">
        <f t="shared" si="417"/>
        <v>1.8221458745363146E+24</v>
      </c>
      <c r="AN281" s="31">
        <f t="shared" si="418"/>
        <v>6.5932698544705198E+18</v>
      </c>
      <c r="AO281" s="31">
        <f t="shared" si="419"/>
        <v>1259.9999999999998</v>
      </c>
      <c r="AP281" s="31">
        <f t="shared" si="420"/>
        <v>103329.35150637839</v>
      </c>
      <c r="AQ281" s="56">
        <f t="shared" si="381"/>
        <v>3.6184094515200783E-6</v>
      </c>
      <c r="AS281" s="32">
        <f t="shared" si="421"/>
        <v>245</v>
      </c>
      <c r="AT281" s="32">
        <f t="shared" si="422"/>
        <v>6.4999999999999991</v>
      </c>
      <c r="AU281" s="22">
        <v>1</v>
      </c>
      <c r="AV281" s="23">
        <f t="shared" si="423"/>
        <v>1.1499999999999999</v>
      </c>
      <c r="AW281" s="31">
        <f t="shared" si="388"/>
        <v>3.8526786812993562E+20</v>
      </c>
      <c r="AX281" s="31">
        <f t="shared" si="424"/>
        <v>1.0854922184560936E+23</v>
      </c>
      <c r="AY281" s="31">
        <f t="shared" si="425"/>
        <v>8.2415873180881408E+17</v>
      </c>
      <c r="AZ281" s="31">
        <f t="shared" si="426"/>
        <v>1949.9999999999998</v>
      </c>
      <c r="BA281" s="31">
        <f t="shared" si="427"/>
        <v>103329.35150637839</v>
      </c>
      <c r="BB281" s="56">
        <f t="shared" si="470"/>
        <v>7.5924886221756909E-6</v>
      </c>
      <c r="BD281" s="32">
        <f t="shared" si="428"/>
        <v>215</v>
      </c>
      <c r="BE281" s="32">
        <f t="shared" si="429"/>
        <v>9.1</v>
      </c>
      <c r="BF281" s="22">
        <v>1</v>
      </c>
      <c r="BG281" s="23">
        <f t="shared" si="430"/>
        <v>1.3</v>
      </c>
      <c r="BH281" s="31">
        <f t="shared" si="389"/>
        <v>2.5790658940929573E+19</v>
      </c>
      <c r="BI281" s="31">
        <f t="shared" si="431"/>
        <v>7.2084891739898155E+21</v>
      </c>
      <c r="BJ281" s="31">
        <f t="shared" si="432"/>
        <v>1.2877480184512698E+16</v>
      </c>
      <c r="BK281" s="31">
        <f t="shared" si="433"/>
        <v>2730</v>
      </c>
      <c r="BL281" s="31">
        <f t="shared" si="434"/>
        <v>103329.35150637839</v>
      </c>
      <c r="BM281" s="56">
        <f t="shared" si="382"/>
        <v>1.7864326176667005E-6</v>
      </c>
      <c r="BO281" s="32">
        <f t="shared" si="435"/>
        <v>170</v>
      </c>
      <c r="BP281" s="32">
        <f t="shared" si="436"/>
        <v>12.149999999999999</v>
      </c>
      <c r="BQ281" s="22">
        <v>1</v>
      </c>
      <c r="BR281" s="23">
        <f t="shared" si="437"/>
        <v>1.5249999999999999</v>
      </c>
      <c r="BS281" s="31">
        <f t="shared" si="390"/>
        <v>1.3432634865067486E+17</v>
      </c>
      <c r="BT281" s="31">
        <f t="shared" si="438"/>
        <v>3.4824105887687459E+19</v>
      </c>
      <c r="BU281" s="31">
        <f t="shared" si="439"/>
        <v>25151328485376.285</v>
      </c>
      <c r="BV281" s="31">
        <f t="shared" si="440"/>
        <v>3644.9999999999995</v>
      </c>
      <c r="BW281" s="31">
        <f t="shared" si="441"/>
        <v>103329.35150637839</v>
      </c>
      <c r="BX281" s="56">
        <f t="shared" si="380"/>
        <v>7.2223903081654946E-7</v>
      </c>
      <c r="BZ281" s="32">
        <f t="shared" si="442"/>
        <v>120</v>
      </c>
      <c r="CA281" s="32">
        <f t="shared" si="443"/>
        <v>15.7</v>
      </c>
      <c r="CB281" s="32">
        <v>1</v>
      </c>
      <c r="CC281" s="23">
        <f t="shared" si="444"/>
        <v>1.7749999999999999</v>
      </c>
      <c r="CD281" s="31">
        <f t="shared" si="391"/>
        <v>2.6077221818051015E+20</v>
      </c>
      <c r="CE281" s="31">
        <f t="shared" si="445"/>
        <v>5.5544482472448657E+22</v>
      </c>
      <c r="CF281" s="31">
        <f t="shared" si="446"/>
        <v>24561844224.000195</v>
      </c>
      <c r="CG281" s="31">
        <f t="shared" si="447"/>
        <v>4710</v>
      </c>
      <c r="CH281" s="31">
        <f t="shared" si="448"/>
        <v>103329.35150637839</v>
      </c>
      <c r="CI281" s="56">
        <f t="shared" si="476"/>
        <v>4.4220133361011036E-13</v>
      </c>
      <c r="CK281" s="32">
        <f t="shared" si="449"/>
        <v>65</v>
      </c>
      <c r="CL281" s="32">
        <f t="shared" si="450"/>
        <v>19.799999999999997</v>
      </c>
      <c r="CM281" s="32">
        <v>1</v>
      </c>
      <c r="CN281" s="23">
        <f t="shared" si="451"/>
        <v>2.0499999999999998</v>
      </c>
      <c r="CO281" s="31">
        <f t="shared" si="392"/>
        <v>600</v>
      </c>
      <c r="CP281" s="31">
        <f t="shared" si="452"/>
        <v>79950</v>
      </c>
      <c r="CQ281" s="31">
        <f t="shared" si="453"/>
        <v>11993088.000000054</v>
      </c>
      <c r="CR281" s="31">
        <f t="shared" si="454"/>
        <v>5939.9999999999991</v>
      </c>
      <c r="CS281" s="31">
        <f t="shared" si="455"/>
        <v>103329.35150637839</v>
      </c>
      <c r="CT281" s="56">
        <f t="shared" si="471"/>
        <v>150.00735459662357</v>
      </c>
      <c r="CV281" s="32">
        <f t="shared" si="456"/>
        <v>15</v>
      </c>
      <c r="CW281" s="32">
        <f t="shared" si="457"/>
        <v>24.4</v>
      </c>
      <c r="CX281" s="32">
        <v>1</v>
      </c>
      <c r="CY281" s="23">
        <f t="shared" si="458"/>
        <v>2.2999999999999998</v>
      </c>
      <c r="CZ281" s="31">
        <f t="shared" si="393"/>
        <v>1</v>
      </c>
      <c r="DA281" s="31">
        <f t="shared" si="459"/>
        <v>34.5</v>
      </c>
      <c r="DB281" s="31">
        <f t="shared" si="460"/>
        <v>11712.000000000011</v>
      </c>
      <c r="DC281" s="31">
        <f t="shared" si="461"/>
        <v>7320</v>
      </c>
      <c r="DD281" s="31">
        <f t="shared" si="462"/>
        <v>103329.35150637839</v>
      </c>
      <c r="DE281" s="56">
        <f t="shared" si="473"/>
        <v>339.47826086956553</v>
      </c>
      <c r="DG281" s="32">
        <f t="shared" si="463"/>
        <v>-50</v>
      </c>
      <c r="DH281" s="32">
        <f t="shared" si="464"/>
        <v>29.65</v>
      </c>
      <c r="DI281" s="32">
        <v>1</v>
      </c>
      <c r="DJ281" s="23">
        <f t="shared" si="472"/>
        <v>2.625</v>
      </c>
      <c r="DK281" s="31">
        <f t="shared" si="394"/>
        <v>1</v>
      </c>
      <c r="DL281" s="31">
        <f t="shared" si="465"/>
        <v>-131.25</v>
      </c>
      <c r="DM281" s="31">
        <f t="shared" si="466"/>
        <v>1.4296874999999951</v>
      </c>
      <c r="DN281" s="31">
        <f t="shared" si="467"/>
        <v>8895</v>
      </c>
      <c r="DO281" s="31">
        <f t="shared" si="468"/>
        <v>103329.35150637839</v>
      </c>
    </row>
    <row r="282" spans="1:119">
      <c r="A282" s="23">
        <f t="shared" si="395"/>
        <v>3565.7751072609922</v>
      </c>
      <c r="B282" s="23">
        <v>0</v>
      </c>
      <c r="C282" s="44">
        <f t="shared" si="475"/>
        <v>12.2</v>
      </c>
      <c r="D282" s="48"/>
      <c r="E282" s="47">
        <f t="shared" si="396"/>
        <v>12.2</v>
      </c>
      <c r="F282" s="84">
        <f t="shared" si="383"/>
        <v>24.4</v>
      </c>
      <c r="G282" s="185">
        <f t="shared" si="384"/>
        <v>45.886567936506459</v>
      </c>
      <c r="H282" s="26">
        <f t="shared" si="397"/>
        <v>4.1386219868206752E+16</v>
      </c>
      <c r="I282" s="23">
        <f t="shared" si="469"/>
        <v>55.200000000000031</v>
      </c>
      <c r="J282" s="27">
        <v>276</v>
      </c>
      <c r="K282" s="32">
        <f t="shared" si="398"/>
        <v>276</v>
      </c>
      <c r="L282" s="32">
        <f t="shared" si="399"/>
        <v>1</v>
      </c>
      <c r="M282" s="22">
        <v>1</v>
      </c>
      <c r="N282" s="109">
        <f t="shared" si="400"/>
        <v>12.2</v>
      </c>
      <c r="O282" s="31">
        <f t="shared" si="385"/>
        <v>1.2135937846092971E+22</v>
      </c>
      <c r="P282" s="31">
        <f t="shared" si="401"/>
        <v>4.0864129915364244E+25</v>
      </c>
      <c r="Q282" s="31">
        <f t="shared" si="402"/>
        <v>6.0589425887054684E+19</v>
      </c>
      <c r="R282" s="31">
        <f t="shared" si="403"/>
        <v>300</v>
      </c>
      <c r="S282" s="31">
        <f t="shared" si="404"/>
        <v>106973.25321782977</v>
      </c>
      <c r="T282" s="56">
        <f t="shared" si="405"/>
        <v>1.4827044161357281E-6</v>
      </c>
      <c r="U282" s="163">
        <f t="shared" si="406"/>
        <v>1376.5970380951937</v>
      </c>
      <c r="W282" s="32">
        <f t="shared" si="407"/>
        <v>271</v>
      </c>
      <c r="X282" s="32">
        <f t="shared" si="408"/>
        <v>2.0499999999999998</v>
      </c>
      <c r="Y282" s="22">
        <v>1</v>
      </c>
      <c r="Z282" s="23">
        <f t="shared" si="409"/>
        <v>1.0249999999999999</v>
      </c>
      <c r="AA282" s="31">
        <f t="shared" si="386"/>
        <v>7.9908058285313469E+22</v>
      </c>
      <c r="AB282" s="31">
        <f t="shared" si="410"/>
        <v>2.2196460890202946E+25</v>
      </c>
      <c r="AC282" s="31">
        <f t="shared" si="411"/>
        <v>3.029471294352733E+19</v>
      </c>
      <c r="AD282" s="31">
        <f t="shared" si="412"/>
        <v>615</v>
      </c>
      <c r="AE282" s="31">
        <f t="shared" si="413"/>
        <v>106973.25321782977</v>
      </c>
      <c r="AF282" s="56">
        <f t="shared" si="474"/>
        <v>1.3648442917717024E-6</v>
      </c>
      <c r="AH282" s="32">
        <f t="shared" si="414"/>
        <v>261</v>
      </c>
      <c r="AI282" s="32">
        <f t="shared" si="415"/>
        <v>4.1999999999999993</v>
      </c>
      <c r="AJ282" s="22">
        <v>1</v>
      </c>
      <c r="AK282" s="23">
        <f t="shared" si="416"/>
        <v>1.075</v>
      </c>
      <c r="AL282" s="31">
        <f t="shared" si="387"/>
        <v>6.5193054545127533E+21</v>
      </c>
      <c r="AM282" s="31">
        <f t="shared" si="417"/>
        <v>1.8291541278999157E+24</v>
      </c>
      <c r="AN282" s="31">
        <f t="shared" si="418"/>
        <v>7.5736782358818263E+18</v>
      </c>
      <c r="AO282" s="31">
        <f t="shared" si="419"/>
        <v>1259.9999999999998</v>
      </c>
      <c r="AP282" s="31">
        <f t="shared" si="420"/>
        <v>106973.25321782977</v>
      </c>
      <c r="AQ282" s="56">
        <f t="shared" si="381"/>
        <v>4.140535846794551E-6</v>
      </c>
      <c r="AS282" s="32">
        <f t="shared" si="421"/>
        <v>246</v>
      </c>
      <c r="AT282" s="32">
        <f t="shared" si="422"/>
        <v>6.4999999999999991</v>
      </c>
      <c r="AU282" s="22">
        <v>1</v>
      </c>
      <c r="AV282" s="23">
        <f t="shared" si="423"/>
        <v>1.1499999999999999</v>
      </c>
      <c r="AW282" s="31">
        <f t="shared" si="388"/>
        <v>3.8526786812993562E+20</v>
      </c>
      <c r="AX282" s="31">
        <f t="shared" si="424"/>
        <v>1.0899227989395877E+23</v>
      </c>
      <c r="AY282" s="31">
        <f t="shared" si="425"/>
        <v>9.4670977948522726E+17</v>
      </c>
      <c r="AZ282" s="31">
        <f t="shared" si="426"/>
        <v>1949.9999999999998</v>
      </c>
      <c r="BA282" s="31">
        <f t="shared" si="427"/>
        <v>106973.25321782977</v>
      </c>
      <c r="BB282" s="56">
        <f t="shared" si="470"/>
        <v>8.6860260231853507E-6</v>
      </c>
      <c r="BD282" s="32">
        <f t="shared" si="428"/>
        <v>216</v>
      </c>
      <c r="BE282" s="32">
        <f t="shared" si="429"/>
        <v>9.1</v>
      </c>
      <c r="BF282" s="22">
        <v>1</v>
      </c>
      <c r="BG282" s="23">
        <f t="shared" si="430"/>
        <v>1.3</v>
      </c>
      <c r="BH282" s="31">
        <f t="shared" si="389"/>
        <v>2.5790658940929573E+19</v>
      </c>
      <c r="BI282" s="31">
        <f t="shared" si="431"/>
        <v>7.2420170306130239E+21</v>
      </c>
      <c r="BJ282" s="31">
        <f t="shared" si="432"/>
        <v>1.479234030445665E+16</v>
      </c>
      <c r="BK282" s="31">
        <f t="shared" si="433"/>
        <v>2730</v>
      </c>
      <c r="BL282" s="31">
        <f t="shared" si="434"/>
        <v>106973.25321782977</v>
      </c>
      <c r="BM282" s="56">
        <f t="shared" si="382"/>
        <v>2.04257187492481E-6</v>
      </c>
      <c r="BO282" s="32">
        <f t="shared" si="435"/>
        <v>171</v>
      </c>
      <c r="BP282" s="32">
        <f t="shared" si="436"/>
        <v>12.149999999999999</v>
      </c>
      <c r="BQ282" s="22">
        <v>1</v>
      </c>
      <c r="BR282" s="23">
        <f t="shared" si="437"/>
        <v>1.5249999999999999</v>
      </c>
      <c r="BS282" s="31">
        <f t="shared" si="390"/>
        <v>1.3432634865067486E+17</v>
      </c>
      <c r="BT282" s="31">
        <f t="shared" si="438"/>
        <v>3.5028953569379734E+19</v>
      </c>
      <c r="BU282" s="31">
        <f t="shared" si="439"/>
        <v>28891289657141.809</v>
      </c>
      <c r="BV282" s="31">
        <f t="shared" si="440"/>
        <v>3644.9999999999995</v>
      </c>
      <c r="BW282" s="31">
        <f t="shared" si="441"/>
        <v>106973.25321782977</v>
      </c>
      <c r="BX282" s="56">
        <f t="shared" si="380"/>
        <v>8.2478312119483028E-7</v>
      </c>
      <c r="BZ282" s="32">
        <f t="shared" si="442"/>
        <v>121</v>
      </c>
      <c r="CA282" s="32">
        <f t="shared" si="443"/>
        <v>15.7</v>
      </c>
      <c r="CB282" s="32">
        <v>1</v>
      </c>
      <c r="CC282" s="23">
        <f t="shared" si="444"/>
        <v>1.7749999999999999</v>
      </c>
      <c r="CD282" s="31">
        <f t="shared" si="391"/>
        <v>2.6077221818051015E+20</v>
      </c>
      <c r="CE282" s="31">
        <f t="shared" si="445"/>
        <v>5.6007353159719064E+22</v>
      </c>
      <c r="CF282" s="31">
        <f t="shared" si="446"/>
        <v>28214150055.80246</v>
      </c>
      <c r="CG282" s="31">
        <f t="shared" si="447"/>
        <v>4710</v>
      </c>
      <c r="CH282" s="31">
        <f t="shared" si="448"/>
        <v>106973.25321782977</v>
      </c>
      <c r="CI282" s="56">
        <f t="shared" si="476"/>
        <v>5.0375796148307009E-13</v>
      </c>
      <c r="CK282" s="32">
        <f t="shared" si="449"/>
        <v>66</v>
      </c>
      <c r="CL282" s="32">
        <f t="shared" si="450"/>
        <v>19.799999999999997</v>
      </c>
      <c r="CM282" s="32">
        <v>1</v>
      </c>
      <c r="CN282" s="23">
        <f t="shared" si="451"/>
        <v>2.0499999999999998</v>
      </c>
      <c r="CO282" s="31">
        <f t="shared" si="392"/>
        <v>600</v>
      </c>
      <c r="CP282" s="31">
        <f t="shared" si="452"/>
        <v>81180</v>
      </c>
      <c r="CQ282" s="31">
        <f t="shared" si="453"/>
        <v>13776440.456934741</v>
      </c>
      <c r="CR282" s="31">
        <f t="shared" si="454"/>
        <v>5939.9999999999991</v>
      </c>
      <c r="CS282" s="31">
        <f t="shared" si="455"/>
        <v>106973.25321782977</v>
      </c>
      <c r="CT282" s="56">
        <f t="shared" si="471"/>
        <v>169.70239537983173</v>
      </c>
      <c r="CV282" s="32">
        <f t="shared" si="456"/>
        <v>16</v>
      </c>
      <c r="CW282" s="32">
        <f t="shared" si="457"/>
        <v>24.4</v>
      </c>
      <c r="CX282" s="32">
        <v>1</v>
      </c>
      <c r="CY282" s="23">
        <f t="shared" si="458"/>
        <v>2.2999999999999998</v>
      </c>
      <c r="CZ282" s="31">
        <f t="shared" si="393"/>
        <v>1</v>
      </c>
      <c r="DA282" s="31">
        <f t="shared" si="459"/>
        <v>36.799999999999997</v>
      </c>
      <c r="DB282" s="31">
        <f t="shared" si="460"/>
        <v>13453.555133725285</v>
      </c>
      <c r="DC282" s="31">
        <f t="shared" si="461"/>
        <v>7320</v>
      </c>
      <c r="DD282" s="31">
        <f t="shared" si="462"/>
        <v>106973.25321782977</v>
      </c>
      <c r="DE282" s="56">
        <f t="shared" si="473"/>
        <v>365.58573732949151</v>
      </c>
      <c r="DG282" s="32">
        <f t="shared" si="463"/>
        <v>-49</v>
      </c>
      <c r="DH282" s="32">
        <f t="shared" si="464"/>
        <v>29.65</v>
      </c>
      <c r="DI282" s="32">
        <v>1</v>
      </c>
      <c r="DJ282" s="23">
        <f t="shared" si="472"/>
        <v>2.625</v>
      </c>
      <c r="DK282" s="31">
        <f t="shared" si="394"/>
        <v>1</v>
      </c>
      <c r="DL282" s="31">
        <f t="shared" si="465"/>
        <v>-128.625</v>
      </c>
      <c r="DM282" s="31">
        <f t="shared" si="466"/>
        <v>1.6422796794098182</v>
      </c>
      <c r="DN282" s="31">
        <f t="shared" si="467"/>
        <v>8895</v>
      </c>
      <c r="DO282" s="31">
        <f t="shared" si="468"/>
        <v>106973.25321782977</v>
      </c>
    </row>
    <row r="283" spans="1:119">
      <c r="A283" s="23">
        <f t="shared" si="395"/>
        <v>3691.5218948540301</v>
      </c>
      <c r="B283" s="23">
        <v>0</v>
      </c>
      <c r="C283" s="44">
        <f t="shared" si="475"/>
        <v>12.2</v>
      </c>
      <c r="D283" s="48"/>
      <c r="E283" s="47">
        <f t="shared" si="396"/>
        <v>12.2</v>
      </c>
      <c r="F283" s="84">
        <f t="shared" si="383"/>
        <v>24.4</v>
      </c>
      <c r="G283" s="185">
        <f t="shared" si="384"/>
        <v>46.527120554249926</v>
      </c>
      <c r="H283" s="26">
        <f t="shared" si="397"/>
        <v>4.7540282682154696E+16</v>
      </c>
      <c r="I283" s="23">
        <f t="shared" si="469"/>
        <v>55.400000000000034</v>
      </c>
      <c r="J283" s="27">
        <v>277</v>
      </c>
      <c r="K283" s="32">
        <f t="shared" si="398"/>
        <v>277</v>
      </c>
      <c r="L283" s="32">
        <f t="shared" si="399"/>
        <v>1</v>
      </c>
      <c r="M283" s="22">
        <v>1</v>
      </c>
      <c r="N283" s="109">
        <f t="shared" si="400"/>
        <v>12.2</v>
      </c>
      <c r="O283" s="31">
        <f t="shared" si="385"/>
        <v>1.2135937846092971E+22</v>
      </c>
      <c r="P283" s="31">
        <f t="shared" si="401"/>
        <v>4.1012188357086587E+25</v>
      </c>
      <c r="Q283" s="31">
        <f t="shared" si="402"/>
        <v>6.9598973846674465E+19</v>
      </c>
      <c r="R283" s="31">
        <f t="shared" si="403"/>
        <v>300</v>
      </c>
      <c r="S283" s="31">
        <f t="shared" si="404"/>
        <v>110745.65684562091</v>
      </c>
      <c r="T283" s="56">
        <f t="shared" si="405"/>
        <v>1.6970314590552275E-6</v>
      </c>
      <c r="U283" s="163">
        <f t="shared" si="406"/>
        <v>1395.8136166274978</v>
      </c>
      <c r="W283" s="32">
        <f t="shared" si="407"/>
        <v>272</v>
      </c>
      <c r="X283" s="32">
        <f t="shared" si="408"/>
        <v>2.0499999999999998</v>
      </c>
      <c r="Y283" s="22">
        <v>1</v>
      </c>
      <c r="Z283" s="23">
        <f t="shared" si="409"/>
        <v>1.0249999999999999</v>
      </c>
      <c r="AA283" s="31">
        <f t="shared" si="386"/>
        <v>7.9908058285313469E+22</v>
      </c>
      <c r="AB283" s="31">
        <f t="shared" si="410"/>
        <v>2.2278366649945393E+25</v>
      </c>
      <c r="AC283" s="31">
        <f t="shared" si="411"/>
        <v>3.4799486923337228E+19</v>
      </c>
      <c r="AD283" s="31">
        <f t="shared" si="412"/>
        <v>615</v>
      </c>
      <c r="AE283" s="31">
        <f t="shared" si="413"/>
        <v>110745.65684562091</v>
      </c>
      <c r="AF283" s="56">
        <f t="shared" si="474"/>
        <v>1.5620304428117726E-6</v>
      </c>
      <c r="AH283" s="32">
        <f t="shared" si="414"/>
        <v>262</v>
      </c>
      <c r="AI283" s="32">
        <f t="shared" si="415"/>
        <v>4.1999999999999993</v>
      </c>
      <c r="AJ283" s="22">
        <v>1</v>
      </c>
      <c r="AK283" s="23">
        <f t="shared" si="416"/>
        <v>1.075</v>
      </c>
      <c r="AL283" s="31">
        <f t="shared" si="387"/>
        <v>6.5193054545127533E+21</v>
      </c>
      <c r="AM283" s="31">
        <f t="shared" si="417"/>
        <v>1.836162381263517E+24</v>
      </c>
      <c r="AN283" s="31">
        <f t="shared" si="418"/>
        <v>8.6998717308342999E+18</v>
      </c>
      <c r="AO283" s="31">
        <f t="shared" si="419"/>
        <v>1259.9999999999998</v>
      </c>
      <c r="AP283" s="31">
        <f t="shared" si="420"/>
        <v>110745.65684562091</v>
      </c>
      <c r="AQ283" s="56">
        <f t="shared" si="381"/>
        <v>4.7380731789351137E-6</v>
      </c>
      <c r="AS283" s="32">
        <f t="shared" si="421"/>
        <v>247</v>
      </c>
      <c r="AT283" s="32">
        <f t="shared" si="422"/>
        <v>6.4999999999999991</v>
      </c>
      <c r="AU283" s="22">
        <v>1</v>
      </c>
      <c r="AV283" s="23">
        <f t="shared" si="423"/>
        <v>1.1499999999999999</v>
      </c>
      <c r="AW283" s="31">
        <f t="shared" si="388"/>
        <v>3.8526786812993562E+20</v>
      </c>
      <c r="AX283" s="31">
        <f t="shared" si="424"/>
        <v>1.094353379423082E+23</v>
      </c>
      <c r="AY283" s="31">
        <f t="shared" si="425"/>
        <v>1.087483966354287E+18</v>
      </c>
      <c r="AZ283" s="31">
        <f t="shared" si="426"/>
        <v>1949.9999999999998</v>
      </c>
      <c r="BA283" s="31">
        <f t="shared" si="427"/>
        <v>110745.65684562091</v>
      </c>
      <c r="BB283" s="56">
        <f t="shared" si="470"/>
        <v>9.9372285662203886E-6</v>
      </c>
      <c r="BD283" s="32">
        <f t="shared" si="428"/>
        <v>217</v>
      </c>
      <c r="BE283" s="32">
        <f t="shared" si="429"/>
        <v>9.1</v>
      </c>
      <c r="BF283" s="22">
        <v>1</v>
      </c>
      <c r="BG283" s="23">
        <f t="shared" si="430"/>
        <v>1.3</v>
      </c>
      <c r="BH283" s="31">
        <f t="shared" si="389"/>
        <v>2.5790658940929573E+19</v>
      </c>
      <c r="BI283" s="31">
        <f t="shared" si="431"/>
        <v>7.2755448872362333E+21</v>
      </c>
      <c r="BJ283" s="31">
        <f t="shared" si="432"/>
        <v>1.69919369742857E+16</v>
      </c>
      <c r="BK283" s="31">
        <f t="shared" si="433"/>
        <v>2730</v>
      </c>
      <c r="BL283" s="31">
        <f t="shared" si="434"/>
        <v>110745.65684562091</v>
      </c>
      <c r="BM283" s="56">
        <f t="shared" si="382"/>
        <v>2.3354865151193425E-6</v>
      </c>
      <c r="BO283" s="32">
        <f t="shared" si="435"/>
        <v>172</v>
      </c>
      <c r="BP283" s="32">
        <f t="shared" si="436"/>
        <v>12.149999999999999</v>
      </c>
      <c r="BQ283" s="22">
        <v>1</v>
      </c>
      <c r="BR283" s="23">
        <f t="shared" si="437"/>
        <v>1.5249999999999999</v>
      </c>
      <c r="BS283" s="31">
        <f t="shared" si="390"/>
        <v>1.3432634865067486E+17</v>
      </c>
      <c r="BT283" s="31">
        <f t="shared" si="438"/>
        <v>3.5233801251072016E+19</v>
      </c>
      <c r="BU283" s="31">
        <f t="shared" si="439"/>
        <v>33187376902901.652</v>
      </c>
      <c r="BV283" s="31">
        <f t="shared" si="440"/>
        <v>3644.9999999999995</v>
      </c>
      <c r="BW283" s="31">
        <f t="shared" si="441"/>
        <v>110745.65684562091</v>
      </c>
      <c r="BX283" s="56">
        <f t="shared" si="380"/>
        <v>9.4191871794962511E-7</v>
      </c>
      <c r="BZ283" s="32">
        <f t="shared" si="442"/>
        <v>122</v>
      </c>
      <c r="CA283" s="32">
        <f t="shared" si="443"/>
        <v>15.7</v>
      </c>
      <c r="CB283" s="32">
        <v>1</v>
      </c>
      <c r="CC283" s="23">
        <f t="shared" si="444"/>
        <v>1.7749999999999999</v>
      </c>
      <c r="CD283" s="31">
        <f t="shared" si="391"/>
        <v>2.6077221818051015E+20</v>
      </c>
      <c r="CE283" s="31">
        <f t="shared" si="445"/>
        <v>5.647022384698947E+22</v>
      </c>
      <c r="CF283" s="31">
        <f t="shared" si="446"/>
        <v>32409547756.739777</v>
      </c>
      <c r="CG283" s="31">
        <f t="shared" si="447"/>
        <v>4710</v>
      </c>
      <c r="CH283" s="31">
        <f t="shared" si="448"/>
        <v>110745.65684562091</v>
      </c>
      <c r="CI283" s="56">
        <f t="shared" si="476"/>
        <v>5.7392277821593204E-13</v>
      </c>
      <c r="CK283" s="32">
        <f t="shared" si="449"/>
        <v>67</v>
      </c>
      <c r="CL283" s="32">
        <f t="shared" si="450"/>
        <v>19.799999999999997</v>
      </c>
      <c r="CM283" s="32">
        <v>1</v>
      </c>
      <c r="CN283" s="23">
        <f t="shared" si="451"/>
        <v>2.0499999999999998</v>
      </c>
      <c r="CO283" s="31">
        <f t="shared" si="392"/>
        <v>600</v>
      </c>
      <c r="CP283" s="31">
        <f t="shared" si="452"/>
        <v>82410</v>
      </c>
      <c r="CQ283" s="31">
        <f t="shared" si="453"/>
        <v>15824974.49059554</v>
      </c>
      <c r="CR283" s="31">
        <f t="shared" si="454"/>
        <v>5939.9999999999991</v>
      </c>
      <c r="CS283" s="31">
        <f t="shared" si="455"/>
        <v>110745.65684562091</v>
      </c>
      <c r="CT283" s="56">
        <f t="shared" si="471"/>
        <v>192.02735700273681</v>
      </c>
      <c r="CV283" s="32">
        <f t="shared" si="456"/>
        <v>17</v>
      </c>
      <c r="CW283" s="32">
        <f t="shared" si="457"/>
        <v>24.4</v>
      </c>
      <c r="CX283" s="32">
        <v>6</v>
      </c>
      <c r="CY283" s="23">
        <f t="shared" si="458"/>
        <v>2.2999999999999998</v>
      </c>
      <c r="CZ283" s="31">
        <f t="shared" si="393"/>
        <v>6</v>
      </c>
      <c r="DA283" s="31">
        <f t="shared" si="459"/>
        <v>234.6</v>
      </c>
      <c r="DB283" s="31">
        <f t="shared" si="460"/>
        <v>15454.076650972154</v>
      </c>
      <c r="DC283" s="31">
        <f t="shared" si="461"/>
        <v>7320</v>
      </c>
      <c r="DD283" s="31">
        <f t="shared" si="462"/>
        <v>110745.65684562091</v>
      </c>
      <c r="DE283" s="56">
        <f t="shared" si="473"/>
        <v>65.874154522472949</v>
      </c>
      <c r="DG283" s="32">
        <f t="shared" si="463"/>
        <v>-48</v>
      </c>
      <c r="DH283" s="32">
        <f t="shared" si="464"/>
        <v>29.65</v>
      </c>
      <c r="DI283" s="32">
        <v>1</v>
      </c>
      <c r="DJ283" s="23">
        <f t="shared" si="472"/>
        <v>2.625</v>
      </c>
      <c r="DK283" s="31">
        <f t="shared" si="394"/>
        <v>1</v>
      </c>
      <c r="DL283" s="31">
        <f t="shared" si="465"/>
        <v>-126</v>
      </c>
      <c r="DM283" s="31">
        <f t="shared" si="466"/>
        <v>1.8864839661831159</v>
      </c>
      <c r="DN283" s="31">
        <f t="shared" si="467"/>
        <v>8895</v>
      </c>
      <c r="DO283" s="31">
        <f t="shared" si="468"/>
        <v>110745.65684562091</v>
      </c>
    </row>
    <row r="284" spans="1:119">
      <c r="A284" s="23">
        <f t="shared" si="395"/>
        <v>3821.7031333348355</v>
      </c>
      <c r="B284" s="23">
        <v>0</v>
      </c>
      <c r="C284" s="44">
        <f t="shared" si="475"/>
        <v>12.2</v>
      </c>
      <c r="D284" s="48"/>
      <c r="E284" s="47">
        <f t="shared" si="396"/>
        <v>12.2</v>
      </c>
      <c r="F284" s="84">
        <f t="shared" si="383"/>
        <v>24.4</v>
      </c>
      <c r="G284" s="185">
        <f t="shared" si="384"/>
        <v>47.176614953315209</v>
      </c>
      <c r="H284" s="26">
        <f t="shared" si="397"/>
        <v>5.4609444513085136E+16</v>
      </c>
      <c r="I284" s="23">
        <f t="shared" si="469"/>
        <v>55.600000000000023</v>
      </c>
      <c r="J284" s="27">
        <v>278</v>
      </c>
      <c r="K284" s="32">
        <f t="shared" si="398"/>
        <v>278</v>
      </c>
      <c r="L284" s="32">
        <f t="shared" si="399"/>
        <v>1</v>
      </c>
      <c r="M284" s="22">
        <v>1</v>
      </c>
      <c r="N284" s="109">
        <f t="shared" si="400"/>
        <v>12.2</v>
      </c>
      <c r="O284" s="31">
        <f t="shared" si="385"/>
        <v>1.2135937846092971E+22</v>
      </c>
      <c r="P284" s="31">
        <f t="shared" si="401"/>
        <v>4.1160246798808912E+25</v>
      </c>
      <c r="Q284" s="31">
        <f t="shared" si="402"/>
        <v>7.9948226767156625E+19</v>
      </c>
      <c r="R284" s="31">
        <f t="shared" si="403"/>
        <v>300</v>
      </c>
      <c r="S284" s="31">
        <f t="shared" si="404"/>
        <v>114651.09400004506</v>
      </c>
      <c r="T284" s="56">
        <f t="shared" si="405"/>
        <v>1.9423650970302286E-6</v>
      </c>
      <c r="U284" s="163">
        <f t="shared" si="406"/>
        <v>1415.2984485994562</v>
      </c>
      <c r="W284" s="32">
        <f t="shared" si="407"/>
        <v>273</v>
      </c>
      <c r="X284" s="32">
        <f t="shared" si="408"/>
        <v>2.0499999999999998</v>
      </c>
      <c r="Y284" s="22">
        <v>1</v>
      </c>
      <c r="Z284" s="23">
        <f t="shared" si="409"/>
        <v>1.0249999999999999</v>
      </c>
      <c r="AA284" s="31">
        <f t="shared" si="386"/>
        <v>7.9908058285313469E+22</v>
      </c>
      <c r="AB284" s="31">
        <f t="shared" si="410"/>
        <v>2.2360272409687839E+25</v>
      </c>
      <c r="AC284" s="31">
        <f t="shared" si="411"/>
        <v>3.9974113383578313E+19</v>
      </c>
      <c r="AD284" s="31">
        <f t="shared" si="412"/>
        <v>615</v>
      </c>
      <c r="AE284" s="31">
        <f t="shared" si="413"/>
        <v>114651.09400004506</v>
      </c>
      <c r="AF284" s="56">
        <f t="shared" si="474"/>
        <v>1.787729266046825E-6</v>
      </c>
      <c r="AH284" s="32">
        <f t="shared" si="414"/>
        <v>263</v>
      </c>
      <c r="AI284" s="32">
        <f t="shared" si="415"/>
        <v>4.1999999999999993</v>
      </c>
      <c r="AJ284" s="22">
        <v>1</v>
      </c>
      <c r="AK284" s="23">
        <f t="shared" si="416"/>
        <v>1.075</v>
      </c>
      <c r="AL284" s="31">
        <f t="shared" si="387"/>
        <v>6.5193054545127533E+21</v>
      </c>
      <c r="AM284" s="31">
        <f t="shared" si="417"/>
        <v>1.843170634627118E+24</v>
      </c>
      <c r="AN284" s="31">
        <f t="shared" si="418"/>
        <v>9.99352834589457E+18</v>
      </c>
      <c r="AO284" s="31">
        <f t="shared" si="419"/>
        <v>1259.9999999999998</v>
      </c>
      <c r="AP284" s="31">
        <f t="shared" si="420"/>
        <v>114651.09400004506</v>
      </c>
      <c r="AQ284" s="56">
        <f t="shared" si="381"/>
        <v>5.4219225057892199E-6</v>
      </c>
      <c r="AS284" s="32">
        <f t="shared" si="421"/>
        <v>248</v>
      </c>
      <c r="AT284" s="32">
        <f t="shared" si="422"/>
        <v>6.4999999999999991</v>
      </c>
      <c r="AU284" s="22">
        <v>1</v>
      </c>
      <c r="AV284" s="23">
        <f t="shared" si="423"/>
        <v>1.1499999999999999</v>
      </c>
      <c r="AW284" s="31">
        <f t="shared" si="388"/>
        <v>3.8526786812993562E+20</v>
      </c>
      <c r="AX284" s="31">
        <f t="shared" si="424"/>
        <v>1.0987839599065762E+23</v>
      </c>
      <c r="AY284" s="31">
        <f t="shared" si="425"/>
        <v>1.2491910432368202E+18</v>
      </c>
      <c r="AZ284" s="31">
        <f t="shared" si="426"/>
        <v>1949.9999999999998</v>
      </c>
      <c r="BA284" s="31">
        <f t="shared" si="427"/>
        <v>114651.09400004506</v>
      </c>
      <c r="BB284" s="56">
        <f t="shared" si="470"/>
        <v>1.1368850372943489E-5</v>
      </c>
      <c r="BD284" s="32">
        <f t="shared" si="428"/>
        <v>218</v>
      </c>
      <c r="BE284" s="32">
        <f t="shared" si="429"/>
        <v>9.1</v>
      </c>
      <c r="BF284" s="22">
        <v>1</v>
      </c>
      <c r="BG284" s="23">
        <f t="shared" si="430"/>
        <v>1.3</v>
      </c>
      <c r="BH284" s="31">
        <f t="shared" si="389"/>
        <v>2.5790658940929573E+19</v>
      </c>
      <c r="BI284" s="31">
        <f t="shared" si="431"/>
        <v>7.3090727438594416E+21</v>
      </c>
      <c r="BJ284" s="31">
        <f t="shared" si="432"/>
        <v>1.9518610050575276E+16</v>
      </c>
      <c r="BK284" s="31">
        <f t="shared" si="433"/>
        <v>2730</v>
      </c>
      <c r="BL284" s="31">
        <f t="shared" si="434"/>
        <v>114651.09400004506</v>
      </c>
      <c r="BM284" s="56">
        <f t="shared" si="382"/>
        <v>2.6704632358425236E-6</v>
      </c>
      <c r="BO284" s="32">
        <f t="shared" si="435"/>
        <v>173</v>
      </c>
      <c r="BP284" s="32">
        <f t="shared" si="436"/>
        <v>12.149999999999999</v>
      </c>
      <c r="BQ284" s="22">
        <v>1</v>
      </c>
      <c r="BR284" s="23">
        <f t="shared" si="437"/>
        <v>1.5249999999999999</v>
      </c>
      <c r="BS284" s="31">
        <f t="shared" si="390"/>
        <v>1.3432634865067486E+17</v>
      </c>
      <c r="BT284" s="31">
        <f t="shared" si="438"/>
        <v>3.5438648932764295E+19</v>
      </c>
      <c r="BU284" s="31">
        <f t="shared" si="439"/>
        <v>38122285255029.719</v>
      </c>
      <c r="BV284" s="31">
        <f t="shared" si="440"/>
        <v>3644.9999999999995</v>
      </c>
      <c r="BW284" s="31">
        <f t="shared" si="441"/>
        <v>114651.09400004506</v>
      </c>
      <c r="BX284" s="56">
        <f t="shared" si="380"/>
        <v>1.0757262594112133E-6</v>
      </c>
      <c r="BZ284" s="32">
        <f t="shared" si="442"/>
        <v>123</v>
      </c>
      <c r="CA284" s="32">
        <f t="shared" si="443"/>
        <v>15.7</v>
      </c>
      <c r="CB284" s="32">
        <v>1</v>
      </c>
      <c r="CC284" s="23">
        <f t="shared" si="444"/>
        <v>1.7749999999999999</v>
      </c>
      <c r="CD284" s="31">
        <f t="shared" si="391"/>
        <v>2.6077221818051015E+20</v>
      </c>
      <c r="CE284" s="31">
        <f t="shared" si="445"/>
        <v>5.6933094534259877E+22</v>
      </c>
      <c r="CF284" s="31">
        <f t="shared" si="446"/>
        <v>37228794194.364838</v>
      </c>
      <c r="CG284" s="31">
        <f t="shared" si="447"/>
        <v>4710</v>
      </c>
      <c r="CH284" s="31">
        <f t="shared" si="448"/>
        <v>114651.09400004506</v>
      </c>
      <c r="CI284" s="56">
        <f t="shared" si="476"/>
        <v>6.539042800837421E-13</v>
      </c>
      <c r="CK284" s="32">
        <f t="shared" si="449"/>
        <v>68</v>
      </c>
      <c r="CL284" s="32">
        <f t="shared" si="450"/>
        <v>19.799999999999997</v>
      </c>
      <c r="CM284" s="32">
        <v>1</v>
      </c>
      <c r="CN284" s="23">
        <f t="shared" si="451"/>
        <v>2.0499999999999998</v>
      </c>
      <c r="CO284" s="31">
        <f t="shared" si="392"/>
        <v>600</v>
      </c>
      <c r="CP284" s="31">
        <f t="shared" si="452"/>
        <v>83640</v>
      </c>
      <c r="CQ284" s="31">
        <f t="shared" si="453"/>
        <v>18178122.165217139</v>
      </c>
      <c r="CR284" s="31">
        <f t="shared" si="454"/>
        <v>5939.9999999999991</v>
      </c>
      <c r="CS284" s="31">
        <f t="shared" si="455"/>
        <v>114651.09400004506</v>
      </c>
      <c r="CT284" s="56">
        <f t="shared" si="471"/>
        <v>217.33766338136226</v>
      </c>
      <c r="CV284" s="32">
        <f t="shared" si="456"/>
        <v>18</v>
      </c>
      <c r="CW284" s="32">
        <f t="shared" si="457"/>
        <v>24.4</v>
      </c>
      <c r="CX284" s="32">
        <v>1</v>
      </c>
      <c r="CY284" s="23">
        <f t="shared" si="458"/>
        <v>2.2999999999999998</v>
      </c>
      <c r="CZ284" s="31">
        <f t="shared" si="393"/>
        <v>6</v>
      </c>
      <c r="DA284" s="31">
        <f t="shared" si="459"/>
        <v>248.39999999999998</v>
      </c>
      <c r="DB284" s="31">
        <f t="shared" si="460"/>
        <v>17752.0724269698</v>
      </c>
      <c r="DC284" s="31">
        <f t="shared" si="461"/>
        <v>7320</v>
      </c>
      <c r="DD284" s="31">
        <f t="shared" si="462"/>
        <v>114651.09400004506</v>
      </c>
      <c r="DE284" s="56">
        <f t="shared" si="473"/>
        <v>71.465669995852664</v>
      </c>
      <c r="DG284" s="32">
        <f t="shared" si="463"/>
        <v>-47</v>
      </c>
      <c r="DH284" s="32">
        <f t="shared" si="464"/>
        <v>29.65</v>
      </c>
      <c r="DI284" s="32">
        <v>1</v>
      </c>
      <c r="DJ284" s="23">
        <f t="shared" si="472"/>
        <v>2.625</v>
      </c>
      <c r="DK284" s="31">
        <f t="shared" si="394"/>
        <v>1</v>
      </c>
      <c r="DL284" s="31">
        <f t="shared" si="465"/>
        <v>-123.375</v>
      </c>
      <c r="DM284" s="31">
        <f t="shared" si="466"/>
        <v>2.1670010286828285</v>
      </c>
      <c r="DN284" s="31">
        <f t="shared" si="467"/>
        <v>8895</v>
      </c>
      <c r="DO284" s="31">
        <f t="shared" si="468"/>
        <v>114651.09400004506</v>
      </c>
    </row>
    <row r="285" spans="1:119">
      <c r="A285" s="23">
        <f t="shared" si="395"/>
        <v>3956.4752032762431</v>
      </c>
      <c r="B285" s="23">
        <v>0</v>
      </c>
      <c r="C285" s="44">
        <f t="shared" si="475"/>
        <v>12.2</v>
      </c>
      <c r="D285" s="48"/>
      <c r="E285" s="47">
        <f t="shared" si="396"/>
        <v>12.2</v>
      </c>
      <c r="F285" s="84">
        <f t="shared" si="383"/>
        <v>24.4</v>
      </c>
      <c r="G285" s="185">
        <f t="shared" si="384"/>
        <v>47.835175956318025</v>
      </c>
      <c r="H285" s="26">
        <f t="shared" si="397"/>
        <v>6.2729779079482768E+16</v>
      </c>
      <c r="I285" s="23">
        <f t="shared" si="469"/>
        <v>55.800000000000026</v>
      </c>
      <c r="J285" s="27">
        <v>279</v>
      </c>
      <c r="K285" s="32">
        <f t="shared" si="398"/>
        <v>279</v>
      </c>
      <c r="L285" s="32">
        <f t="shared" si="399"/>
        <v>1</v>
      </c>
      <c r="M285" s="22">
        <v>1</v>
      </c>
      <c r="N285" s="109">
        <f t="shared" si="400"/>
        <v>12.2</v>
      </c>
      <c r="O285" s="31">
        <f t="shared" si="385"/>
        <v>1.2135937846092971E+22</v>
      </c>
      <c r="P285" s="31">
        <f t="shared" si="401"/>
        <v>4.1308305240531255E+25</v>
      </c>
      <c r="Q285" s="31">
        <f t="shared" si="402"/>
        <v>9.1836396572362768E+19</v>
      </c>
      <c r="R285" s="31">
        <f t="shared" si="403"/>
        <v>300</v>
      </c>
      <c r="S285" s="31">
        <f t="shared" si="404"/>
        <v>118694.2560982873</v>
      </c>
      <c r="T285" s="56">
        <f t="shared" si="405"/>
        <v>2.2231944892828454E-6</v>
      </c>
      <c r="U285" s="163">
        <f t="shared" si="406"/>
        <v>1435.0552786895407</v>
      </c>
      <c r="W285" s="32">
        <f t="shared" si="407"/>
        <v>274</v>
      </c>
      <c r="X285" s="32">
        <f t="shared" si="408"/>
        <v>2.0499999999999998</v>
      </c>
      <c r="Y285" s="22">
        <v>1</v>
      </c>
      <c r="Z285" s="23">
        <f t="shared" si="409"/>
        <v>1.0249999999999999</v>
      </c>
      <c r="AA285" s="31">
        <f t="shared" si="386"/>
        <v>7.9908058285313469E+22</v>
      </c>
      <c r="AB285" s="31">
        <f t="shared" si="410"/>
        <v>2.2442178169430285E+25</v>
      </c>
      <c r="AC285" s="31">
        <f t="shared" si="411"/>
        <v>4.5918198286181368E+19</v>
      </c>
      <c r="AD285" s="31">
        <f t="shared" si="412"/>
        <v>615</v>
      </c>
      <c r="AE285" s="31">
        <f t="shared" si="413"/>
        <v>118694.2560982873</v>
      </c>
      <c r="AF285" s="56">
        <f t="shared" si="474"/>
        <v>2.0460669164782344E-6</v>
      </c>
      <c r="AH285" s="32">
        <f t="shared" si="414"/>
        <v>264</v>
      </c>
      <c r="AI285" s="32">
        <f t="shared" si="415"/>
        <v>4.1999999999999993</v>
      </c>
      <c r="AJ285" s="22">
        <v>1</v>
      </c>
      <c r="AK285" s="23">
        <f t="shared" si="416"/>
        <v>1.075</v>
      </c>
      <c r="AL285" s="31">
        <f t="shared" si="387"/>
        <v>6.5193054545127533E+21</v>
      </c>
      <c r="AM285" s="31">
        <f t="shared" si="417"/>
        <v>1.8501788879907193E+24</v>
      </c>
      <c r="AN285" s="31">
        <f t="shared" si="418"/>
        <v>1.1479549571545334E+19</v>
      </c>
      <c r="AO285" s="31">
        <f t="shared" si="419"/>
        <v>1259.9999999999998</v>
      </c>
      <c r="AP285" s="31">
        <f t="shared" si="420"/>
        <v>118694.2560982873</v>
      </c>
      <c r="AQ285" s="56">
        <f t="shared" si="381"/>
        <v>6.2045619729301095E-6</v>
      </c>
      <c r="AS285" s="32">
        <f t="shared" si="421"/>
        <v>249</v>
      </c>
      <c r="AT285" s="32">
        <f t="shared" si="422"/>
        <v>6.4999999999999991</v>
      </c>
      <c r="AU285" s="22">
        <v>1</v>
      </c>
      <c r="AV285" s="23">
        <f t="shared" si="423"/>
        <v>1.1499999999999999</v>
      </c>
      <c r="AW285" s="31">
        <f t="shared" si="388"/>
        <v>3.8526786812993562E+20</v>
      </c>
      <c r="AX285" s="31">
        <f t="shared" si="424"/>
        <v>1.1032145403900706E+23</v>
      </c>
      <c r="AY285" s="31">
        <f t="shared" si="425"/>
        <v>1.434943696443166E+18</v>
      </c>
      <c r="AZ285" s="31">
        <f t="shared" si="426"/>
        <v>1949.9999999999998</v>
      </c>
      <c r="BA285" s="31">
        <f t="shared" si="427"/>
        <v>118694.2560982873</v>
      </c>
      <c r="BB285" s="56">
        <f t="shared" si="470"/>
        <v>1.3006932413488711E-5</v>
      </c>
      <c r="BD285" s="32">
        <f t="shared" si="428"/>
        <v>219</v>
      </c>
      <c r="BE285" s="32">
        <f t="shared" si="429"/>
        <v>9.1</v>
      </c>
      <c r="BF285" s="22">
        <v>1</v>
      </c>
      <c r="BG285" s="23">
        <f t="shared" si="430"/>
        <v>1.3</v>
      </c>
      <c r="BH285" s="31">
        <f t="shared" si="389"/>
        <v>2.5790658940929573E+19</v>
      </c>
      <c r="BI285" s="31">
        <f t="shared" si="431"/>
        <v>7.3426006004826489E+21</v>
      </c>
      <c r="BJ285" s="31">
        <f t="shared" si="432"/>
        <v>2.2420995256924412E+16</v>
      </c>
      <c r="BK285" s="31">
        <f t="shared" si="433"/>
        <v>2730</v>
      </c>
      <c r="BL285" s="31">
        <f t="shared" si="434"/>
        <v>118694.2560982873</v>
      </c>
      <c r="BM285" s="56">
        <f t="shared" si="382"/>
        <v>3.0535496177540448E-6</v>
      </c>
      <c r="BO285" s="32">
        <f t="shared" si="435"/>
        <v>174</v>
      </c>
      <c r="BP285" s="32">
        <f t="shared" si="436"/>
        <v>12.149999999999999</v>
      </c>
      <c r="BQ285" s="22">
        <v>1</v>
      </c>
      <c r="BR285" s="23">
        <f t="shared" si="437"/>
        <v>1.5249999999999999</v>
      </c>
      <c r="BS285" s="31">
        <f t="shared" si="390"/>
        <v>1.3432634865067486E+17</v>
      </c>
      <c r="BT285" s="31">
        <f t="shared" si="438"/>
        <v>3.564349661445657E+19</v>
      </c>
      <c r="BU285" s="31">
        <f t="shared" si="439"/>
        <v>43791006361180.359</v>
      </c>
      <c r="BV285" s="31">
        <f t="shared" si="440"/>
        <v>3644.9999999999995</v>
      </c>
      <c r="BW285" s="31">
        <f t="shared" si="441"/>
        <v>118694.2560982873</v>
      </c>
      <c r="BX285" s="56">
        <f t="shared" si="380"/>
        <v>1.2285833467701722E-6</v>
      </c>
      <c r="BZ285" s="32">
        <f t="shared" si="442"/>
        <v>124</v>
      </c>
      <c r="CA285" s="32">
        <f t="shared" si="443"/>
        <v>15.7</v>
      </c>
      <c r="CB285" s="32">
        <v>1</v>
      </c>
      <c r="CC285" s="23">
        <f t="shared" si="444"/>
        <v>1.7749999999999999</v>
      </c>
      <c r="CD285" s="31">
        <f t="shared" si="391"/>
        <v>2.6077221818051015E+20</v>
      </c>
      <c r="CE285" s="31">
        <f t="shared" si="445"/>
        <v>5.7395965221530275E+22</v>
      </c>
      <c r="CF285" s="31">
        <f t="shared" si="446"/>
        <v>42764654649.590057</v>
      </c>
      <c r="CG285" s="31">
        <f t="shared" si="447"/>
        <v>4710</v>
      </c>
      <c r="CH285" s="31">
        <f t="shared" si="448"/>
        <v>118694.2560982873</v>
      </c>
      <c r="CI285" s="56">
        <f t="shared" si="476"/>
        <v>7.4508120012499159E-13</v>
      </c>
      <c r="CK285" s="32">
        <f t="shared" si="449"/>
        <v>69</v>
      </c>
      <c r="CL285" s="32">
        <f t="shared" si="450"/>
        <v>19.799999999999997</v>
      </c>
      <c r="CM285" s="32">
        <v>1</v>
      </c>
      <c r="CN285" s="23">
        <f t="shared" si="451"/>
        <v>2.0499999999999998</v>
      </c>
      <c r="CO285" s="31">
        <f t="shared" si="392"/>
        <v>600</v>
      </c>
      <c r="CP285" s="31">
        <f t="shared" si="452"/>
        <v>84869.999999999985</v>
      </c>
      <c r="CQ285" s="31">
        <f t="shared" si="453"/>
        <v>20881179.028120067</v>
      </c>
      <c r="CR285" s="31">
        <f t="shared" si="454"/>
        <v>5939.9999999999991</v>
      </c>
      <c r="CS285" s="31">
        <f t="shared" si="455"/>
        <v>118694.2560982873</v>
      </c>
      <c r="CT285" s="56">
        <f t="shared" si="471"/>
        <v>246.037221964417</v>
      </c>
      <c r="CV285" s="32">
        <f t="shared" si="456"/>
        <v>19</v>
      </c>
      <c r="CW285" s="32">
        <f t="shared" si="457"/>
        <v>24.4</v>
      </c>
      <c r="CX285" s="32">
        <v>1</v>
      </c>
      <c r="CY285" s="23">
        <f t="shared" si="458"/>
        <v>2.2999999999999998</v>
      </c>
      <c r="CZ285" s="31">
        <f t="shared" si="393"/>
        <v>6</v>
      </c>
      <c r="DA285" s="31">
        <f t="shared" si="459"/>
        <v>262.2</v>
      </c>
      <c r="DB285" s="31">
        <f t="shared" si="460"/>
        <v>20391.776394648434</v>
      </c>
      <c r="DC285" s="31">
        <f t="shared" si="461"/>
        <v>7320</v>
      </c>
      <c r="DD285" s="31">
        <f t="shared" si="462"/>
        <v>118694.2560982873</v>
      </c>
      <c r="DE285" s="56">
        <f t="shared" si="473"/>
        <v>77.771839796523395</v>
      </c>
      <c r="DG285" s="32">
        <f t="shared" si="463"/>
        <v>-46</v>
      </c>
      <c r="DH285" s="32">
        <f t="shared" si="464"/>
        <v>29.65</v>
      </c>
      <c r="DI285" s="32">
        <v>1</v>
      </c>
      <c r="DJ285" s="23">
        <f t="shared" si="472"/>
        <v>2.625</v>
      </c>
      <c r="DK285" s="31">
        <f t="shared" si="394"/>
        <v>1</v>
      </c>
      <c r="DL285" s="31">
        <f t="shared" si="465"/>
        <v>-120.75</v>
      </c>
      <c r="DM285" s="31">
        <f t="shared" si="466"/>
        <v>2.4892305169248474</v>
      </c>
      <c r="DN285" s="31">
        <f t="shared" si="467"/>
        <v>8895</v>
      </c>
      <c r="DO285" s="31">
        <f t="shared" si="468"/>
        <v>118694.2560982873</v>
      </c>
    </row>
    <row r="286" spans="1:119">
      <c r="A286" s="23">
        <f t="shared" si="395"/>
        <v>4096.0000000000782</v>
      </c>
      <c r="B286" s="23">
        <v>0</v>
      </c>
      <c r="C286" s="44">
        <f t="shared" si="475"/>
        <v>12.2</v>
      </c>
      <c r="D286" s="48"/>
      <c r="E286" s="47">
        <f t="shared" si="396"/>
        <v>12.2</v>
      </c>
      <c r="F286" s="84">
        <f t="shared" si="383"/>
        <v>24.4</v>
      </c>
      <c r="G286" s="185">
        <f t="shared" si="384"/>
        <v>48.502930128332721</v>
      </c>
      <c r="H286" s="26">
        <f t="shared" si="397"/>
        <v>7.205759403792928E+16</v>
      </c>
      <c r="I286" s="23">
        <f t="shared" si="469"/>
        <v>56.000000000000028</v>
      </c>
      <c r="J286" s="27">
        <v>280</v>
      </c>
      <c r="K286" s="32">
        <f t="shared" si="398"/>
        <v>280</v>
      </c>
      <c r="L286" s="32">
        <f t="shared" si="399"/>
        <v>1</v>
      </c>
      <c r="M286" s="22">
        <v>1</v>
      </c>
      <c r="N286" s="109">
        <f t="shared" si="400"/>
        <v>12.2</v>
      </c>
      <c r="O286" s="31">
        <f t="shared" si="385"/>
        <v>1.2135937846092971E+22</v>
      </c>
      <c r="P286" s="31">
        <f t="shared" si="401"/>
        <v>4.1456363682253589E+25</v>
      </c>
      <c r="Q286" s="31">
        <f t="shared" si="402"/>
        <v>1.0549231767152846E+20</v>
      </c>
      <c r="R286" s="31">
        <f t="shared" si="403"/>
        <v>300</v>
      </c>
      <c r="S286" s="31">
        <f t="shared" si="404"/>
        <v>122880.00000000234</v>
      </c>
      <c r="T286" s="56">
        <f t="shared" si="405"/>
        <v>2.5446592103466864E-6</v>
      </c>
      <c r="U286" s="163">
        <f t="shared" si="406"/>
        <v>1455.0879038499816</v>
      </c>
      <c r="W286" s="32">
        <f t="shared" si="407"/>
        <v>275</v>
      </c>
      <c r="X286" s="32">
        <f t="shared" si="408"/>
        <v>2.0499999999999998</v>
      </c>
      <c r="Y286" s="22">
        <v>1</v>
      </c>
      <c r="Z286" s="23">
        <f t="shared" si="409"/>
        <v>1.0249999999999999</v>
      </c>
      <c r="AA286" s="31">
        <f t="shared" si="386"/>
        <v>7.9908058285313469E+22</v>
      </c>
      <c r="AB286" s="31">
        <f t="shared" si="410"/>
        <v>2.2524083929172732E+25</v>
      </c>
      <c r="AC286" s="31">
        <f t="shared" si="411"/>
        <v>5.2746158835764224E+19</v>
      </c>
      <c r="AD286" s="31">
        <f t="shared" si="412"/>
        <v>615</v>
      </c>
      <c r="AE286" s="31">
        <f t="shared" si="413"/>
        <v>122880.00000000234</v>
      </c>
      <c r="AF286" s="56">
        <f t="shared" si="474"/>
        <v>2.3417671058954135E-6</v>
      </c>
      <c r="AH286" s="32">
        <f t="shared" si="414"/>
        <v>265</v>
      </c>
      <c r="AI286" s="32">
        <f t="shared" si="415"/>
        <v>4.1999999999999993</v>
      </c>
      <c r="AJ286" s="22">
        <v>1</v>
      </c>
      <c r="AK286" s="23">
        <f t="shared" si="416"/>
        <v>1.075</v>
      </c>
      <c r="AL286" s="31">
        <f t="shared" si="387"/>
        <v>6.5193054545127533E+21</v>
      </c>
      <c r="AM286" s="31">
        <f t="shared" si="417"/>
        <v>1.8571871413543206E+24</v>
      </c>
      <c r="AN286" s="31">
        <f t="shared" si="418"/>
        <v>1.3186539708941046E+19</v>
      </c>
      <c r="AO286" s="31">
        <f t="shared" si="419"/>
        <v>1259.9999999999998</v>
      </c>
      <c r="AP286" s="31">
        <f t="shared" si="420"/>
        <v>122880.00000000234</v>
      </c>
      <c r="AQ286" s="56">
        <f t="shared" si="381"/>
        <v>7.1002751501526102E-6</v>
      </c>
      <c r="AS286" s="32">
        <f t="shared" si="421"/>
        <v>250</v>
      </c>
      <c r="AT286" s="32">
        <f t="shared" si="422"/>
        <v>6.4999999999999991</v>
      </c>
      <c r="AU286" s="22">
        <v>1</v>
      </c>
      <c r="AV286" s="23">
        <f t="shared" si="423"/>
        <v>1.1499999999999999</v>
      </c>
      <c r="AW286" s="31">
        <f t="shared" si="388"/>
        <v>3.8526786812993562E+20</v>
      </c>
      <c r="AX286" s="31">
        <f t="shared" si="424"/>
        <v>1.1076451208735648E+23</v>
      </c>
      <c r="AY286" s="31">
        <f t="shared" si="425"/>
        <v>1.6483174636176289E+18</v>
      </c>
      <c r="AZ286" s="31">
        <f t="shared" si="426"/>
        <v>1949.9999999999998</v>
      </c>
      <c r="BA286" s="31">
        <f t="shared" si="427"/>
        <v>122880.00000000234</v>
      </c>
      <c r="BB286" s="56">
        <f t="shared" si="470"/>
        <v>1.4881277699464364E-5</v>
      </c>
      <c r="BD286" s="32">
        <f t="shared" si="428"/>
        <v>220</v>
      </c>
      <c r="BE286" s="32">
        <f t="shared" si="429"/>
        <v>9.1</v>
      </c>
      <c r="BF286" s="22">
        <v>1</v>
      </c>
      <c r="BG286" s="23">
        <f t="shared" si="430"/>
        <v>1.3</v>
      </c>
      <c r="BH286" s="31">
        <f t="shared" si="389"/>
        <v>2.5790658940929573E+19</v>
      </c>
      <c r="BI286" s="31">
        <f t="shared" si="431"/>
        <v>7.3761284571058584E+21</v>
      </c>
      <c r="BJ286" s="31">
        <f t="shared" si="432"/>
        <v>2.57549603690254E+16</v>
      </c>
      <c r="BK286" s="31">
        <f t="shared" si="433"/>
        <v>2730</v>
      </c>
      <c r="BL286" s="31">
        <f t="shared" si="434"/>
        <v>122880.00000000234</v>
      </c>
      <c r="BM286" s="56">
        <f t="shared" si="382"/>
        <v>3.4916637527121876E-6</v>
      </c>
      <c r="BO286" s="32">
        <f t="shared" si="435"/>
        <v>175</v>
      </c>
      <c r="BP286" s="32">
        <f t="shared" si="436"/>
        <v>12.149999999999999</v>
      </c>
      <c r="BQ286" s="22">
        <v>1</v>
      </c>
      <c r="BR286" s="23">
        <f t="shared" si="437"/>
        <v>1.5249999999999999</v>
      </c>
      <c r="BS286" s="31">
        <f t="shared" si="390"/>
        <v>1.3432634865067486E+17</v>
      </c>
      <c r="BT286" s="31">
        <f t="shared" si="438"/>
        <v>3.5848344296148853E+19</v>
      </c>
      <c r="BU286" s="31">
        <f t="shared" si="439"/>
        <v>50302656970752.578</v>
      </c>
      <c r="BV286" s="31">
        <f t="shared" si="440"/>
        <v>3644.9999999999995</v>
      </c>
      <c r="BW286" s="31">
        <f t="shared" si="441"/>
        <v>122880.00000000234</v>
      </c>
      <c r="BX286" s="56">
        <f t="shared" si="380"/>
        <v>1.4032072598721535E-6</v>
      </c>
      <c r="BZ286" s="32">
        <f t="shared" si="442"/>
        <v>125</v>
      </c>
      <c r="CA286" s="32">
        <f t="shared" si="443"/>
        <v>15.7</v>
      </c>
      <c r="CB286" s="32">
        <v>1</v>
      </c>
      <c r="CC286" s="23">
        <f t="shared" si="444"/>
        <v>1.7749999999999999</v>
      </c>
      <c r="CD286" s="31">
        <f t="shared" si="391"/>
        <v>2.6077221818051015E+20</v>
      </c>
      <c r="CE286" s="31">
        <f t="shared" si="445"/>
        <v>5.7858835908800681E+22</v>
      </c>
      <c r="CF286" s="31">
        <f t="shared" si="446"/>
        <v>49123688448.000397</v>
      </c>
      <c r="CG286" s="31">
        <f t="shared" si="447"/>
        <v>4710</v>
      </c>
      <c r="CH286" s="31">
        <f t="shared" si="448"/>
        <v>122880.00000000234</v>
      </c>
      <c r="CI286" s="56">
        <f t="shared" si="476"/>
        <v>8.4902656053141203E-13</v>
      </c>
      <c r="CK286" s="32">
        <f t="shared" si="449"/>
        <v>70</v>
      </c>
      <c r="CL286" s="32">
        <f t="shared" si="450"/>
        <v>19.799999999999997</v>
      </c>
      <c r="CM286" s="32">
        <v>1</v>
      </c>
      <c r="CN286" s="23">
        <f t="shared" si="451"/>
        <v>2.0499999999999998</v>
      </c>
      <c r="CO286" s="31">
        <f t="shared" si="392"/>
        <v>600</v>
      </c>
      <c r="CP286" s="31">
        <f t="shared" si="452"/>
        <v>86099.999999999985</v>
      </c>
      <c r="CQ286" s="31">
        <f t="shared" si="453"/>
        <v>23986176.000000108</v>
      </c>
      <c r="CR286" s="31">
        <f t="shared" si="454"/>
        <v>5939.9999999999991</v>
      </c>
      <c r="CS286" s="31">
        <f t="shared" si="455"/>
        <v>122880.00000000234</v>
      </c>
      <c r="CT286" s="56">
        <f t="shared" si="471"/>
        <v>278.58508710801522</v>
      </c>
      <c r="CV286" s="32">
        <f t="shared" si="456"/>
        <v>20</v>
      </c>
      <c r="CW286" s="32">
        <f t="shared" si="457"/>
        <v>24.4</v>
      </c>
      <c r="CX286" s="32">
        <v>1</v>
      </c>
      <c r="CY286" s="23">
        <f t="shared" si="458"/>
        <v>2.2999999999999998</v>
      </c>
      <c r="CZ286" s="31">
        <f t="shared" si="393"/>
        <v>6</v>
      </c>
      <c r="DA286" s="31">
        <f t="shared" si="459"/>
        <v>276</v>
      </c>
      <c r="DB286" s="31">
        <f t="shared" si="460"/>
        <v>23424.000000000029</v>
      </c>
      <c r="DC286" s="31">
        <f t="shared" si="461"/>
        <v>7320</v>
      </c>
      <c r="DD286" s="31">
        <f t="shared" si="462"/>
        <v>122880.00000000234</v>
      </c>
      <c r="DE286" s="56">
        <f t="shared" si="473"/>
        <v>84.869565217391411</v>
      </c>
      <c r="DG286" s="32">
        <f t="shared" si="463"/>
        <v>-45</v>
      </c>
      <c r="DH286" s="32">
        <f t="shared" si="464"/>
        <v>29.65</v>
      </c>
      <c r="DI286" s="32">
        <v>1</v>
      </c>
      <c r="DJ286" s="23">
        <f t="shared" si="472"/>
        <v>2.625</v>
      </c>
      <c r="DK286" s="31">
        <f t="shared" si="394"/>
        <v>1</v>
      </c>
      <c r="DL286" s="31">
        <f t="shared" si="465"/>
        <v>-118.125</v>
      </c>
      <c r="DM286" s="31">
        <f t="shared" si="466"/>
        <v>2.8593749999999916</v>
      </c>
      <c r="DN286" s="31">
        <f t="shared" si="467"/>
        <v>8895</v>
      </c>
      <c r="DO286" s="31">
        <f t="shared" si="468"/>
        <v>122880.00000000234</v>
      </c>
    </row>
    <row r="287" spans="1:119">
      <c r="A287" s="23">
        <f t="shared" si="395"/>
        <v>4240.4451280543635</v>
      </c>
      <c r="B287" s="23">
        <v>0</v>
      </c>
      <c r="C287" s="44">
        <f t="shared" si="475"/>
        <v>12.2</v>
      </c>
      <c r="D287" s="48"/>
      <c r="E287" s="47">
        <f t="shared" si="396"/>
        <v>12.2</v>
      </c>
      <c r="F287" s="84">
        <f t="shared" si="383"/>
        <v>24.4</v>
      </c>
      <c r="G287" s="185">
        <f t="shared" si="384"/>
        <v>49.180005801216403</v>
      </c>
      <c r="H287" s="26">
        <f t="shared" si="397"/>
        <v>8.2772439736413536E+16</v>
      </c>
      <c r="I287" s="23">
        <f t="shared" si="469"/>
        <v>56.200000000000031</v>
      </c>
      <c r="J287" s="27">
        <v>281</v>
      </c>
      <c r="K287" s="32">
        <f t="shared" si="398"/>
        <v>281</v>
      </c>
      <c r="L287" s="32">
        <f t="shared" si="399"/>
        <v>1</v>
      </c>
      <c r="M287" s="22">
        <v>1</v>
      </c>
      <c r="N287" s="109">
        <f t="shared" si="400"/>
        <v>12.2</v>
      </c>
      <c r="O287" s="31">
        <f t="shared" si="385"/>
        <v>1.2135937846092971E+22</v>
      </c>
      <c r="P287" s="31">
        <f t="shared" si="401"/>
        <v>4.1604422123975923E+25</v>
      </c>
      <c r="Q287" s="31">
        <f t="shared" si="402"/>
        <v>1.2117885177410942E+20</v>
      </c>
      <c r="R287" s="31">
        <f t="shared" si="403"/>
        <v>300</v>
      </c>
      <c r="S287" s="31">
        <f t="shared" si="404"/>
        <v>127213.3538416309</v>
      </c>
      <c r="T287" s="56">
        <f t="shared" si="405"/>
        <v>2.9126435505584417E-6</v>
      </c>
      <c r="U287" s="163">
        <f t="shared" si="406"/>
        <v>1475.400174036492</v>
      </c>
      <c r="W287" s="32">
        <f t="shared" si="407"/>
        <v>276</v>
      </c>
      <c r="X287" s="32">
        <f t="shared" si="408"/>
        <v>2.0499999999999998</v>
      </c>
      <c r="Y287" s="22">
        <v>1</v>
      </c>
      <c r="Z287" s="23">
        <f t="shared" si="409"/>
        <v>1.0249999999999999</v>
      </c>
      <c r="AA287" s="31">
        <f t="shared" si="386"/>
        <v>7.9908058285313469E+22</v>
      </c>
      <c r="AB287" s="31">
        <f t="shared" si="410"/>
        <v>2.2605989688915178E+25</v>
      </c>
      <c r="AC287" s="31">
        <f t="shared" si="411"/>
        <v>6.0589425887054684E+19</v>
      </c>
      <c r="AD287" s="31">
        <f t="shared" si="412"/>
        <v>615</v>
      </c>
      <c r="AE287" s="31">
        <f t="shared" si="413"/>
        <v>127213.3538416309</v>
      </c>
      <c r="AF287" s="56">
        <f t="shared" si="474"/>
        <v>2.6802377034067497E-6</v>
      </c>
      <c r="AH287" s="32">
        <f t="shared" si="414"/>
        <v>266</v>
      </c>
      <c r="AI287" s="32">
        <f t="shared" si="415"/>
        <v>4.1999999999999993</v>
      </c>
      <c r="AJ287" s="22">
        <v>1</v>
      </c>
      <c r="AK287" s="23">
        <f t="shared" si="416"/>
        <v>1.075</v>
      </c>
      <c r="AL287" s="31">
        <f t="shared" si="387"/>
        <v>6.5193054545127533E+21</v>
      </c>
      <c r="AM287" s="31">
        <f t="shared" si="417"/>
        <v>1.8641953947179216E+24</v>
      </c>
      <c r="AN287" s="31">
        <f t="shared" si="418"/>
        <v>1.5147356471763659E+19</v>
      </c>
      <c r="AO287" s="31">
        <f t="shared" si="419"/>
        <v>1259.9999999999998</v>
      </c>
      <c r="AP287" s="31">
        <f t="shared" si="420"/>
        <v>127213.3538416309</v>
      </c>
      <c r="AQ287" s="56">
        <f t="shared" si="381"/>
        <v>8.1254124512284081E-6</v>
      </c>
      <c r="AS287" s="32">
        <f t="shared" si="421"/>
        <v>251</v>
      </c>
      <c r="AT287" s="32">
        <f t="shared" si="422"/>
        <v>6.4999999999999991</v>
      </c>
      <c r="AU287" s="22">
        <v>1</v>
      </c>
      <c r="AV287" s="23">
        <f t="shared" si="423"/>
        <v>1.1499999999999999</v>
      </c>
      <c r="AW287" s="31">
        <f t="shared" si="388"/>
        <v>3.8526786812993562E+20</v>
      </c>
      <c r="AX287" s="31">
        <f t="shared" si="424"/>
        <v>1.1120757013570591E+23</v>
      </c>
      <c r="AY287" s="31">
        <f t="shared" si="425"/>
        <v>1.8934195589704553E+18</v>
      </c>
      <c r="AZ287" s="31">
        <f t="shared" si="426"/>
        <v>1949.9999999999998</v>
      </c>
      <c r="BA287" s="31">
        <f t="shared" si="427"/>
        <v>127213.3538416309</v>
      </c>
      <c r="BB287" s="56">
        <f t="shared" si="470"/>
        <v>1.7025995232697981E-5</v>
      </c>
      <c r="BD287" s="32">
        <f t="shared" si="428"/>
        <v>221</v>
      </c>
      <c r="BE287" s="32">
        <f t="shared" si="429"/>
        <v>9.1</v>
      </c>
      <c r="BF287" s="22">
        <v>1</v>
      </c>
      <c r="BG287" s="23">
        <f t="shared" si="430"/>
        <v>1.3</v>
      </c>
      <c r="BH287" s="31">
        <f t="shared" si="389"/>
        <v>2.5790658940929573E+19</v>
      </c>
      <c r="BI287" s="31">
        <f t="shared" si="431"/>
        <v>7.4096563137290667E+21</v>
      </c>
      <c r="BJ287" s="31">
        <f t="shared" si="432"/>
        <v>2.9584680608913312E+16</v>
      </c>
      <c r="BK287" s="31">
        <f t="shared" si="433"/>
        <v>2730</v>
      </c>
      <c r="BL287" s="31">
        <f t="shared" si="434"/>
        <v>127213.3538416309</v>
      </c>
      <c r="BM287" s="56">
        <f t="shared" si="382"/>
        <v>3.9927196831109421E-6</v>
      </c>
      <c r="BO287" s="32">
        <f t="shared" si="435"/>
        <v>176</v>
      </c>
      <c r="BP287" s="32">
        <f t="shared" si="436"/>
        <v>12.149999999999999</v>
      </c>
      <c r="BQ287" s="22">
        <v>1</v>
      </c>
      <c r="BR287" s="23">
        <f t="shared" si="437"/>
        <v>1.5249999999999999</v>
      </c>
      <c r="BS287" s="31">
        <f t="shared" si="390"/>
        <v>1.3432634865067486E+17</v>
      </c>
      <c r="BT287" s="31">
        <f t="shared" si="438"/>
        <v>3.6053191977841136E+19</v>
      </c>
      <c r="BU287" s="31">
        <f t="shared" si="439"/>
        <v>57782579314283.633</v>
      </c>
      <c r="BV287" s="31">
        <f t="shared" si="440"/>
        <v>3644.9999999999995</v>
      </c>
      <c r="BW287" s="31">
        <f t="shared" si="441"/>
        <v>127213.3538416309</v>
      </c>
      <c r="BX287" s="56">
        <f t="shared" ref="BX287:BX350" si="477">BU287/BT287</f>
        <v>1.6027035650490454E-6</v>
      </c>
      <c r="BZ287" s="32">
        <f t="shared" si="442"/>
        <v>126</v>
      </c>
      <c r="CA287" s="32">
        <f t="shared" si="443"/>
        <v>15.7</v>
      </c>
      <c r="CB287" s="32">
        <v>1</v>
      </c>
      <c r="CC287" s="23">
        <f t="shared" si="444"/>
        <v>1.7749999999999999</v>
      </c>
      <c r="CD287" s="31">
        <f t="shared" si="391"/>
        <v>2.6077221818051015E+20</v>
      </c>
      <c r="CE287" s="31">
        <f t="shared" si="445"/>
        <v>5.8321706596071088E+22</v>
      </c>
      <c r="CF287" s="31">
        <f t="shared" si="446"/>
        <v>56428300111.604919</v>
      </c>
      <c r="CG287" s="31">
        <f t="shared" si="447"/>
        <v>4710</v>
      </c>
      <c r="CH287" s="31">
        <f t="shared" si="448"/>
        <v>127213.3538416309</v>
      </c>
      <c r="CI287" s="56">
        <f t="shared" si="476"/>
        <v>9.6753513237224574E-13</v>
      </c>
      <c r="CK287" s="32">
        <f t="shared" si="449"/>
        <v>71</v>
      </c>
      <c r="CL287" s="32">
        <f t="shared" si="450"/>
        <v>19.799999999999997</v>
      </c>
      <c r="CM287" s="32">
        <v>1</v>
      </c>
      <c r="CN287" s="23">
        <f t="shared" si="451"/>
        <v>2.0499999999999998</v>
      </c>
      <c r="CO287" s="31">
        <f t="shared" si="392"/>
        <v>600</v>
      </c>
      <c r="CP287" s="31">
        <f t="shared" si="452"/>
        <v>87329.999999999985</v>
      </c>
      <c r="CQ287" s="31">
        <f t="shared" si="453"/>
        <v>27552880.913869489</v>
      </c>
      <c r="CR287" s="31">
        <f t="shared" si="454"/>
        <v>5939.9999999999991</v>
      </c>
      <c r="CS287" s="31">
        <f t="shared" si="455"/>
        <v>127213.3538416309</v>
      </c>
      <c r="CT287" s="56">
        <f t="shared" si="471"/>
        <v>315.50304493151833</v>
      </c>
      <c r="CV287" s="32">
        <f t="shared" si="456"/>
        <v>21</v>
      </c>
      <c r="CW287" s="32">
        <f t="shared" si="457"/>
        <v>24.4</v>
      </c>
      <c r="CX287" s="32">
        <v>1</v>
      </c>
      <c r="CY287" s="23">
        <f t="shared" si="458"/>
        <v>2.2999999999999998</v>
      </c>
      <c r="CZ287" s="31">
        <f t="shared" si="393"/>
        <v>6</v>
      </c>
      <c r="DA287" s="31">
        <f t="shared" si="459"/>
        <v>289.79999999999995</v>
      </c>
      <c r="DB287" s="31">
        <f t="shared" si="460"/>
        <v>26907.110267450578</v>
      </c>
      <c r="DC287" s="31">
        <f t="shared" si="461"/>
        <v>7320</v>
      </c>
      <c r="DD287" s="31">
        <f t="shared" si="462"/>
        <v>127213.3538416309</v>
      </c>
      <c r="DE287" s="56">
        <f t="shared" si="473"/>
        <v>92.847171385267714</v>
      </c>
      <c r="DG287" s="32">
        <f t="shared" si="463"/>
        <v>-44</v>
      </c>
      <c r="DH287" s="32">
        <f t="shared" si="464"/>
        <v>29.65</v>
      </c>
      <c r="DI287" s="32">
        <v>1</v>
      </c>
      <c r="DJ287" s="23">
        <f t="shared" si="472"/>
        <v>2.625</v>
      </c>
      <c r="DK287" s="31">
        <f t="shared" si="394"/>
        <v>1</v>
      </c>
      <c r="DL287" s="31">
        <f t="shared" si="465"/>
        <v>-115.5</v>
      </c>
      <c r="DM287" s="31">
        <f t="shared" si="466"/>
        <v>3.2845593588196378</v>
      </c>
      <c r="DN287" s="31">
        <f t="shared" si="467"/>
        <v>8895</v>
      </c>
      <c r="DO287" s="31">
        <f t="shared" si="468"/>
        <v>127213.3538416309</v>
      </c>
    </row>
    <row r="288" spans="1:119">
      <c r="A288" s="23">
        <f t="shared" si="395"/>
        <v>4389.9841025487412</v>
      </c>
      <c r="B288" s="23">
        <v>0</v>
      </c>
      <c r="C288" s="44">
        <f t="shared" si="475"/>
        <v>12.2</v>
      </c>
      <c r="D288" s="48"/>
      <c r="E288" s="47">
        <f t="shared" si="396"/>
        <v>12.2</v>
      </c>
      <c r="F288" s="84">
        <f t="shared" si="383"/>
        <v>24.4</v>
      </c>
      <c r="G288" s="185">
        <f t="shared" si="384"/>
        <v>49.866533098271979</v>
      </c>
      <c r="H288" s="26">
        <f t="shared" si="397"/>
        <v>9.5080565364309424E+16</v>
      </c>
      <c r="I288" s="23">
        <f t="shared" si="469"/>
        <v>56.400000000000027</v>
      </c>
      <c r="J288" s="27">
        <v>282</v>
      </c>
      <c r="K288" s="32">
        <f t="shared" si="398"/>
        <v>282</v>
      </c>
      <c r="L288" s="32">
        <f t="shared" si="399"/>
        <v>1</v>
      </c>
      <c r="M288" s="22">
        <v>1</v>
      </c>
      <c r="N288" s="109">
        <f t="shared" si="400"/>
        <v>12.2</v>
      </c>
      <c r="O288" s="31">
        <f t="shared" si="385"/>
        <v>1.2135937846092971E+22</v>
      </c>
      <c r="P288" s="31">
        <f t="shared" si="401"/>
        <v>4.1752480565698257E+25</v>
      </c>
      <c r="Q288" s="31">
        <f t="shared" si="402"/>
        <v>1.3919794769334898E+20</v>
      </c>
      <c r="R288" s="31">
        <f t="shared" si="403"/>
        <v>300</v>
      </c>
      <c r="S288" s="31">
        <f t="shared" si="404"/>
        <v>131699.52307646224</v>
      </c>
      <c r="T288" s="56">
        <f t="shared" si="405"/>
        <v>3.3338844975765829E-6</v>
      </c>
      <c r="U288" s="163">
        <f t="shared" si="406"/>
        <v>1495.9959929481595</v>
      </c>
      <c r="W288" s="32">
        <f t="shared" si="407"/>
        <v>277</v>
      </c>
      <c r="X288" s="32">
        <f t="shared" si="408"/>
        <v>2.0499999999999998</v>
      </c>
      <c r="Y288" s="22">
        <v>1</v>
      </c>
      <c r="Z288" s="23">
        <f t="shared" si="409"/>
        <v>1.0249999999999999</v>
      </c>
      <c r="AA288" s="31">
        <f t="shared" si="386"/>
        <v>7.9908058285313469E+22</v>
      </c>
      <c r="AB288" s="31">
        <f t="shared" si="410"/>
        <v>2.2687895448657625E+25</v>
      </c>
      <c r="AC288" s="31">
        <f t="shared" si="411"/>
        <v>6.9598973846674465E+19</v>
      </c>
      <c r="AD288" s="31">
        <f t="shared" si="412"/>
        <v>615</v>
      </c>
      <c r="AE288" s="31">
        <f t="shared" si="413"/>
        <v>131699.52307646224</v>
      </c>
      <c r="AF288" s="56">
        <f t="shared" si="474"/>
        <v>3.0676698949083189E-6</v>
      </c>
      <c r="AH288" s="32">
        <f t="shared" si="414"/>
        <v>267</v>
      </c>
      <c r="AI288" s="32">
        <f t="shared" si="415"/>
        <v>4.1999999999999993</v>
      </c>
      <c r="AJ288" s="22">
        <v>1</v>
      </c>
      <c r="AK288" s="23">
        <f t="shared" si="416"/>
        <v>1.075</v>
      </c>
      <c r="AL288" s="31">
        <f t="shared" si="387"/>
        <v>6.5193054545127533E+21</v>
      </c>
      <c r="AM288" s="31">
        <f t="shared" si="417"/>
        <v>1.8712036480815229E+24</v>
      </c>
      <c r="AN288" s="31">
        <f t="shared" si="418"/>
        <v>1.739974346166861E+19</v>
      </c>
      <c r="AO288" s="31">
        <f t="shared" si="419"/>
        <v>1259.9999999999998</v>
      </c>
      <c r="AP288" s="31">
        <f t="shared" si="420"/>
        <v>131699.52307646224</v>
      </c>
      <c r="AQ288" s="56">
        <f t="shared" si="381"/>
        <v>9.2986904335655477E-6</v>
      </c>
      <c r="AS288" s="32">
        <f t="shared" si="421"/>
        <v>252</v>
      </c>
      <c r="AT288" s="32">
        <f t="shared" si="422"/>
        <v>6.4999999999999991</v>
      </c>
      <c r="AU288" s="22">
        <v>1</v>
      </c>
      <c r="AV288" s="23">
        <f t="shared" si="423"/>
        <v>1.1499999999999999</v>
      </c>
      <c r="AW288" s="31">
        <f t="shared" si="388"/>
        <v>3.8526786812993562E+20</v>
      </c>
      <c r="AX288" s="31">
        <f t="shared" si="424"/>
        <v>1.1165062818405535E+23</v>
      </c>
      <c r="AY288" s="31">
        <f t="shared" si="425"/>
        <v>2.174967932708574E+18</v>
      </c>
      <c r="AZ288" s="31">
        <f t="shared" si="426"/>
        <v>1949.9999999999998</v>
      </c>
      <c r="BA288" s="31">
        <f t="shared" si="427"/>
        <v>131699.52307646224</v>
      </c>
      <c r="BB288" s="56">
        <f t="shared" si="470"/>
        <v>1.9480122665527265E-5</v>
      </c>
      <c r="BD288" s="32">
        <f t="shared" si="428"/>
        <v>222</v>
      </c>
      <c r="BE288" s="32">
        <f t="shared" si="429"/>
        <v>9.1</v>
      </c>
      <c r="BF288" s="22">
        <v>1</v>
      </c>
      <c r="BG288" s="23">
        <f t="shared" si="430"/>
        <v>1.3</v>
      </c>
      <c r="BH288" s="31">
        <f t="shared" si="389"/>
        <v>2.5790658940929573E+19</v>
      </c>
      <c r="BI288" s="31">
        <f t="shared" si="431"/>
        <v>7.443184170352274E+21</v>
      </c>
      <c r="BJ288" s="31">
        <f t="shared" si="432"/>
        <v>3.39838739485714E+16</v>
      </c>
      <c r="BK288" s="31">
        <f t="shared" si="433"/>
        <v>2730</v>
      </c>
      <c r="BL288" s="31">
        <f t="shared" si="434"/>
        <v>131699.52307646224</v>
      </c>
      <c r="BM288" s="56">
        <f t="shared" si="382"/>
        <v>4.5657709349630394E-6</v>
      </c>
      <c r="BO288" s="32">
        <f t="shared" si="435"/>
        <v>177</v>
      </c>
      <c r="BP288" s="32">
        <f t="shared" si="436"/>
        <v>12.149999999999999</v>
      </c>
      <c r="BQ288" s="22">
        <v>1</v>
      </c>
      <c r="BR288" s="23">
        <f t="shared" si="437"/>
        <v>1.5249999999999999</v>
      </c>
      <c r="BS288" s="31">
        <f t="shared" si="390"/>
        <v>1.3432634865067486E+17</v>
      </c>
      <c r="BT288" s="31">
        <f t="shared" si="438"/>
        <v>3.625803965953341E+19</v>
      </c>
      <c r="BU288" s="31">
        <f t="shared" si="439"/>
        <v>66374753805803.328</v>
      </c>
      <c r="BV288" s="31">
        <f t="shared" si="440"/>
        <v>3644.9999999999995</v>
      </c>
      <c r="BW288" s="31">
        <f t="shared" si="441"/>
        <v>131699.52307646224</v>
      </c>
      <c r="BX288" s="56">
        <f t="shared" si="477"/>
        <v>1.830621689122436E-6</v>
      </c>
      <c r="BZ288" s="32">
        <f t="shared" si="442"/>
        <v>127</v>
      </c>
      <c r="CA288" s="32">
        <f t="shared" si="443"/>
        <v>15.7</v>
      </c>
      <c r="CB288" s="32">
        <v>1</v>
      </c>
      <c r="CC288" s="23">
        <f t="shared" si="444"/>
        <v>1.7749999999999999</v>
      </c>
      <c r="CD288" s="31">
        <f t="shared" si="391"/>
        <v>2.6077221818051015E+20</v>
      </c>
      <c r="CE288" s="31">
        <f t="shared" si="445"/>
        <v>5.8784577283341494E+22</v>
      </c>
      <c r="CF288" s="31">
        <f t="shared" si="446"/>
        <v>64819095513.479591</v>
      </c>
      <c r="CG288" s="31">
        <f t="shared" si="447"/>
        <v>4710</v>
      </c>
      <c r="CH288" s="31">
        <f t="shared" si="448"/>
        <v>131699.52307646224</v>
      </c>
      <c r="CI288" s="56">
        <f t="shared" si="476"/>
        <v>1.1026547864936026E-12</v>
      </c>
      <c r="CK288" s="32">
        <f t="shared" si="449"/>
        <v>72</v>
      </c>
      <c r="CL288" s="32">
        <f t="shared" si="450"/>
        <v>19.799999999999997</v>
      </c>
      <c r="CM288" s="32">
        <v>1</v>
      </c>
      <c r="CN288" s="23">
        <f t="shared" si="451"/>
        <v>2.0499999999999998</v>
      </c>
      <c r="CO288" s="31">
        <f t="shared" si="392"/>
        <v>600</v>
      </c>
      <c r="CP288" s="31">
        <f t="shared" si="452"/>
        <v>88559.999999999985</v>
      </c>
      <c r="CQ288" s="31">
        <f t="shared" si="453"/>
        <v>31649948.981191088</v>
      </c>
      <c r="CR288" s="31">
        <f t="shared" si="454"/>
        <v>5939.9999999999991</v>
      </c>
      <c r="CS288" s="31">
        <f t="shared" si="455"/>
        <v>131699.52307646224</v>
      </c>
      <c r="CT288" s="56">
        <f t="shared" si="471"/>
        <v>357.38424775509367</v>
      </c>
      <c r="CV288" s="32">
        <f t="shared" si="456"/>
        <v>22</v>
      </c>
      <c r="CW288" s="32">
        <f t="shared" si="457"/>
        <v>24.4</v>
      </c>
      <c r="CX288" s="32">
        <v>1</v>
      </c>
      <c r="CY288" s="23">
        <f t="shared" si="458"/>
        <v>2.2999999999999998</v>
      </c>
      <c r="CZ288" s="31">
        <f t="shared" si="393"/>
        <v>6</v>
      </c>
      <c r="DA288" s="31">
        <f t="shared" si="459"/>
        <v>303.59999999999997</v>
      </c>
      <c r="DB288" s="31">
        <f t="shared" si="460"/>
        <v>30908.153301944316</v>
      </c>
      <c r="DC288" s="31">
        <f t="shared" si="461"/>
        <v>7320</v>
      </c>
      <c r="DD288" s="31">
        <f t="shared" si="462"/>
        <v>131699.52307646224</v>
      </c>
      <c r="DE288" s="56">
        <f t="shared" si="473"/>
        <v>101.80551153473095</v>
      </c>
      <c r="DG288" s="32">
        <f t="shared" si="463"/>
        <v>-43</v>
      </c>
      <c r="DH288" s="32">
        <f t="shared" si="464"/>
        <v>29.65</v>
      </c>
      <c r="DI288" s="32">
        <v>1</v>
      </c>
      <c r="DJ288" s="23">
        <f t="shared" si="472"/>
        <v>2.625</v>
      </c>
      <c r="DK288" s="31">
        <f t="shared" si="394"/>
        <v>1</v>
      </c>
      <c r="DL288" s="31">
        <f t="shared" si="465"/>
        <v>-112.875</v>
      </c>
      <c r="DM288" s="31">
        <f t="shared" si="466"/>
        <v>3.7729679323662331</v>
      </c>
      <c r="DN288" s="31">
        <f t="shared" si="467"/>
        <v>8895</v>
      </c>
      <c r="DO288" s="31">
        <f t="shared" si="468"/>
        <v>131699.52307646224</v>
      </c>
    </row>
    <row r="289" spans="1:119">
      <c r="A289" s="23">
        <f t="shared" si="395"/>
        <v>4544.7965575899816</v>
      </c>
      <c r="B289" s="23">
        <v>0</v>
      </c>
      <c r="C289" s="44">
        <f t="shared" si="475"/>
        <v>12.2</v>
      </c>
      <c r="D289" s="48"/>
      <c r="E289" s="47">
        <f t="shared" si="396"/>
        <v>12.2</v>
      </c>
      <c r="F289" s="84">
        <f t="shared" si="383"/>
        <v>24.4</v>
      </c>
      <c r="G289" s="185">
        <f t="shared" si="384"/>
        <v>50.562643959256128</v>
      </c>
      <c r="H289" s="26">
        <f t="shared" si="397"/>
        <v>1.092188890261703E+17</v>
      </c>
      <c r="I289" s="23">
        <f t="shared" si="469"/>
        <v>56.60000000000003</v>
      </c>
      <c r="J289" s="27">
        <v>283</v>
      </c>
      <c r="K289" s="32">
        <f t="shared" si="398"/>
        <v>283</v>
      </c>
      <c r="L289" s="32">
        <f t="shared" si="399"/>
        <v>1</v>
      </c>
      <c r="M289" s="22">
        <v>1</v>
      </c>
      <c r="N289" s="109">
        <f t="shared" si="400"/>
        <v>12.2</v>
      </c>
      <c r="O289" s="31">
        <f t="shared" si="385"/>
        <v>1.2135937846092971E+22</v>
      </c>
      <c r="P289" s="31">
        <f t="shared" si="401"/>
        <v>4.1900539007420583E+25</v>
      </c>
      <c r="Q289" s="31">
        <f t="shared" si="402"/>
        <v>1.5989645353431332E+20</v>
      </c>
      <c r="R289" s="31">
        <f t="shared" si="403"/>
        <v>300</v>
      </c>
      <c r="S289" s="31">
        <f t="shared" si="404"/>
        <v>136343.89672769944</v>
      </c>
      <c r="T289" s="56">
        <f t="shared" si="405"/>
        <v>3.816095384978118E-6</v>
      </c>
      <c r="U289" s="163">
        <f t="shared" si="406"/>
        <v>1516.8793187776839</v>
      </c>
      <c r="W289" s="32">
        <f t="shared" si="407"/>
        <v>278</v>
      </c>
      <c r="X289" s="32">
        <f t="shared" si="408"/>
        <v>2.0499999999999998</v>
      </c>
      <c r="Y289" s="22">
        <v>1</v>
      </c>
      <c r="Z289" s="23">
        <f t="shared" si="409"/>
        <v>1.0249999999999999</v>
      </c>
      <c r="AA289" s="31">
        <f t="shared" si="386"/>
        <v>7.9908058285313469E+22</v>
      </c>
      <c r="AB289" s="31">
        <f t="shared" si="410"/>
        <v>2.2769801208400071E+25</v>
      </c>
      <c r="AC289" s="31">
        <f t="shared" si="411"/>
        <v>7.9948226767156625E+19</v>
      </c>
      <c r="AD289" s="31">
        <f t="shared" si="412"/>
        <v>615</v>
      </c>
      <c r="AE289" s="31">
        <f t="shared" si="413"/>
        <v>136343.89672769944</v>
      </c>
      <c r="AF289" s="56">
        <f t="shared" si="474"/>
        <v>3.5111517239624694E-6</v>
      </c>
      <c r="AH289" s="32">
        <f t="shared" si="414"/>
        <v>268</v>
      </c>
      <c r="AI289" s="32">
        <f t="shared" si="415"/>
        <v>4.1999999999999993</v>
      </c>
      <c r="AJ289" s="22">
        <v>1</v>
      </c>
      <c r="AK289" s="23">
        <f t="shared" si="416"/>
        <v>1.075</v>
      </c>
      <c r="AL289" s="31">
        <f t="shared" si="387"/>
        <v>6.5193054545127533E+21</v>
      </c>
      <c r="AM289" s="31">
        <f t="shared" si="417"/>
        <v>1.878211901445124E+24</v>
      </c>
      <c r="AN289" s="31">
        <f t="shared" si="418"/>
        <v>1.9987056691789152E+19</v>
      </c>
      <c r="AO289" s="31">
        <f t="shared" si="419"/>
        <v>1259.9999999999998</v>
      </c>
      <c r="AP289" s="31">
        <f t="shared" si="420"/>
        <v>136343.89672769944</v>
      </c>
      <c r="AQ289" s="56">
        <f t="shared" si="381"/>
        <v>1.0641534470317654E-5</v>
      </c>
      <c r="AS289" s="32">
        <f t="shared" si="421"/>
        <v>253</v>
      </c>
      <c r="AT289" s="32">
        <f t="shared" si="422"/>
        <v>6.4999999999999991</v>
      </c>
      <c r="AU289" s="22">
        <v>1</v>
      </c>
      <c r="AV289" s="23">
        <f t="shared" si="423"/>
        <v>1.1499999999999999</v>
      </c>
      <c r="AW289" s="31">
        <f t="shared" si="388"/>
        <v>3.8526786812993562E+20</v>
      </c>
      <c r="AX289" s="31">
        <f t="shared" si="424"/>
        <v>1.1209368623240475E+23</v>
      </c>
      <c r="AY289" s="31">
        <f t="shared" si="425"/>
        <v>2.498382086473641E+18</v>
      </c>
      <c r="AZ289" s="31">
        <f t="shared" si="426"/>
        <v>1949.9999999999998</v>
      </c>
      <c r="BA289" s="31">
        <f t="shared" si="427"/>
        <v>136343.89672769944</v>
      </c>
      <c r="BB289" s="56">
        <f t="shared" si="470"/>
        <v>2.2288339071067082E-5</v>
      </c>
      <c r="BD289" s="32">
        <f t="shared" si="428"/>
        <v>223</v>
      </c>
      <c r="BE289" s="32">
        <f t="shared" si="429"/>
        <v>9.1</v>
      </c>
      <c r="BF289" s="22">
        <v>1</v>
      </c>
      <c r="BG289" s="23">
        <f t="shared" si="430"/>
        <v>1.3</v>
      </c>
      <c r="BH289" s="31">
        <f t="shared" si="389"/>
        <v>2.5790658940929573E+19</v>
      </c>
      <c r="BI289" s="31">
        <f t="shared" si="431"/>
        <v>7.4767120269754835E+21</v>
      </c>
      <c r="BJ289" s="31">
        <f t="shared" si="432"/>
        <v>3.9037220101150568E+16</v>
      </c>
      <c r="BK289" s="31">
        <f t="shared" si="433"/>
        <v>2730</v>
      </c>
      <c r="BL289" s="31">
        <f t="shared" si="434"/>
        <v>136343.89672769944</v>
      </c>
      <c r="BM289" s="56">
        <f t="shared" si="382"/>
        <v>5.2211747570732767E-6</v>
      </c>
      <c r="BO289" s="32">
        <f t="shared" si="435"/>
        <v>178</v>
      </c>
      <c r="BP289" s="32">
        <f t="shared" si="436"/>
        <v>12.149999999999999</v>
      </c>
      <c r="BQ289" s="22">
        <v>1</v>
      </c>
      <c r="BR289" s="23">
        <f t="shared" si="437"/>
        <v>1.5249999999999999</v>
      </c>
      <c r="BS289" s="31">
        <f t="shared" si="390"/>
        <v>1.3432634865067486E+17</v>
      </c>
      <c r="BT289" s="31">
        <f t="shared" si="438"/>
        <v>3.6462887341225689E+19</v>
      </c>
      <c r="BU289" s="31">
        <f t="shared" si="439"/>
        <v>76244570510059.469</v>
      </c>
      <c r="BV289" s="31">
        <f t="shared" si="440"/>
        <v>3644.9999999999995</v>
      </c>
      <c r="BW289" s="31">
        <f t="shared" si="441"/>
        <v>136343.89672769944</v>
      </c>
      <c r="BX289" s="56">
        <f t="shared" si="477"/>
        <v>2.0910184593049434E-6</v>
      </c>
      <c r="BZ289" s="32">
        <f t="shared" si="442"/>
        <v>128</v>
      </c>
      <c r="CA289" s="32">
        <f t="shared" si="443"/>
        <v>15.7</v>
      </c>
      <c r="CB289" s="32">
        <v>1</v>
      </c>
      <c r="CC289" s="23">
        <f t="shared" si="444"/>
        <v>1.7749999999999999</v>
      </c>
      <c r="CD289" s="31">
        <f t="shared" si="391"/>
        <v>2.6077221818051015E+20</v>
      </c>
      <c r="CE289" s="31">
        <f t="shared" si="445"/>
        <v>5.92474479706119E+22</v>
      </c>
      <c r="CF289" s="31">
        <f t="shared" si="446"/>
        <v>74457588388.729706</v>
      </c>
      <c r="CG289" s="31">
        <f t="shared" si="447"/>
        <v>4710</v>
      </c>
      <c r="CH289" s="31">
        <f t="shared" si="448"/>
        <v>136343.89672769944</v>
      </c>
      <c r="CI289" s="56">
        <f t="shared" si="476"/>
        <v>1.2567222882859424E-12</v>
      </c>
      <c r="CK289" s="32">
        <f t="shared" si="449"/>
        <v>73</v>
      </c>
      <c r="CL289" s="32">
        <f t="shared" si="450"/>
        <v>19.799999999999997</v>
      </c>
      <c r="CM289" s="32">
        <v>1</v>
      </c>
      <c r="CN289" s="23">
        <f t="shared" si="451"/>
        <v>2.0499999999999998</v>
      </c>
      <c r="CO289" s="31">
        <f t="shared" si="392"/>
        <v>600</v>
      </c>
      <c r="CP289" s="31">
        <f t="shared" si="452"/>
        <v>89789.999999999985</v>
      </c>
      <c r="CQ289" s="31">
        <f t="shared" si="453"/>
        <v>36356244.330434293</v>
      </c>
      <c r="CR289" s="31">
        <f t="shared" si="454"/>
        <v>5939.9999999999991</v>
      </c>
      <c r="CS289" s="31">
        <f t="shared" si="455"/>
        <v>136343.89672769944</v>
      </c>
      <c r="CT289" s="56">
        <f t="shared" si="471"/>
        <v>404.9030441077436</v>
      </c>
      <c r="CV289" s="32">
        <f t="shared" si="456"/>
        <v>23</v>
      </c>
      <c r="CW289" s="32">
        <f t="shared" si="457"/>
        <v>24.4</v>
      </c>
      <c r="CX289" s="32">
        <v>1</v>
      </c>
      <c r="CY289" s="23">
        <f t="shared" si="458"/>
        <v>2.2999999999999998</v>
      </c>
      <c r="CZ289" s="31">
        <f t="shared" si="393"/>
        <v>6</v>
      </c>
      <c r="DA289" s="31">
        <f t="shared" si="459"/>
        <v>317.39999999999998</v>
      </c>
      <c r="DB289" s="31">
        <f t="shared" si="460"/>
        <v>35504.144853939622</v>
      </c>
      <c r="DC289" s="31">
        <f t="shared" si="461"/>
        <v>7320</v>
      </c>
      <c r="DD289" s="31">
        <f t="shared" si="462"/>
        <v>136343.89672769944</v>
      </c>
      <c r="DE289" s="56">
        <f t="shared" si="473"/>
        <v>111.85930955872598</v>
      </c>
      <c r="DG289" s="32">
        <f t="shared" si="463"/>
        <v>-42</v>
      </c>
      <c r="DH289" s="32">
        <f t="shared" si="464"/>
        <v>29.65</v>
      </c>
      <c r="DI289" s="32">
        <v>1</v>
      </c>
      <c r="DJ289" s="23">
        <f t="shared" si="472"/>
        <v>2.625</v>
      </c>
      <c r="DK289" s="31">
        <f t="shared" si="394"/>
        <v>1</v>
      </c>
      <c r="DL289" s="31">
        <f t="shared" si="465"/>
        <v>-110.25</v>
      </c>
      <c r="DM289" s="31">
        <f t="shared" si="466"/>
        <v>4.334002057365657</v>
      </c>
      <c r="DN289" s="31">
        <f t="shared" si="467"/>
        <v>8895</v>
      </c>
      <c r="DO289" s="31">
        <f t="shared" si="468"/>
        <v>136343.89672769944</v>
      </c>
    </row>
    <row r="290" spans="1:119">
      <c r="A290" s="23">
        <f t="shared" si="395"/>
        <v>4705.0684620679476</v>
      </c>
      <c r="B290" s="23">
        <v>0</v>
      </c>
      <c r="C290" s="44">
        <f t="shared" si="475"/>
        <v>12.2</v>
      </c>
      <c r="D290" s="48"/>
      <c r="E290" s="47">
        <f t="shared" si="396"/>
        <v>12.2</v>
      </c>
      <c r="F290" s="84">
        <f t="shared" si="383"/>
        <v>24.4</v>
      </c>
      <c r="G290" s="185">
        <f t="shared" si="384"/>
        <v>51.268472165735787</v>
      </c>
      <c r="H290" s="26">
        <f t="shared" si="397"/>
        <v>1.2545955815896558E+17</v>
      </c>
      <c r="I290" s="23">
        <f t="shared" si="469"/>
        <v>56.800000000000033</v>
      </c>
      <c r="J290" s="27">
        <v>284</v>
      </c>
      <c r="K290" s="32">
        <f t="shared" si="398"/>
        <v>284</v>
      </c>
      <c r="L290" s="32">
        <f t="shared" si="399"/>
        <v>1</v>
      </c>
      <c r="M290" s="22">
        <v>1</v>
      </c>
      <c r="N290" s="109">
        <f t="shared" si="400"/>
        <v>12.2</v>
      </c>
      <c r="O290" s="31">
        <f t="shared" si="385"/>
        <v>1.2135937846092971E+22</v>
      </c>
      <c r="P290" s="31">
        <f t="shared" si="401"/>
        <v>4.2048597449142926E+25</v>
      </c>
      <c r="Q290" s="31">
        <f t="shared" si="402"/>
        <v>1.836727931447256E+20</v>
      </c>
      <c r="R290" s="31">
        <f t="shared" si="403"/>
        <v>300</v>
      </c>
      <c r="S290" s="31">
        <f t="shared" si="404"/>
        <v>141152.05386203842</v>
      </c>
      <c r="T290" s="56">
        <f t="shared" si="405"/>
        <v>4.3681074824641838E-6</v>
      </c>
      <c r="U290" s="163">
        <f t="shared" si="406"/>
        <v>1538.0541649720735</v>
      </c>
      <c r="W290" s="32">
        <f t="shared" si="407"/>
        <v>279</v>
      </c>
      <c r="X290" s="32">
        <f t="shared" si="408"/>
        <v>2.0499999999999998</v>
      </c>
      <c r="Y290" s="22">
        <v>1</v>
      </c>
      <c r="Z290" s="23">
        <f t="shared" si="409"/>
        <v>1.0249999999999999</v>
      </c>
      <c r="AA290" s="31">
        <f t="shared" si="386"/>
        <v>7.9908058285313469E+22</v>
      </c>
      <c r="AB290" s="31">
        <f t="shared" si="410"/>
        <v>2.2851706968142517E+25</v>
      </c>
      <c r="AC290" s="31">
        <f t="shared" si="411"/>
        <v>9.1836396572362768E+19</v>
      </c>
      <c r="AD290" s="31">
        <f t="shared" si="412"/>
        <v>615</v>
      </c>
      <c r="AE290" s="31">
        <f t="shared" si="413"/>
        <v>141152.05386203842</v>
      </c>
      <c r="AF290" s="56">
        <f t="shared" si="474"/>
        <v>4.0187981011830567E-6</v>
      </c>
      <c r="AH290" s="32">
        <f t="shared" si="414"/>
        <v>269</v>
      </c>
      <c r="AI290" s="32">
        <f t="shared" si="415"/>
        <v>4.1999999999999993</v>
      </c>
      <c r="AJ290" s="22">
        <v>1</v>
      </c>
      <c r="AK290" s="23">
        <f t="shared" si="416"/>
        <v>1.075</v>
      </c>
      <c r="AL290" s="31">
        <f t="shared" si="387"/>
        <v>6.5193054545127533E+21</v>
      </c>
      <c r="AM290" s="31">
        <f t="shared" si="417"/>
        <v>1.8852201548087255E+24</v>
      </c>
      <c r="AN290" s="31">
        <f t="shared" si="418"/>
        <v>2.2959099143090676E+19</v>
      </c>
      <c r="AO290" s="31">
        <f t="shared" si="419"/>
        <v>1259.9999999999998</v>
      </c>
      <c r="AP290" s="31">
        <f t="shared" si="420"/>
        <v>141152.05386203842</v>
      </c>
      <c r="AQ290" s="56">
        <f t="shared" si="381"/>
        <v>1.2178471084413006E-5</v>
      </c>
      <c r="AS290" s="32">
        <f t="shared" si="421"/>
        <v>254</v>
      </c>
      <c r="AT290" s="32">
        <f t="shared" si="422"/>
        <v>6.4999999999999991</v>
      </c>
      <c r="AU290" s="22">
        <v>1</v>
      </c>
      <c r="AV290" s="23">
        <f t="shared" si="423"/>
        <v>1.1499999999999999</v>
      </c>
      <c r="AW290" s="31">
        <f t="shared" si="388"/>
        <v>3.8526786812993562E+20</v>
      </c>
      <c r="AX290" s="31">
        <f t="shared" si="424"/>
        <v>1.1253674428075417E+23</v>
      </c>
      <c r="AY290" s="31">
        <f t="shared" si="425"/>
        <v>2.8698873928863319E+18</v>
      </c>
      <c r="AZ290" s="31">
        <f t="shared" si="426"/>
        <v>1949.9999999999998</v>
      </c>
      <c r="BA290" s="31">
        <f t="shared" si="427"/>
        <v>141152.05386203842</v>
      </c>
      <c r="BB290" s="56">
        <f t="shared" si="470"/>
        <v>2.5501780873690469E-5</v>
      </c>
      <c r="BD290" s="32">
        <f t="shared" si="428"/>
        <v>224</v>
      </c>
      <c r="BE290" s="32">
        <f t="shared" si="429"/>
        <v>9.1</v>
      </c>
      <c r="BF290" s="22">
        <v>1</v>
      </c>
      <c r="BG290" s="23">
        <f t="shared" si="430"/>
        <v>1.3</v>
      </c>
      <c r="BH290" s="31">
        <f t="shared" si="389"/>
        <v>2.5790658940929573E+19</v>
      </c>
      <c r="BI290" s="31">
        <f t="shared" si="431"/>
        <v>7.5102398835986918E+21</v>
      </c>
      <c r="BJ290" s="31">
        <f t="shared" si="432"/>
        <v>4.4841990513848848E+16</v>
      </c>
      <c r="BK290" s="31">
        <f t="shared" si="433"/>
        <v>2730</v>
      </c>
      <c r="BL290" s="31">
        <f t="shared" si="434"/>
        <v>141152.05386203842</v>
      </c>
      <c r="BM290" s="56">
        <f t="shared" si="382"/>
        <v>5.970780056144072E-6</v>
      </c>
      <c r="BO290" s="32">
        <f t="shared" si="435"/>
        <v>179</v>
      </c>
      <c r="BP290" s="32">
        <f t="shared" si="436"/>
        <v>12.149999999999999</v>
      </c>
      <c r="BQ290" s="22">
        <v>1</v>
      </c>
      <c r="BR290" s="23">
        <f t="shared" si="437"/>
        <v>1.5249999999999999</v>
      </c>
      <c r="BS290" s="31">
        <f t="shared" si="390"/>
        <v>1.3432634865067486E+17</v>
      </c>
      <c r="BT290" s="31">
        <f t="shared" si="438"/>
        <v>3.6667735022917972E+19</v>
      </c>
      <c r="BU290" s="31">
        <f t="shared" si="439"/>
        <v>87582012722360.766</v>
      </c>
      <c r="BV290" s="31">
        <f t="shared" si="440"/>
        <v>3644.9999999999995</v>
      </c>
      <c r="BW290" s="31">
        <f t="shared" si="441"/>
        <v>141152.05386203842</v>
      </c>
      <c r="BX290" s="56">
        <f t="shared" si="477"/>
        <v>2.3885307523800008E-6</v>
      </c>
      <c r="BZ290" s="32">
        <f t="shared" si="442"/>
        <v>129</v>
      </c>
      <c r="CA290" s="32">
        <f t="shared" si="443"/>
        <v>15.7</v>
      </c>
      <c r="CB290" s="32">
        <v>1</v>
      </c>
      <c r="CC290" s="23">
        <f t="shared" si="444"/>
        <v>1.7749999999999999</v>
      </c>
      <c r="CD290" s="31">
        <f t="shared" si="391"/>
        <v>2.6077221818051015E+20</v>
      </c>
      <c r="CE290" s="31">
        <f t="shared" si="445"/>
        <v>5.9710318657882307E+22</v>
      </c>
      <c r="CF290" s="31">
        <f t="shared" si="446"/>
        <v>85529309299.180145</v>
      </c>
      <c r="CG290" s="31">
        <f t="shared" si="447"/>
        <v>4710</v>
      </c>
      <c r="CH290" s="31">
        <f t="shared" si="448"/>
        <v>141152.05386203842</v>
      </c>
      <c r="CI290" s="56">
        <f t="shared" si="476"/>
        <v>1.4324041676821549E-12</v>
      </c>
      <c r="CK290" s="32">
        <f t="shared" si="449"/>
        <v>74</v>
      </c>
      <c r="CL290" s="32">
        <f t="shared" si="450"/>
        <v>19.799999999999997</v>
      </c>
      <c r="CM290" s="32">
        <v>1</v>
      </c>
      <c r="CN290" s="23">
        <f t="shared" si="451"/>
        <v>2.0499999999999998</v>
      </c>
      <c r="CO290" s="31">
        <f t="shared" si="392"/>
        <v>600</v>
      </c>
      <c r="CP290" s="31">
        <f t="shared" si="452"/>
        <v>91019.999999999985</v>
      </c>
      <c r="CQ290" s="31">
        <f t="shared" si="453"/>
        <v>41762358.056240156</v>
      </c>
      <c r="CR290" s="31">
        <f t="shared" si="454"/>
        <v>5939.9999999999991</v>
      </c>
      <c r="CS290" s="31">
        <f t="shared" si="455"/>
        <v>141152.05386203842</v>
      </c>
      <c r="CT290" s="56">
        <f t="shared" si="471"/>
        <v>458.82617069039952</v>
      </c>
      <c r="CV290" s="32">
        <f t="shared" si="456"/>
        <v>24</v>
      </c>
      <c r="CW290" s="32">
        <f t="shared" si="457"/>
        <v>24.4</v>
      </c>
      <c r="CX290" s="32">
        <v>1</v>
      </c>
      <c r="CY290" s="23">
        <f t="shared" si="458"/>
        <v>2.2999999999999998</v>
      </c>
      <c r="CZ290" s="31">
        <f t="shared" si="393"/>
        <v>6</v>
      </c>
      <c r="DA290" s="31">
        <f t="shared" si="459"/>
        <v>331.2</v>
      </c>
      <c r="DB290" s="31">
        <f t="shared" si="460"/>
        <v>40783.552789296882</v>
      </c>
      <c r="DC290" s="31">
        <f t="shared" si="461"/>
        <v>7320</v>
      </c>
      <c r="DD290" s="31">
        <f t="shared" si="462"/>
        <v>141152.05386203842</v>
      </c>
      <c r="DE290" s="56">
        <f t="shared" si="473"/>
        <v>123.13874634449542</v>
      </c>
      <c r="DG290" s="32">
        <f t="shared" si="463"/>
        <v>-41</v>
      </c>
      <c r="DH290" s="32">
        <f t="shared" si="464"/>
        <v>29.65</v>
      </c>
      <c r="DI290" s="32">
        <v>1</v>
      </c>
      <c r="DJ290" s="23">
        <f t="shared" si="472"/>
        <v>2.625</v>
      </c>
      <c r="DK290" s="31">
        <f t="shared" si="394"/>
        <v>1</v>
      </c>
      <c r="DL290" s="31">
        <f t="shared" si="465"/>
        <v>-107.625</v>
      </c>
      <c r="DM290" s="31">
        <f t="shared" si="466"/>
        <v>4.9784610338496957</v>
      </c>
      <c r="DN290" s="31">
        <f t="shared" si="467"/>
        <v>8895</v>
      </c>
      <c r="DO290" s="31">
        <f t="shared" si="468"/>
        <v>141152.05386203842</v>
      </c>
    </row>
    <row r="291" spans="1:119">
      <c r="A291" s="23">
        <f t="shared" si="395"/>
        <v>4870.9923430512408</v>
      </c>
      <c r="B291" s="23">
        <v>0</v>
      </c>
      <c r="C291" s="44">
        <f t="shared" si="475"/>
        <v>12.2</v>
      </c>
      <c r="D291" s="48"/>
      <c r="E291" s="47">
        <f t="shared" si="396"/>
        <v>12.2</v>
      </c>
      <c r="F291" s="84">
        <f t="shared" si="383"/>
        <v>24.4</v>
      </c>
      <c r="G291" s="185">
        <f t="shared" si="384"/>
        <v>51.984153366799077</v>
      </c>
      <c r="H291" s="26">
        <f t="shared" si="397"/>
        <v>1.4411518807585862E+17</v>
      </c>
      <c r="I291" s="23">
        <f t="shared" si="469"/>
        <v>57.000000000000036</v>
      </c>
      <c r="J291" s="27">
        <v>285</v>
      </c>
      <c r="K291" s="32">
        <f t="shared" si="398"/>
        <v>285</v>
      </c>
      <c r="L291" s="32">
        <f t="shared" si="399"/>
        <v>1</v>
      </c>
      <c r="M291" s="22">
        <v>1</v>
      </c>
      <c r="N291" s="109">
        <f t="shared" si="400"/>
        <v>12.2</v>
      </c>
      <c r="O291" s="31">
        <f t="shared" si="385"/>
        <v>1.2135937846092971E+22</v>
      </c>
      <c r="P291" s="31">
        <f t="shared" si="401"/>
        <v>4.2196655890865251E+25</v>
      </c>
      <c r="Q291" s="31">
        <f t="shared" si="402"/>
        <v>2.1098463534305699E+20</v>
      </c>
      <c r="R291" s="31">
        <f t="shared" si="403"/>
        <v>300</v>
      </c>
      <c r="S291" s="31">
        <f t="shared" si="404"/>
        <v>146129.77029153722</v>
      </c>
      <c r="T291" s="56">
        <f t="shared" si="405"/>
        <v>5.0000321326110357E-6</v>
      </c>
      <c r="U291" s="163">
        <f t="shared" si="406"/>
        <v>1559.5246010039723</v>
      </c>
      <c r="W291" s="32">
        <f t="shared" si="407"/>
        <v>280</v>
      </c>
      <c r="X291" s="32">
        <f t="shared" si="408"/>
        <v>2.0499999999999998</v>
      </c>
      <c r="Y291" s="22">
        <v>1</v>
      </c>
      <c r="Z291" s="23">
        <f t="shared" si="409"/>
        <v>1.0249999999999999</v>
      </c>
      <c r="AA291" s="31">
        <f t="shared" si="386"/>
        <v>7.9908058285313469E+22</v>
      </c>
      <c r="AB291" s="31">
        <f t="shared" si="410"/>
        <v>2.2933612727884964E+25</v>
      </c>
      <c r="AC291" s="31">
        <f t="shared" si="411"/>
        <v>1.0549231767152846E+20</v>
      </c>
      <c r="AD291" s="31">
        <f t="shared" si="412"/>
        <v>615</v>
      </c>
      <c r="AE291" s="31">
        <f t="shared" si="413"/>
        <v>146129.77029153722</v>
      </c>
      <c r="AF291" s="56">
        <f t="shared" si="474"/>
        <v>4.5998996722945628E-6</v>
      </c>
      <c r="AH291" s="32">
        <f t="shared" si="414"/>
        <v>270</v>
      </c>
      <c r="AI291" s="32">
        <f t="shared" si="415"/>
        <v>4.1999999999999993</v>
      </c>
      <c r="AJ291" s="22">
        <v>1</v>
      </c>
      <c r="AK291" s="23">
        <f t="shared" si="416"/>
        <v>1.075</v>
      </c>
      <c r="AL291" s="31">
        <f t="shared" si="387"/>
        <v>6.5193054545127533E+21</v>
      </c>
      <c r="AM291" s="31">
        <f t="shared" si="417"/>
        <v>1.8922284081723266E+24</v>
      </c>
      <c r="AN291" s="31">
        <f t="shared" si="418"/>
        <v>2.6373079417882092E+19</v>
      </c>
      <c r="AO291" s="31">
        <f t="shared" si="419"/>
        <v>1259.9999999999998</v>
      </c>
      <c r="AP291" s="31">
        <f t="shared" si="420"/>
        <v>146129.77029153722</v>
      </c>
      <c r="AQ291" s="56">
        <f t="shared" si="381"/>
        <v>1.3937577146595866E-5</v>
      </c>
      <c r="AS291" s="32">
        <f t="shared" si="421"/>
        <v>255</v>
      </c>
      <c r="AT291" s="32">
        <f t="shared" si="422"/>
        <v>6.4999999999999991</v>
      </c>
      <c r="AU291" s="22">
        <v>1</v>
      </c>
      <c r="AV291" s="23">
        <f t="shared" si="423"/>
        <v>1.1499999999999999</v>
      </c>
      <c r="AW291" s="31">
        <f t="shared" si="388"/>
        <v>3.8526786812993562E+20</v>
      </c>
      <c r="AX291" s="31">
        <f t="shared" si="424"/>
        <v>1.1297980232910361E+23</v>
      </c>
      <c r="AY291" s="31">
        <f t="shared" si="425"/>
        <v>3.2966349272352589E+18</v>
      </c>
      <c r="AZ291" s="31">
        <f t="shared" si="426"/>
        <v>1949.9999999999998</v>
      </c>
      <c r="BA291" s="31">
        <f t="shared" si="427"/>
        <v>146129.77029153722</v>
      </c>
      <c r="BB291" s="56">
        <f t="shared" si="470"/>
        <v>2.9178975881302682E-5</v>
      </c>
      <c r="BD291" s="32">
        <f t="shared" si="428"/>
        <v>225</v>
      </c>
      <c r="BE291" s="32">
        <f t="shared" si="429"/>
        <v>9.1</v>
      </c>
      <c r="BF291" s="22">
        <v>1</v>
      </c>
      <c r="BG291" s="23">
        <f t="shared" si="430"/>
        <v>1.3</v>
      </c>
      <c r="BH291" s="31">
        <f t="shared" si="389"/>
        <v>2.5790658940929573E+19</v>
      </c>
      <c r="BI291" s="31">
        <f t="shared" si="431"/>
        <v>7.5437677402219002E+21</v>
      </c>
      <c r="BJ291" s="31">
        <f t="shared" si="432"/>
        <v>5.1509920738050832E+16</v>
      </c>
      <c r="BK291" s="31">
        <f t="shared" si="433"/>
        <v>2730</v>
      </c>
      <c r="BL291" s="31">
        <f t="shared" si="434"/>
        <v>146129.77029153722</v>
      </c>
      <c r="BM291" s="56">
        <f t="shared" si="382"/>
        <v>6.8281424497482825E-6</v>
      </c>
      <c r="BO291" s="32">
        <f t="shared" si="435"/>
        <v>180</v>
      </c>
      <c r="BP291" s="32">
        <f t="shared" si="436"/>
        <v>12.149999999999999</v>
      </c>
      <c r="BQ291" s="22">
        <v>1</v>
      </c>
      <c r="BR291" s="23">
        <f t="shared" si="437"/>
        <v>1.5249999999999999</v>
      </c>
      <c r="BS291" s="31">
        <f t="shared" si="390"/>
        <v>1.3432634865067486E+17</v>
      </c>
      <c r="BT291" s="31">
        <f t="shared" si="438"/>
        <v>3.6872582704610247E+19</v>
      </c>
      <c r="BU291" s="31">
        <f t="shared" si="439"/>
        <v>100605313941505.2</v>
      </c>
      <c r="BV291" s="31">
        <f t="shared" si="440"/>
        <v>3644.9999999999995</v>
      </c>
      <c r="BW291" s="31">
        <f t="shared" si="441"/>
        <v>146129.77029153722</v>
      </c>
      <c r="BX291" s="56">
        <f t="shared" si="477"/>
        <v>2.7284585608625225E-6</v>
      </c>
      <c r="BZ291" s="32">
        <f t="shared" si="442"/>
        <v>130</v>
      </c>
      <c r="CA291" s="32">
        <f t="shared" si="443"/>
        <v>15.7</v>
      </c>
      <c r="CB291" s="32">
        <v>1</v>
      </c>
      <c r="CC291" s="23">
        <f t="shared" si="444"/>
        <v>1.7749999999999999</v>
      </c>
      <c r="CD291" s="31">
        <f t="shared" si="391"/>
        <v>2.6077221818051015E+20</v>
      </c>
      <c r="CE291" s="31">
        <f t="shared" si="445"/>
        <v>6.0173189345152713E+22</v>
      </c>
      <c r="CF291" s="31">
        <f t="shared" si="446"/>
        <v>98247376896.000839</v>
      </c>
      <c r="CG291" s="31">
        <f t="shared" si="447"/>
        <v>4710</v>
      </c>
      <c r="CH291" s="31">
        <f t="shared" si="448"/>
        <v>146129.77029153722</v>
      </c>
      <c r="CI291" s="56">
        <f t="shared" si="476"/>
        <v>1.6327433856373313E-12</v>
      </c>
      <c r="CK291" s="32">
        <f t="shared" si="449"/>
        <v>75</v>
      </c>
      <c r="CL291" s="32">
        <f t="shared" si="450"/>
        <v>19.799999999999997</v>
      </c>
      <c r="CM291" s="32">
        <v>1</v>
      </c>
      <c r="CN291" s="23">
        <f t="shared" si="451"/>
        <v>2.0499999999999998</v>
      </c>
      <c r="CO291" s="31">
        <f t="shared" si="392"/>
        <v>600</v>
      </c>
      <c r="CP291" s="31">
        <f t="shared" si="452"/>
        <v>92249.999999999985</v>
      </c>
      <c r="CQ291" s="31">
        <f t="shared" si="453"/>
        <v>47972352.000000231</v>
      </c>
      <c r="CR291" s="31">
        <f t="shared" si="454"/>
        <v>5939.9999999999991</v>
      </c>
      <c r="CS291" s="31">
        <f t="shared" si="455"/>
        <v>146129.77029153722</v>
      </c>
      <c r="CT291" s="56">
        <f t="shared" si="471"/>
        <v>520.0254959349619</v>
      </c>
      <c r="CV291" s="32">
        <f t="shared" si="456"/>
        <v>25</v>
      </c>
      <c r="CW291" s="32">
        <f t="shared" si="457"/>
        <v>24.4</v>
      </c>
      <c r="CX291" s="32">
        <v>1</v>
      </c>
      <c r="CY291" s="23">
        <f t="shared" si="458"/>
        <v>2.2999999999999998</v>
      </c>
      <c r="CZ291" s="31">
        <f t="shared" si="393"/>
        <v>6</v>
      </c>
      <c r="DA291" s="31">
        <f t="shared" si="459"/>
        <v>345</v>
      </c>
      <c r="DB291" s="31">
        <f t="shared" si="460"/>
        <v>46848.00000000008</v>
      </c>
      <c r="DC291" s="31">
        <f t="shared" si="461"/>
        <v>7320</v>
      </c>
      <c r="DD291" s="31">
        <f t="shared" si="462"/>
        <v>146129.77029153722</v>
      </c>
      <c r="DE291" s="56">
        <f t="shared" si="473"/>
        <v>135.79130434782633</v>
      </c>
      <c r="DG291" s="32">
        <f t="shared" si="463"/>
        <v>-40</v>
      </c>
      <c r="DH291" s="32">
        <f t="shared" si="464"/>
        <v>29.65</v>
      </c>
      <c r="DI291" s="32">
        <v>1</v>
      </c>
      <c r="DJ291" s="23">
        <f t="shared" si="472"/>
        <v>2.625</v>
      </c>
      <c r="DK291" s="31">
        <f t="shared" si="394"/>
        <v>1</v>
      </c>
      <c r="DL291" s="31">
        <f t="shared" si="465"/>
        <v>-105</v>
      </c>
      <c r="DM291" s="31">
        <f t="shared" si="466"/>
        <v>5.7187499999999849</v>
      </c>
      <c r="DN291" s="31">
        <f t="shared" si="467"/>
        <v>8895</v>
      </c>
      <c r="DO291" s="31">
        <f t="shared" si="468"/>
        <v>146129.77029153722</v>
      </c>
    </row>
    <row r="292" spans="1:119">
      <c r="A292" s="23">
        <f t="shared" si="395"/>
        <v>5042.7675170608754</v>
      </c>
      <c r="B292" s="23">
        <v>0</v>
      </c>
      <c r="C292" s="44">
        <f t="shared" si="475"/>
        <v>12.2</v>
      </c>
      <c r="D292" s="48"/>
      <c r="E292" s="47">
        <f t="shared" si="396"/>
        <v>12.2</v>
      </c>
      <c r="F292" s="84">
        <f t="shared" si="383"/>
        <v>24.4</v>
      </c>
      <c r="G292" s="185">
        <f t="shared" si="384"/>
        <v>52.709825105124665</v>
      </c>
      <c r="H292" s="26">
        <f t="shared" si="397"/>
        <v>1.6554487947282707E+17</v>
      </c>
      <c r="I292" s="23">
        <f t="shared" si="469"/>
        <v>57.200000000000024</v>
      </c>
      <c r="J292" s="27">
        <v>286</v>
      </c>
      <c r="K292" s="32">
        <f t="shared" si="398"/>
        <v>286</v>
      </c>
      <c r="L292" s="32">
        <f t="shared" si="399"/>
        <v>1</v>
      </c>
      <c r="M292" s="22">
        <v>1</v>
      </c>
      <c r="N292" s="109">
        <f t="shared" si="400"/>
        <v>12.2</v>
      </c>
      <c r="O292" s="31">
        <f t="shared" si="385"/>
        <v>1.2135937846092971E+22</v>
      </c>
      <c r="P292" s="31">
        <f t="shared" si="401"/>
        <v>4.2344714332587594E+25</v>
      </c>
      <c r="Q292" s="31">
        <f t="shared" si="402"/>
        <v>2.4235770354821883E+20</v>
      </c>
      <c r="R292" s="31">
        <f t="shared" si="403"/>
        <v>300</v>
      </c>
      <c r="S292" s="31">
        <f t="shared" si="404"/>
        <v>151283.02551182627</v>
      </c>
      <c r="T292" s="56">
        <f t="shared" si="405"/>
        <v>5.7234464175309239E-6</v>
      </c>
      <c r="U292" s="163">
        <f t="shared" si="406"/>
        <v>1581.29475315374</v>
      </c>
      <c r="W292" s="32">
        <f t="shared" si="407"/>
        <v>281</v>
      </c>
      <c r="X292" s="32">
        <f t="shared" si="408"/>
        <v>2.0499999999999998</v>
      </c>
      <c r="Y292" s="22">
        <v>1</v>
      </c>
      <c r="Z292" s="23">
        <f t="shared" si="409"/>
        <v>1.0249999999999999</v>
      </c>
      <c r="AA292" s="31">
        <f t="shared" si="386"/>
        <v>7.9908058285313469E+22</v>
      </c>
      <c r="AB292" s="31">
        <f t="shared" si="410"/>
        <v>2.301551848762741E+25</v>
      </c>
      <c r="AC292" s="31">
        <f t="shared" si="411"/>
        <v>1.2117885177410942E+20</v>
      </c>
      <c r="AD292" s="31">
        <f t="shared" si="412"/>
        <v>615</v>
      </c>
      <c r="AE292" s="31">
        <f t="shared" si="413"/>
        <v>151283.02551182627</v>
      </c>
      <c r="AF292" s="56">
        <f t="shared" si="474"/>
        <v>5.2650932821371048E-6</v>
      </c>
      <c r="AH292" s="32">
        <f t="shared" si="414"/>
        <v>271</v>
      </c>
      <c r="AI292" s="32">
        <f t="shared" si="415"/>
        <v>4.1999999999999993</v>
      </c>
      <c r="AJ292" s="22">
        <v>1</v>
      </c>
      <c r="AK292" s="23">
        <f t="shared" si="416"/>
        <v>1.075</v>
      </c>
      <c r="AL292" s="31">
        <f t="shared" si="387"/>
        <v>6.5193054545127533E+21</v>
      </c>
      <c r="AM292" s="31">
        <f t="shared" si="417"/>
        <v>1.8992366615359279E+24</v>
      </c>
      <c r="AN292" s="31">
        <f t="shared" si="418"/>
        <v>3.029471294352733E+19</v>
      </c>
      <c r="AO292" s="31">
        <f t="shared" si="419"/>
        <v>1259.9999999999998</v>
      </c>
      <c r="AP292" s="31">
        <f t="shared" si="420"/>
        <v>151283.02551182627</v>
      </c>
      <c r="AQ292" s="56">
        <f t="shared" si="381"/>
        <v>1.5950994184699316E-5</v>
      </c>
      <c r="AS292" s="32">
        <f t="shared" si="421"/>
        <v>256</v>
      </c>
      <c r="AT292" s="32">
        <f t="shared" si="422"/>
        <v>6.4999999999999991</v>
      </c>
      <c r="AU292" s="22">
        <v>1</v>
      </c>
      <c r="AV292" s="23">
        <f t="shared" si="423"/>
        <v>1.1499999999999999</v>
      </c>
      <c r="AW292" s="31">
        <f t="shared" si="388"/>
        <v>3.8526786812993562E+20</v>
      </c>
      <c r="AX292" s="31">
        <f t="shared" si="424"/>
        <v>1.1342286037745305E+23</v>
      </c>
      <c r="AY292" s="31">
        <f t="shared" si="425"/>
        <v>3.7868391179409121E+18</v>
      </c>
      <c r="AZ292" s="31">
        <f t="shared" si="426"/>
        <v>1949.9999999999998</v>
      </c>
      <c r="BA292" s="31">
        <f t="shared" si="427"/>
        <v>151283.02551182627</v>
      </c>
      <c r="BB292" s="56">
        <f t="shared" si="470"/>
        <v>3.338691252661871E-5</v>
      </c>
      <c r="BD292" s="32">
        <f t="shared" si="428"/>
        <v>226</v>
      </c>
      <c r="BE292" s="32">
        <f t="shared" si="429"/>
        <v>9.1</v>
      </c>
      <c r="BF292" s="22">
        <v>1</v>
      </c>
      <c r="BG292" s="23">
        <f t="shared" si="430"/>
        <v>1.3</v>
      </c>
      <c r="BH292" s="31">
        <f t="shared" si="389"/>
        <v>2.5790658940929573E+19</v>
      </c>
      <c r="BI292" s="31">
        <f t="shared" si="431"/>
        <v>7.5772955968451096E+21</v>
      </c>
      <c r="BJ292" s="31">
        <f t="shared" si="432"/>
        <v>5.9169361217826648E+16</v>
      </c>
      <c r="BK292" s="31">
        <f t="shared" si="433"/>
        <v>2730</v>
      </c>
      <c r="BL292" s="31">
        <f t="shared" si="434"/>
        <v>151283.02551182627</v>
      </c>
      <c r="BM292" s="56">
        <f t="shared" si="382"/>
        <v>7.808770353694855E-6</v>
      </c>
      <c r="BO292" s="32">
        <f t="shared" si="435"/>
        <v>181</v>
      </c>
      <c r="BP292" s="32">
        <f t="shared" si="436"/>
        <v>12.149999999999999</v>
      </c>
      <c r="BQ292" s="22">
        <v>1</v>
      </c>
      <c r="BR292" s="23">
        <f t="shared" si="437"/>
        <v>1.5249999999999999</v>
      </c>
      <c r="BS292" s="31">
        <f t="shared" si="390"/>
        <v>1.3432634865067486E+17</v>
      </c>
      <c r="BT292" s="31">
        <f t="shared" si="438"/>
        <v>3.7077430386302525E+19</v>
      </c>
      <c r="BU292" s="31">
        <f t="shared" si="439"/>
        <v>115565158628567.31</v>
      </c>
      <c r="BV292" s="31">
        <f t="shared" si="440"/>
        <v>3644.9999999999995</v>
      </c>
      <c r="BW292" s="31">
        <f t="shared" si="441"/>
        <v>151283.02551182627</v>
      </c>
      <c r="BX292" s="56">
        <f t="shared" si="477"/>
        <v>3.1168599718080901E-6</v>
      </c>
      <c r="BZ292" s="32">
        <f t="shared" si="442"/>
        <v>131</v>
      </c>
      <c r="CA292" s="32">
        <f t="shared" si="443"/>
        <v>15.7</v>
      </c>
      <c r="CB292" s="32">
        <v>1</v>
      </c>
      <c r="CC292" s="23">
        <f t="shared" si="444"/>
        <v>1.7749999999999999</v>
      </c>
      <c r="CD292" s="31">
        <f t="shared" si="391"/>
        <v>2.6077221818051015E+20</v>
      </c>
      <c r="CE292" s="31">
        <f t="shared" si="445"/>
        <v>6.063606003242312E+22</v>
      </c>
      <c r="CF292" s="31">
        <f t="shared" si="446"/>
        <v>112856600223.20988</v>
      </c>
      <c r="CG292" s="31">
        <f t="shared" si="447"/>
        <v>4710</v>
      </c>
      <c r="CH292" s="31">
        <f t="shared" si="448"/>
        <v>151283.02551182627</v>
      </c>
      <c r="CI292" s="56">
        <f t="shared" si="476"/>
        <v>1.8612126210519544E-12</v>
      </c>
      <c r="CK292" s="32">
        <f t="shared" si="449"/>
        <v>76</v>
      </c>
      <c r="CL292" s="32">
        <f t="shared" si="450"/>
        <v>19.799999999999997</v>
      </c>
      <c r="CM292" s="32">
        <v>1</v>
      </c>
      <c r="CN292" s="23">
        <f t="shared" si="451"/>
        <v>2.0499999999999998</v>
      </c>
      <c r="CO292" s="31">
        <f t="shared" si="392"/>
        <v>600</v>
      </c>
      <c r="CP292" s="31">
        <f t="shared" si="452"/>
        <v>93479.999999999985</v>
      </c>
      <c r="CQ292" s="31">
        <f t="shared" si="453"/>
        <v>55105761.827739</v>
      </c>
      <c r="CR292" s="31">
        <f t="shared" si="454"/>
        <v>5939.9999999999991</v>
      </c>
      <c r="CS292" s="31">
        <f t="shared" si="455"/>
        <v>151283.02551182627</v>
      </c>
      <c r="CT292" s="56">
        <f t="shared" si="471"/>
        <v>589.492531319416</v>
      </c>
      <c r="CV292" s="32">
        <f t="shared" si="456"/>
        <v>26</v>
      </c>
      <c r="CW292" s="32">
        <f t="shared" si="457"/>
        <v>24.4</v>
      </c>
      <c r="CX292" s="32">
        <v>1</v>
      </c>
      <c r="CY292" s="23">
        <f t="shared" si="458"/>
        <v>2.2999999999999998</v>
      </c>
      <c r="CZ292" s="31">
        <f t="shared" si="393"/>
        <v>6</v>
      </c>
      <c r="DA292" s="31">
        <f t="shared" si="459"/>
        <v>358.79999999999995</v>
      </c>
      <c r="DB292" s="31">
        <f t="shared" si="460"/>
        <v>53814.220534901178</v>
      </c>
      <c r="DC292" s="31">
        <f t="shared" si="461"/>
        <v>7320</v>
      </c>
      <c r="DD292" s="31">
        <f t="shared" si="462"/>
        <v>151283.02551182627</v>
      </c>
      <c r="DE292" s="56">
        <f t="shared" si="473"/>
        <v>149.98389223774021</v>
      </c>
      <c r="DG292" s="32">
        <f t="shared" si="463"/>
        <v>-39</v>
      </c>
      <c r="DH292" s="32">
        <f t="shared" si="464"/>
        <v>29.65</v>
      </c>
      <c r="DI292" s="32">
        <v>1</v>
      </c>
      <c r="DJ292" s="23">
        <f t="shared" si="472"/>
        <v>2.625</v>
      </c>
      <c r="DK292" s="31">
        <f t="shared" si="394"/>
        <v>1</v>
      </c>
      <c r="DL292" s="31">
        <f t="shared" si="465"/>
        <v>-102.375</v>
      </c>
      <c r="DM292" s="31">
        <f t="shared" si="466"/>
        <v>6.5691187176392765</v>
      </c>
      <c r="DN292" s="31">
        <f t="shared" si="467"/>
        <v>8895</v>
      </c>
      <c r="DO292" s="31">
        <f t="shared" si="468"/>
        <v>151283.02551182627</v>
      </c>
    </row>
    <row r="293" spans="1:119">
      <c r="A293" s="23">
        <f t="shared" si="395"/>
        <v>5220.6003294998009</v>
      </c>
      <c r="B293" s="23">
        <v>0</v>
      </c>
      <c r="C293" s="44">
        <f t="shared" si="475"/>
        <v>12.2</v>
      </c>
      <c r="D293" s="48"/>
      <c r="E293" s="47">
        <f t="shared" si="396"/>
        <v>12.2</v>
      </c>
      <c r="F293" s="84">
        <f t="shared" si="383"/>
        <v>24.4</v>
      </c>
      <c r="G293" s="185">
        <f t="shared" si="384"/>
        <v>53.445626843415624</v>
      </c>
      <c r="H293" s="26">
        <f t="shared" si="397"/>
        <v>1.9016113072861894E+17</v>
      </c>
      <c r="I293" s="23">
        <f t="shared" si="469"/>
        <v>57.400000000000027</v>
      </c>
      <c r="J293" s="27">
        <v>287</v>
      </c>
      <c r="K293" s="32">
        <f t="shared" si="398"/>
        <v>287</v>
      </c>
      <c r="L293" s="32">
        <f t="shared" si="399"/>
        <v>1</v>
      </c>
      <c r="M293" s="22">
        <v>1</v>
      </c>
      <c r="N293" s="109">
        <f t="shared" si="400"/>
        <v>12.2</v>
      </c>
      <c r="O293" s="31">
        <f t="shared" si="385"/>
        <v>1.2135937846092971E+22</v>
      </c>
      <c r="P293" s="31">
        <f t="shared" si="401"/>
        <v>4.2492772774309919E+25</v>
      </c>
      <c r="Q293" s="31">
        <f t="shared" si="402"/>
        <v>2.7839589538669812E+20</v>
      </c>
      <c r="R293" s="31">
        <f t="shared" si="403"/>
        <v>300</v>
      </c>
      <c r="S293" s="31">
        <f t="shared" si="404"/>
        <v>156618.00988499401</v>
      </c>
      <c r="T293" s="56">
        <f t="shared" si="405"/>
        <v>6.5516057722410955E-6</v>
      </c>
      <c r="U293" s="163">
        <f t="shared" si="406"/>
        <v>1603.3688053024687</v>
      </c>
      <c r="W293" s="32">
        <f t="shared" si="407"/>
        <v>282</v>
      </c>
      <c r="X293" s="32">
        <f t="shared" si="408"/>
        <v>2.0499999999999998</v>
      </c>
      <c r="Y293" s="22">
        <v>1</v>
      </c>
      <c r="Z293" s="23">
        <f t="shared" si="409"/>
        <v>1.0249999999999999</v>
      </c>
      <c r="AA293" s="31">
        <f t="shared" si="386"/>
        <v>7.9908058285313469E+22</v>
      </c>
      <c r="AB293" s="31">
        <f t="shared" si="410"/>
        <v>2.3097424247369857E+25</v>
      </c>
      <c r="AC293" s="31">
        <f t="shared" si="411"/>
        <v>1.3919794769334898E+20</v>
      </c>
      <c r="AD293" s="31">
        <f t="shared" si="412"/>
        <v>615</v>
      </c>
      <c r="AE293" s="31">
        <f t="shared" si="413"/>
        <v>156618.00988499401</v>
      </c>
      <c r="AF293" s="56">
        <f t="shared" si="474"/>
        <v>6.0265571694298201E-6</v>
      </c>
      <c r="AH293" s="32">
        <f t="shared" si="414"/>
        <v>272</v>
      </c>
      <c r="AI293" s="32">
        <f t="shared" si="415"/>
        <v>4.1999999999999993</v>
      </c>
      <c r="AJ293" s="22">
        <v>1</v>
      </c>
      <c r="AK293" s="23">
        <f t="shared" si="416"/>
        <v>1.075</v>
      </c>
      <c r="AL293" s="31">
        <f t="shared" si="387"/>
        <v>6.5193054545127533E+21</v>
      </c>
      <c r="AM293" s="31">
        <f t="shared" si="417"/>
        <v>1.9062449148995289E+24</v>
      </c>
      <c r="AN293" s="31">
        <f t="shared" si="418"/>
        <v>3.4799486923337228E+19</v>
      </c>
      <c r="AO293" s="31">
        <f t="shared" si="419"/>
        <v>1259.9999999999998</v>
      </c>
      <c r="AP293" s="31">
        <f t="shared" si="420"/>
        <v>156618.00988499401</v>
      </c>
      <c r="AQ293" s="56">
        <f t="shared" si="381"/>
        <v>1.8255517248250013E-5</v>
      </c>
      <c r="AS293" s="32">
        <f t="shared" si="421"/>
        <v>257</v>
      </c>
      <c r="AT293" s="32">
        <f t="shared" si="422"/>
        <v>6.4999999999999991</v>
      </c>
      <c r="AU293" s="22">
        <v>1</v>
      </c>
      <c r="AV293" s="23">
        <f t="shared" si="423"/>
        <v>1.1499999999999999</v>
      </c>
      <c r="AW293" s="31">
        <f t="shared" si="388"/>
        <v>3.8526786812993562E+20</v>
      </c>
      <c r="AX293" s="31">
        <f t="shared" si="424"/>
        <v>1.1386591842580247E+23</v>
      </c>
      <c r="AY293" s="31">
        <f t="shared" si="425"/>
        <v>4.3499358654171494E+18</v>
      </c>
      <c r="AZ293" s="31">
        <f t="shared" si="426"/>
        <v>1949.9999999999998</v>
      </c>
      <c r="BA293" s="31">
        <f t="shared" si="427"/>
        <v>156618.00988499401</v>
      </c>
      <c r="BB293" s="56">
        <f t="shared" si="470"/>
        <v>3.8202263904380334E-5</v>
      </c>
      <c r="BD293" s="32">
        <f t="shared" si="428"/>
        <v>227</v>
      </c>
      <c r="BE293" s="32">
        <f t="shared" si="429"/>
        <v>9.1</v>
      </c>
      <c r="BF293" s="22">
        <v>1</v>
      </c>
      <c r="BG293" s="23">
        <f t="shared" si="430"/>
        <v>1.3</v>
      </c>
      <c r="BH293" s="31">
        <f t="shared" si="389"/>
        <v>2.5790658940929573E+19</v>
      </c>
      <c r="BI293" s="31">
        <f t="shared" si="431"/>
        <v>7.6108234534683169E+21</v>
      </c>
      <c r="BJ293" s="31">
        <f t="shared" si="432"/>
        <v>6.796774789714284E+16</v>
      </c>
      <c r="BK293" s="31">
        <f t="shared" si="433"/>
        <v>2730</v>
      </c>
      <c r="BL293" s="31">
        <f t="shared" si="434"/>
        <v>156618.00988499401</v>
      </c>
      <c r="BM293" s="56">
        <f t="shared" si="382"/>
        <v>8.9304065864475367E-6</v>
      </c>
      <c r="BO293" s="32">
        <f t="shared" si="435"/>
        <v>182</v>
      </c>
      <c r="BP293" s="32">
        <f t="shared" si="436"/>
        <v>12.149999999999999</v>
      </c>
      <c r="BQ293" s="22">
        <v>1</v>
      </c>
      <c r="BR293" s="23">
        <f t="shared" si="437"/>
        <v>1.5249999999999999</v>
      </c>
      <c r="BS293" s="31">
        <f t="shared" si="390"/>
        <v>1.3432634865067486E+17</v>
      </c>
      <c r="BT293" s="31">
        <f t="shared" si="438"/>
        <v>3.7282278067994812E+19</v>
      </c>
      <c r="BU293" s="31">
        <f t="shared" si="439"/>
        <v>132749507611606.67</v>
      </c>
      <c r="BV293" s="31">
        <f t="shared" si="440"/>
        <v>3644.9999999999995</v>
      </c>
      <c r="BW293" s="31">
        <f t="shared" si="441"/>
        <v>156618.00988499401</v>
      </c>
      <c r="BX293" s="56">
        <f t="shared" si="477"/>
        <v>3.5606597689524303E-6</v>
      </c>
      <c r="BZ293" s="32">
        <f t="shared" si="442"/>
        <v>132</v>
      </c>
      <c r="CA293" s="32">
        <f t="shared" si="443"/>
        <v>15.7</v>
      </c>
      <c r="CB293" s="32">
        <v>1</v>
      </c>
      <c r="CC293" s="23">
        <f t="shared" si="444"/>
        <v>1.7749999999999999</v>
      </c>
      <c r="CD293" s="31">
        <f t="shared" si="391"/>
        <v>2.6077221818051015E+20</v>
      </c>
      <c r="CE293" s="31">
        <f t="shared" si="445"/>
        <v>6.1098930719693526E+22</v>
      </c>
      <c r="CF293" s="31">
        <f t="shared" si="446"/>
        <v>129638191026.95923</v>
      </c>
      <c r="CG293" s="31">
        <f t="shared" si="447"/>
        <v>4710</v>
      </c>
      <c r="CH293" s="31">
        <f t="shared" si="448"/>
        <v>156618.00988499401</v>
      </c>
      <c r="CI293" s="56">
        <f t="shared" si="476"/>
        <v>2.1217751194649628E-12</v>
      </c>
      <c r="CK293" s="32">
        <f t="shared" si="449"/>
        <v>77</v>
      </c>
      <c r="CL293" s="32">
        <f t="shared" si="450"/>
        <v>19.799999999999997</v>
      </c>
      <c r="CM293" s="32">
        <v>12</v>
      </c>
      <c r="CN293" s="23">
        <f t="shared" si="451"/>
        <v>2.0499999999999998</v>
      </c>
      <c r="CO293" s="31">
        <f t="shared" si="392"/>
        <v>7200</v>
      </c>
      <c r="CP293" s="31">
        <f t="shared" si="452"/>
        <v>1136520</v>
      </c>
      <c r="CQ293" s="31">
        <f t="shared" si="453"/>
        <v>63299897.962382197</v>
      </c>
      <c r="CR293" s="31">
        <f t="shared" si="454"/>
        <v>5939.9999999999991</v>
      </c>
      <c r="CS293" s="31">
        <f t="shared" si="455"/>
        <v>156618.00988499401</v>
      </c>
      <c r="CT293" s="56">
        <f t="shared" si="471"/>
        <v>55.696246403391228</v>
      </c>
      <c r="CV293" s="32">
        <f t="shared" si="456"/>
        <v>27</v>
      </c>
      <c r="CW293" s="32">
        <f t="shared" si="457"/>
        <v>24.4</v>
      </c>
      <c r="CX293" s="32">
        <v>1</v>
      </c>
      <c r="CY293" s="23">
        <f t="shared" si="458"/>
        <v>2.2999999999999998</v>
      </c>
      <c r="CZ293" s="31">
        <f t="shared" si="393"/>
        <v>6</v>
      </c>
      <c r="DA293" s="31">
        <f t="shared" si="459"/>
        <v>372.59999999999997</v>
      </c>
      <c r="DB293" s="31">
        <f t="shared" si="460"/>
        <v>61816.306603888654</v>
      </c>
      <c r="DC293" s="31">
        <f t="shared" si="461"/>
        <v>7320</v>
      </c>
      <c r="DD293" s="31">
        <f t="shared" si="462"/>
        <v>156618.00988499401</v>
      </c>
      <c r="DE293" s="56">
        <f t="shared" si="473"/>
        <v>165.90527805659866</v>
      </c>
      <c r="DG293" s="32">
        <f t="shared" si="463"/>
        <v>-38</v>
      </c>
      <c r="DH293" s="32">
        <f t="shared" si="464"/>
        <v>29.65</v>
      </c>
      <c r="DI293" s="32">
        <v>1</v>
      </c>
      <c r="DJ293" s="23">
        <f t="shared" si="472"/>
        <v>2.625</v>
      </c>
      <c r="DK293" s="31">
        <f t="shared" si="394"/>
        <v>1</v>
      </c>
      <c r="DL293" s="31">
        <f t="shared" si="465"/>
        <v>-99.75</v>
      </c>
      <c r="DM293" s="31">
        <f t="shared" si="466"/>
        <v>7.5459358647324706</v>
      </c>
      <c r="DN293" s="31">
        <f t="shared" si="467"/>
        <v>8895</v>
      </c>
      <c r="DO293" s="31">
        <f t="shared" si="468"/>
        <v>156618.00988499401</v>
      </c>
    </row>
    <row r="294" spans="1:119">
      <c r="A294" s="23">
        <f t="shared" si="395"/>
        <v>5404.704402525882</v>
      </c>
      <c r="B294" s="23">
        <v>0</v>
      </c>
      <c r="C294" s="44">
        <f t="shared" si="475"/>
        <v>12.2</v>
      </c>
      <c r="D294" s="48"/>
      <c r="E294" s="47">
        <f t="shared" si="396"/>
        <v>12.2</v>
      </c>
      <c r="F294" s="84">
        <f t="shared" si="383"/>
        <v>24.4</v>
      </c>
      <c r="G294" s="185">
        <f t="shared" si="384"/>
        <v>54.19169999120173</v>
      </c>
      <c r="H294" s="26">
        <f t="shared" si="397"/>
        <v>2.1843777805234074E+17</v>
      </c>
      <c r="I294" s="23">
        <f t="shared" si="469"/>
        <v>57.60000000000003</v>
      </c>
      <c r="J294" s="27">
        <v>288</v>
      </c>
      <c r="K294" s="32">
        <f t="shared" si="398"/>
        <v>288</v>
      </c>
      <c r="L294" s="32">
        <f t="shared" si="399"/>
        <v>1</v>
      </c>
      <c r="M294" s="22">
        <v>1</v>
      </c>
      <c r="N294" s="109">
        <f t="shared" si="400"/>
        <v>12.2</v>
      </c>
      <c r="O294" s="31">
        <f t="shared" si="385"/>
        <v>1.2135937846092971E+22</v>
      </c>
      <c r="P294" s="31">
        <f t="shared" si="401"/>
        <v>4.2640831216032262E+25</v>
      </c>
      <c r="Q294" s="31">
        <f t="shared" si="402"/>
        <v>3.1979290706862683E+20</v>
      </c>
      <c r="R294" s="31">
        <f t="shared" si="403"/>
        <v>300</v>
      </c>
      <c r="S294" s="31">
        <f t="shared" si="404"/>
        <v>162141.13207577646</v>
      </c>
      <c r="T294" s="56">
        <f t="shared" si="405"/>
        <v>7.4996874579778327E-6</v>
      </c>
      <c r="U294" s="163">
        <f t="shared" si="406"/>
        <v>1625.7509997360519</v>
      </c>
      <c r="W294" s="32">
        <f t="shared" si="407"/>
        <v>283</v>
      </c>
      <c r="X294" s="32">
        <f t="shared" si="408"/>
        <v>2.0499999999999998</v>
      </c>
      <c r="Y294" s="22">
        <v>1</v>
      </c>
      <c r="Z294" s="23">
        <f t="shared" si="409"/>
        <v>1.0249999999999999</v>
      </c>
      <c r="AA294" s="31">
        <f t="shared" si="386"/>
        <v>7.9908058285313469E+22</v>
      </c>
      <c r="AB294" s="31">
        <f t="shared" si="410"/>
        <v>2.3179330007112303E+25</v>
      </c>
      <c r="AC294" s="31">
        <f t="shared" si="411"/>
        <v>1.5989645353431332E+20</v>
      </c>
      <c r="AD294" s="31">
        <f t="shared" si="412"/>
        <v>615</v>
      </c>
      <c r="AE294" s="31">
        <f t="shared" si="413"/>
        <v>162141.13207577646</v>
      </c>
      <c r="AF294" s="56">
        <f t="shared" si="474"/>
        <v>6.8982344824138999E-6</v>
      </c>
      <c r="AH294" s="32">
        <f t="shared" si="414"/>
        <v>273</v>
      </c>
      <c r="AI294" s="32">
        <f t="shared" si="415"/>
        <v>4.1999999999999993</v>
      </c>
      <c r="AJ294" s="22">
        <v>1</v>
      </c>
      <c r="AK294" s="23">
        <f t="shared" si="416"/>
        <v>1.075</v>
      </c>
      <c r="AL294" s="31">
        <f t="shared" si="387"/>
        <v>6.5193054545127533E+21</v>
      </c>
      <c r="AM294" s="31">
        <f t="shared" si="417"/>
        <v>1.9132531682631302E+24</v>
      </c>
      <c r="AN294" s="31">
        <f t="shared" si="418"/>
        <v>3.9974113383578313E+19</v>
      </c>
      <c r="AO294" s="31">
        <f t="shared" si="419"/>
        <v>1259.9999999999998</v>
      </c>
      <c r="AP294" s="31">
        <f t="shared" si="420"/>
        <v>162141.13207577646</v>
      </c>
      <c r="AQ294" s="56">
        <f t="shared" si="381"/>
        <v>2.0893269143187779E-5</v>
      </c>
      <c r="AS294" s="32">
        <f t="shared" si="421"/>
        <v>258</v>
      </c>
      <c r="AT294" s="32">
        <f t="shared" si="422"/>
        <v>6.4999999999999991</v>
      </c>
      <c r="AU294" s="22">
        <v>1</v>
      </c>
      <c r="AV294" s="23">
        <f t="shared" si="423"/>
        <v>1.1499999999999999</v>
      </c>
      <c r="AW294" s="31">
        <f t="shared" si="388"/>
        <v>3.8526786812993562E+20</v>
      </c>
      <c r="AX294" s="31">
        <f t="shared" si="424"/>
        <v>1.143089764741519E+23</v>
      </c>
      <c r="AY294" s="31">
        <f t="shared" si="425"/>
        <v>4.996764172947284E+18</v>
      </c>
      <c r="AZ294" s="31">
        <f t="shared" si="426"/>
        <v>1949.9999999999998</v>
      </c>
      <c r="BA294" s="31">
        <f t="shared" si="427"/>
        <v>162141.13207577646</v>
      </c>
      <c r="BB294" s="56">
        <f t="shared" si="470"/>
        <v>4.37127890308525E-5</v>
      </c>
      <c r="BD294" s="32">
        <f t="shared" si="428"/>
        <v>228</v>
      </c>
      <c r="BE294" s="32">
        <f t="shared" si="429"/>
        <v>9.1</v>
      </c>
      <c r="BF294" s="22">
        <v>1</v>
      </c>
      <c r="BG294" s="23">
        <f t="shared" si="430"/>
        <v>1.3</v>
      </c>
      <c r="BH294" s="31">
        <f t="shared" si="389"/>
        <v>2.5790658940929573E+19</v>
      </c>
      <c r="BI294" s="31">
        <f t="shared" si="431"/>
        <v>7.6443513100915253E+21</v>
      </c>
      <c r="BJ294" s="31">
        <f t="shared" si="432"/>
        <v>7.8074440202301152E+16</v>
      </c>
      <c r="BK294" s="31">
        <f t="shared" si="433"/>
        <v>2730</v>
      </c>
      <c r="BL294" s="31">
        <f t="shared" si="434"/>
        <v>162141.13207577646</v>
      </c>
      <c r="BM294" s="56">
        <f t="shared" si="382"/>
        <v>1.0213350621292466E-5</v>
      </c>
      <c r="BO294" s="32">
        <f t="shared" si="435"/>
        <v>183</v>
      </c>
      <c r="BP294" s="32">
        <f t="shared" si="436"/>
        <v>12.149999999999999</v>
      </c>
      <c r="BQ294" s="22">
        <v>1</v>
      </c>
      <c r="BR294" s="23">
        <f t="shared" si="437"/>
        <v>1.5249999999999999</v>
      </c>
      <c r="BS294" s="31">
        <f t="shared" si="390"/>
        <v>1.3432634865067486E+17</v>
      </c>
      <c r="BT294" s="31">
        <f t="shared" si="438"/>
        <v>3.7487125749687083E+19</v>
      </c>
      <c r="BU294" s="31">
        <f t="shared" si="439"/>
        <v>152489141020119</v>
      </c>
      <c r="BV294" s="31">
        <f t="shared" si="440"/>
        <v>3644.9999999999995</v>
      </c>
      <c r="BW294" s="31">
        <f t="shared" si="441"/>
        <v>162141.13207577646</v>
      </c>
      <c r="BX294" s="56">
        <f t="shared" si="477"/>
        <v>4.0677736148227337E-6</v>
      </c>
      <c r="BZ294" s="32">
        <f t="shared" si="442"/>
        <v>133</v>
      </c>
      <c r="CA294" s="32">
        <f t="shared" si="443"/>
        <v>15.7</v>
      </c>
      <c r="CB294" s="32">
        <v>1</v>
      </c>
      <c r="CC294" s="23">
        <f t="shared" si="444"/>
        <v>1.7749999999999999</v>
      </c>
      <c r="CD294" s="31">
        <f t="shared" si="391"/>
        <v>2.6077221818051015E+20</v>
      </c>
      <c r="CE294" s="31">
        <f t="shared" si="445"/>
        <v>6.1561801406963933E+22</v>
      </c>
      <c r="CF294" s="31">
        <f t="shared" si="446"/>
        <v>148915176777.45944</v>
      </c>
      <c r="CG294" s="31">
        <f t="shared" si="447"/>
        <v>4710</v>
      </c>
      <c r="CH294" s="31">
        <f t="shared" si="448"/>
        <v>162141.13207577646</v>
      </c>
      <c r="CI294" s="56">
        <f t="shared" si="476"/>
        <v>2.4189541789564007E-12</v>
      </c>
      <c r="CK294" s="32">
        <f t="shared" si="449"/>
        <v>78</v>
      </c>
      <c r="CL294" s="32">
        <f t="shared" si="450"/>
        <v>19.799999999999997</v>
      </c>
      <c r="CM294" s="32">
        <v>1</v>
      </c>
      <c r="CN294" s="23">
        <f t="shared" si="451"/>
        <v>2.0499999999999998</v>
      </c>
      <c r="CO294" s="31">
        <f t="shared" si="392"/>
        <v>7200</v>
      </c>
      <c r="CP294" s="31">
        <f t="shared" si="452"/>
        <v>1151280</v>
      </c>
      <c r="CQ294" s="31">
        <f t="shared" si="453"/>
        <v>72712488.660868585</v>
      </c>
      <c r="CR294" s="31">
        <f t="shared" si="454"/>
        <v>5939.9999999999991</v>
      </c>
      <c r="CS294" s="31">
        <f t="shared" si="455"/>
        <v>162141.13207577646</v>
      </c>
      <c r="CT294" s="56">
        <f t="shared" si="471"/>
        <v>63.157953461250592</v>
      </c>
      <c r="CV294" s="32">
        <f t="shared" si="456"/>
        <v>28</v>
      </c>
      <c r="CW294" s="32">
        <f t="shared" si="457"/>
        <v>24.4</v>
      </c>
      <c r="CX294" s="32">
        <v>1</v>
      </c>
      <c r="CY294" s="23">
        <f t="shared" si="458"/>
        <v>2.2999999999999998</v>
      </c>
      <c r="CZ294" s="31">
        <f t="shared" si="393"/>
        <v>6</v>
      </c>
      <c r="DA294" s="31">
        <f t="shared" si="459"/>
        <v>386.4</v>
      </c>
      <c r="DB294" s="31">
        <f t="shared" si="460"/>
        <v>71008.289707879245</v>
      </c>
      <c r="DC294" s="31">
        <f t="shared" si="461"/>
        <v>7320</v>
      </c>
      <c r="DD294" s="31">
        <f t="shared" si="462"/>
        <v>162141.13207577646</v>
      </c>
      <c r="DE294" s="56">
        <f t="shared" si="473"/>
        <v>183.76886570362126</v>
      </c>
      <c r="DG294" s="32">
        <f t="shared" si="463"/>
        <v>-37</v>
      </c>
      <c r="DH294" s="32">
        <f t="shared" si="464"/>
        <v>29.65</v>
      </c>
      <c r="DI294" s="32">
        <v>1</v>
      </c>
      <c r="DJ294" s="23">
        <f t="shared" si="472"/>
        <v>2.625</v>
      </c>
      <c r="DK294" s="31">
        <f t="shared" si="394"/>
        <v>1</v>
      </c>
      <c r="DL294" s="31">
        <f t="shared" si="465"/>
        <v>-97.125</v>
      </c>
      <c r="DM294" s="31">
        <f t="shared" si="466"/>
        <v>8.6680041147313194</v>
      </c>
      <c r="DN294" s="31">
        <f t="shared" si="467"/>
        <v>8895</v>
      </c>
      <c r="DO294" s="31">
        <f t="shared" si="468"/>
        <v>162141.13207577646</v>
      </c>
    </row>
    <row r="295" spans="1:119">
      <c r="A295" s="23">
        <f t="shared" si="395"/>
        <v>5595.3008916661156</v>
      </c>
      <c r="B295" s="23">
        <v>0</v>
      </c>
      <c r="C295" s="44">
        <f t="shared" si="475"/>
        <v>12.2</v>
      </c>
      <c r="D295" s="48"/>
      <c r="E295" s="47">
        <f t="shared" si="396"/>
        <v>12.2</v>
      </c>
      <c r="F295" s="84">
        <f t="shared" si="383"/>
        <v>24.4</v>
      </c>
      <c r="G295" s="185">
        <f t="shared" si="384"/>
        <v>54.948187932016239</v>
      </c>
      <c r="H295" s="26">
        <f t="shared" si="397"/>
        <v>2.5091911631793126E+17</v>
      </c>
      <c r="I295" s="23">
        <f t="shared" si="469"/>
        <v>57.800000000000033</v>
      </c>
      <c r="J295" s="27">
        <v>289</v>
      </c>
      <c r="K295" s="32">
        <f t="shared" si="398"/>
        <v>289</v>
      </c>
      <c r="L295" s="32">
        <f t="shared" si="399"/>
        <v>1</v>
      </c>
      <c r="M295" s="22">
        <v>1</v>
      </c>
      <c r="N295" s="109">
        <f t="shared" si="400"/>
        <v>12.2</v>
      </c>
      <c r="O295" s="31">
        <f t="shared" si="385"/>
        <v>1.2135937846092971E+22</v>
      </c>
      <c r="P295" s="31">
        <f t="shared" si="401"/>
        <v>4.2788889657754596E+25</v>
      </c>
      <c r="Q295" s="31">
        <f t="shared" si="402"/>
        <v>3.6734558628945134E+20</v>
      </c>
      <c r="R295" s="31">
        <f t="shared" si="403"/>
        <v>300</v>
      </c>
      <c r="S295" s="31">
        <f t="shared" si="404"/>
        <v>167859.02674998346</v>
      </c>
      <c r="T295" s="56">
        <f t="shared" si="405"/>
        <v>8.5850693772998526E-6</v>
      </c>
      <c r="U295" s="163">
        <f t="shared" si="406"/>
        <v>1648.4456379604871</v>
      </c>
      <c r="W295" s="32">
        <f t="shared" si="407"/>
        <v>284</v>
      </c>
      <c r="X295" s="32">
        <f t="shared" si="408"/>
        <v>2.0499999999999998</v>
      </c>
      <c r="Y295" s="22">
        <v>1</v>
      </c>
      <c r="Z295" s="23">
        <f t="shared" si="409"/>
        <v>1.0249999999999999</v>
      </c>
      <c r="AA295" s="31">
        <f t="shared" si="386"/>
        <v>7.9908058285313469E+22</v>
      </c>
      <c r="AB295" s="31">
        <f t="shared" si="410"/>
        <v>2.3261235766854749E+25</v>
      </c>
      <c r="AC295" s="31">
        <f t="shared" si="411"/>
        <v>1.836727931447256E+20</v>
      </c>
      <c r="AD295" s="31">
        <f t="shared" si="412"/>
        <v>615</v>
      </c>
      <c r="AE295" s="31">
        <f t="shared" si="413"/>
        <v>167859.02674998346</v>
      </c>
      <c r="AF295" s="56">
        <f t="shared" si="474"/>
        <v>7.8960892269723466E-6</v>
      </c>
      <c r="AH295" s="32">
        <f t="shared" si="414"/>
        <v>274</v>
      </c>
      <c r="AI295" s="32">
        <f t="shared" si="415"/>
        <v>4.1999999999999993</v>
      </c>
      <c r="AJ295" s="22">
        <v>1</v>
      </c>
      <c r="AK295" s="23">
        <f t="shared" si="416"/>
        <v>1.075</v>
      </c>
      <c r="AL295" s="31">
        <f t="shared" si="387"/>
        <v>6.5193054545127533E+21</v>
      </c>
      <c r="AM295" s="31">
        <f t="shared" si="417"/>
        <v>1.9202614216267315E+24</v>
      </c>
      <c r="AN295" s="31">
        <f t="shared" si="418"/>
        <v>4.5918198286181368E+19</v>
      </c>
      <c r="AO295" s="31">
        <f t="shared" si="419"/>
        <v>1259.9999999999998</v>
      </c>
      <c r="AP295" s="31">
        <f t="shared" si="420"/>
        <v>167859.02674998346</v>
      </c>
      <c r="AQ295" s="56">
        <f t="shared" si="381"/>
        <v>2.3912472421219708E-5</v>
      </c>
      <c r="AS295" s="32">
        <f t="shared" si="421"/>
        <v>259</v>
      </c>
      <c r="AT295" s="32">
        <f t="shared" si="422"/>
        <v>6.4999999999999991</v>
      </c>
      <c r="AU295" s="22">
        <v>1</v>
      </c>
      <c r="AV295" s="23">
        <f t="shared" si="423"/>
        <v>1.1499999999999999</v>
      </c>
      <c r="AW295" s="31">
        <f t="shared" si="388"/>
        <v>3.8526786812993562E+20</v>
      </c>
      <c r="AX295" s="31">
        <f t="shared" si="424"/>
        <v>1.1475203452250132E+23</v>
      </c>
      <c r="AY295" s="31">
        <f t="shared" si="425"/>
        <v>5.7397747857726659E+18</v>
      </c>
      <c r="AZ295" s="31">
        <f t="shared" si="426"/>
        <v>1949.9999999999998</v>
      </c>
      <c r="BA295" s="31">
        <f t="shared" si="427"/>
        <v>167859.02674998346</v>
      </c>
      <c r="BB295" s="56">
        <f t="shared" si="470"/>
        <v>5.0018937003223012E-5</v>
      </c>
      <c r="BD295" s="32">
        <f t="shared" si="428"/>
        <v>229</v>
      </c>
      <c r="BE295" s="32">
        <f t="shared" si="429"/>
        <v>9.1</v>
      </c>
      <c r="BF295" s="22">
        <v>1</v>
      </c>
      <c r="BG295" s="23">
        <f t="shared" si="430"/>
        <v>1.3</v>
      </c>
      <c r="BH295" s="31">
        <f t="shared" si="389"/>
        <v>2.5790658940929573E+19</v>
      </c>
      <c r="BI295" s="31">
        <f t="shared" si="431"/>
        <v>7.6778791667147347E+21</v>
      </c>
      <c r="BJ295" s="31">
        <f t="shared" si="432"/>
        <v>8.9683981027697712E+16</v>
      </c>
      <c r="BK295" s="31">
        <f t="shared" si="433"/>
        <v>2730</v>
      </c>
      <c r="BL295" s="31">
        <f t="shared" si="434"/>
        <v>167859.02674998346</v>
      </c>
      <c r="BM295" s="56">
        <f t="shared" si="382"/>
        <v>1.1680827358744737E-5</v>
      </c>
      <c r="BO295" s="32">
        <f t="shared" si="435"/>
        <v>184</v>
      </c>
      <c r="BP295" s="32">
        <f t="shared" si="436"/>
        <v>12.149999999999999</v>
      </c>
      <c r="BQ295" s="22">
        <v>1</v>
      </c>
      <c r="BR295" s="23">
        <f t="shared" si="437"/>
        <v>1.5249999999999999</v>
      </c>
      <c r="BS295" s="31">
        <f t="shared" si="390"/>
        <v>1.3432634865067486E+17</v>
      </c>
      <c r="BT295" s="31">
        <f t="shared" si="438"/>
        <v>3.7691973431379362E+19</v>
      </c>
      <c r="BU295" s="31">
        <f t="shared" si="439"/>
        <v>175164025444721.59</v>
      </c>
      <c r="BV295" s="31">
        <f t="shared" si="440"/>
        <v>3644.9999999999995</v>
      </c>
      <c r="BW295" s="31">
        <f t="shared" si="441"/>
        <v>167859.02674998346</v>
      </c>
      <c r="BX295" s="56">
        <f t="shared" si="477"/>
        <v>4.647250050826308E-6</v>
      </c>
      <c r="BZ295" s="32">
        <f t="shared" si="442"/>
        <v>134</v>
      </c>
      <c r="CA295" s="32">
        <f t="shared" si="443"/>
        <v>15.7</v>
      </c>
      <c r="CB295" s="32">
        <v>1</v>
      </c>
      <c r="CC295" s="23">
        <f t="shared" si="444"/>
        <v>1.7749999999999999</v>
      </c>
      <c r="CD295" s="31">
        <f t="shared" si="391"/>
        <v>2.6077221818051015E+20</v>
      </c>
      <c r="CE295" s="31">
        <f t="shared" si="445"/>
        <v>6.2024672094234339E+22</v>
      </c>
      <c r="CF295" s="31">
        <f t="shared" si="446"/>
        <v>171058618598.36035</v>
      </c>
      <c r="CG295" s="31">
        <f t="shared" si="447"/>
        <v>4710</v>
      </c>
      <c r="CH295" s="31">
        <f t="shared" si="448"/>
        <v>167859.02674998346</v>
      </c>
      <c r="CI295" s="56">
        <f t="shared" si="476"/>
        <v>2.7579125019551942E-12</v>
      </c>
      <c r="CK295" s="32">
        <f t="shared" si="449"/>
        <v>79</v>
      </c>
      <c r="CL295" s="32">
        <f t="shared" si="450"/>
        <v>19.799999999999997</v>
      </c>
      <c r="CM295" s="32">
        <v>1</v>
      </c>
      <c r="CN295" s="23">
        <f t="shared" si="451"/>
        <v>2.0499999999999998</v>
      </c>
      <c r="CO295" s="31">
        <f t="shared" si="392"/>
        <v>7200</v>
      </c>
      <c r="CP295" s="31">
        <f t="shared" si="452"/>
        <v>1166040</v>
      </c>
      <c r="CQ295" s="31">
        <f t="shared" si="453"/>
        <v>83524716.112480327</v>
      </c>
      <c r="CR295" s="31">
        <f t="shared" si="454"/>
        <v>5939.9999999999991</v>
      </c>
      <c r="CS295" s="31">
        <f t="shared" si="455"/>
        <v>167859.02674998346</v>
      </c>
      <c r="CT295" s="56">
        <f t="shared" si="471"/>
        <v>71.631089939007524</v>
      </c>
      <c r="CV295" s="32">
        <f t="shared" si="456"/>
        <v>29</v>
      </c>
      <c r="CW295" s="32">
        <f t="shared" si="457"/>
        <v>24.4</v>
      </c>
      <c r="CX295" s="32">
        <v>1</v>
      </c>
      <c r="CY295" s="23">
        <f t="shared" si="458"/>
        <v>2.2999999999999998</v>
      </c>
      <c r="CZ295" s="31">
        <f t="shared" si="393"/>
        <v>6</v>
      </c>
      <c r="DA295" s="31">
        <f t="shared" si="459"/>
        <v>400.2</v>
      </c>
      <c r="DB295" s="31">
        <f t="shared" si="460"/>
        <v>81567.105578593793</v>
      </c>
      <c r="DC295" s="31">
        <f t="shared" si="461"/>
        <v>7320</v>
      </c>
      <c r="DD295" s="31">
        <f t="shared" si="462"/>
        <v>167859.02674998346</v>
      </c>
      <c r="DE295" s="56">
        <f t="shared" ref="DE295:DE326" si="478">DB295/DA295</f>
        <v>203.81585601847524</v>
      </c>
      <c r="DG295" s="32">
        <f t="shared" si="463"/>
        <v>-36</v>
      </c>
      <c r="DH295" s="32">
        <f t="shared" si="464"/>
        <v>29.65</v>
      </c>
      <c r="DI295" s="32">
        <v>1</v>
      </c>
      <c r="DJ295" s="23">
        <f t="shared" si="472"/>
        <v>2.625</v>
      </c>
      <c r="DK295" s="31">
        <f t="shared" si="394"/>
        <v>1</v>
      </c>
      <c r="DL295" s="31">
        <f t="shared" si="465"/>
        <v>-94.5</v>
      </c>
      <c r="DM295" s="31">
        <f t="shared" si="466"/>
        <v>9.956922067699395</v>
      </c>
      <c r="DN295" s="31">
        <f t="shared" si="467"/>
        <v>8895</v>
      </c>
      <c r="DO295" s="31">
        <f t="shared" si="468"/>
        <v>167859.02674998346</v>
      </c>
    </row>
    <row r="296" spans="1:119">
      <c r="A296" s="23">
        <f t="shared" si="395"/>
        <v>5792.6187514803141</v>
      </c>
      <c r="B296" s="23">
        <v>0</v>
      </c>
      <c r="C296" s="44">
        <f t="shared" si="475"/>
        <v>12.2</v>
      </c>
      <c r="D296" s="48"/>
      <c r="E296" s="47">
        <f t="shared" si="396"/>
        <v>12.2</v>
      </c>
      <c r="F296" s="84">
        <f t="shared" si="383"/>
        <v>24.4</v>
      </c>
      <c r="G296" s="185">
        <f t="shared" si="384"/>
        <v>55.715236050951923</v>
      </c>
      <c r="H296" s="26">
        <f t="shared" si="397"/>
        <v>2.8823037615171731E+17</v>
      </c>
      <c r="I296" s="23">
        <f t="shared" si="469"/>
        <v>58.000000000000036</v>
      </c>
      <c r="J296" s="27">
        <v>290</v>
      </c>
      <c r="K296" s="32">
        <f t="shared" si="398"/>
        <v>290</v>
      </c>
      <c r="L296" s="32">
        <f t="shared" si="399"/>
        <v>1</v>
      </c>
      <c r="M296" s="22">
        <v>1</v>
      </c>
      <c r="N296" s="109">
        <f t="shared" si="400"/>
        <v>12.2</v>
      </c>
      <c r="O296" s="31">
        <f t="shared" si="385"/>
        <v>1.2135937846092971E+22</v>
      </c>
      <c r="P296" s="31">
        <f t="shared" si="401"/>
        <v>4.293694809947693E+25</v>
      </c>
      <c r="Q296" s="31">
        <f t="shared" si="402"/>
        <v>4.2196927068611412E+20</v>
      </c>
      <c r="R296" s="31">
        <f t="shared" si="403"/>
        <v>300</v>
      </c>
      <c r="S296" s="31">
        <f t="shared" si="404"/>
        <v>173778.56254440942</v>
      </c>
      <c r="T296" s="56">
        <f t="shared" si="405"/>
        <v>9.8276493640975541E-6</v>
      </c>
      <c r="U296" s="163">
        <f t="shared" si="406"/>
        <v>1671.4570815285576</v>
      </c>
      <c r="W296" s="32">
        <f t="shared" si="407"/>
        <v>285</v>
      </c>
      <c r="X296" s="32">
        <f t="shared" si="408"/>
        <v>2.0499999999999998</v>
      </c>
      <c r="Y296" s="22">
        <v>1</v>
      </c>
      <c r="Z296" s="23">
        <f t="shared" si="409"/>
        <v>1.0249999999999999</v>
      </c>
      <c r="AA296" s="31">
        <f t="shared" si="386"/>
        <v>7.9908058285313469E+22</v>
      </c>
      <c r="AB296" s="31">
        <f t="shared" si="410"/>
        <v>2.3343141526597192E+25</v>
      </c>
      <c r="AC296" s="31">
        <f t="shared" si="411"/>
        <v>2.1098463534305699E+20</v>
      </c>
      <c r="AD296" s="31">
        <f t="shared" si="412"/>
        <v>615</v>
      </c>
      <c r="AE296" s="31">
        <f t="shared" si="413"/>
        <v>173778.56254440942</v>
      </c>
      <c r="AF296" s="56">
        <f t="shared" si="474"/>
        <v>9.0383993560875675E-6</v>
      </c>
      <c r="AH296" s="32">
        <f t="shared" si="414"/>
        <v>275</v>
      </c>
      <c r="AI296" s="32">
        <f t="shared" si="415"/>
        <v>4.1999999999999993</v>
      </c>
      <c r="AJ296" s="22">
        <v>1</v>
      </c>
      <c r="AK296" s="23">
        <f t="shared" si="416"/>
        <v>1.075</v>
      </c>
      <c r="AL296" s="31">
        <f t="shared" si="387"/>
        <v>6.5193054545127533E+21</v>
      </c>
      <c r="AM296" s="31">
        <f t="shared" si="417"/>
        <v>1.9272696749903328E+24</v>
      </c>
      <c r="AN296" s="31">
        <f t="shared" si="418"/>
        <v>5.2746158835764224E+19</v>
      </c>
      <c r="AO296" s="31">
        <f t="shared" si="419"/>
        <v>1259.9999999999998</v>
      </c>
      <c r="AP296" s="31">
        <f t="shared" si="420"/>
        <v>173778.56254440942</v>
      </c>
      <c r="AQ296" s="56">
        <f t="shared" si="381"/>
        <v>2.736833330604281E-5</v>
      </c>
      <c r="AS296" s="32">
        <f t="shared" si="421"/>
        <v>260</v>
      </c>
      <c r="AT296" s="32">
        <f t="shared" si="422"/>
        <v>6.4999999999999991</v>
      </c>
      <c r="AU296" s="22">
        <v>1</v>
      </c>
      <c r="AV296" s="23">
        <f t="shared" si="423"/>
        <v>1.1499999999999999</v>
      </c>
      <c r="AW296" s="31">
        <f t="shared" si="388"/>
        <v>3.8526786812993562E+20</v>
      </c>
      <c r="AX296" s="31">
        <f t="shared" si="424"/>
        <v>1.1519509257085074E+23</v>
      </c>
      <c r="AY296" s="31">
        <f t="shared" si="425"/>
        <v>6.5932698544705198E+18</v>
      </c>
      <c r="AZ296" s="31">
        <f t="shared" si="426"/>
        <v>1949.9999999999998</v>
      </c>
      <c r="BA296" s="31">
        <f t="shared" si="427"/>
        <v>173778.56254440942</v>
      </c>
      <c r="BB296" s="56">
        <f t="shared" si="470"/>
        <v>5.7235683459478354E-5</v>
      </c>
      <c r="BD296" s="32">
        <f t="shared" si="428"/>
        <v>230</v>
      </c>
      <c r="BE296" s="32">
        <f t="shared" si="429"/>
        <v>9.1</v>
      </c>
      <c r="BF296" s="22">
        <v>1</v>
      </c>
      <c r="BG296" s="23">
        <f t="shared" si="430"/>
        <v>1.3</v>
      </c>
      <c r="BH296" s="31">
        <f t="shared" si="389"/>
        <v>2.5790658940929573E+19</v>
      </c>
      <c r="BI296" s="31">
        <f t="shared" si="431"/>
        <v>7.711407023337942E+21</v>
      </c>
      <c r="BJ296" s="31">
        <f t="shared" si="432"/>
        <v>1.0301984147610166E+17</v>
      </c>
      <c r="BK296" s="31">
        <f t="shared" si="433"/>
        <v>2730</v>
      </c>
      <c r="BL296" s="31">
        <f t="shared" si="434"/>
        <v>173778.56254440942</v>
      </c>
      <c r="BM296" s="56">
        <f t="shared" si="382"/>
        <v>1.3359409140811857E-5</v>
      </c>
      <c r="BO296" s="32">
        <f t="shared" si="435"/>
        <v>185</v>
      </c>
      <c r="BP296" s="32">
        <f t="shared" si="436"/>
        <v>12.149999999999999</v>
      </c>
      <c r="BQ296" s="22">
        <v>1</v>
      </c>
      <c r="BR296" s="23">
        <f t="shared" si="437"/>
        <v>1.5249999999999999</v>
      </c>
      <c r="BS296" s="31">
        <f t="shared" si="390"/>
        <v>1.3432634865067486E+17</v>
      </c>
      <c r="BT296" s="31">
        <f t="shared" si="438"/>
        <v>3.7896821113071649E+19</v>
      </c>
      <c r="BU296" s="31">
        <f t="shared" si="439"/>
        <v>201210627883010.53</v>
      </c>
      <c r="BV296" s="31">
        <f t="shared" si="440"/>
        <v>3644.9999999999995</v>
      </c>
      <c r="BW296" s="31">
        <f t="shared" si="441"/>
        <v>173778.56254440942</v>
      </c>
      <c r="BX296" s="56">
        <f t="shared" si="477"/>
        <v>5.309432875191938E-6</v>
      </c>
      <c r="BZ296" s="32">
        <f t="shared" si="442"/>
        <v>135</v>
      </c>
      <c r="CA296" s="32">
        <f t="shared" si="443"/>
        <v>15.7</v>
      </c>
      <c r="CB296" s="32">
        <v>1</v>
      </c>
      <c r="CC296" s="23">
        <f t="shared" si="444"/>
        <v>1.7749999999999999</v>
      </c>
      <c r="CD296" s="31">
        <f t="shared" si="391"/>
        <v>2.6077221818051015E+20</v>
      </c>
      <c r="CE296" s="31">
        <f t="shared" si="445"/>
        <v>6.2487542781504746E+22</v>
      </c>
      <c r="CF296" s="31">
        <f t="shared" si="446"/>
        <v>196494753792.00177</v>
      </c>
      <c r="CG296" s="31">
        <f t="shared" si="447"/>
        <v>4710</v>
      </c>
      <c r="CH296" s="31">
        <f t="shared" si="448"/>
        <v>173778.56254440942</v>
      </c>
      <c r="CI296" s="56">
        <f t="shared" si="476"/>
        <v>3.1445428167830098E-12</v>
      </c>
      <c r="CK296" s="32">
        <f t="shared" si="449"/>
        <v>80</v>
      </c>
      <c r="CL296" s="32">
        <f t="shared" si="450"/>
        <v>19.799999999999997</v>
      </c>
      <c r="CM296" s="32">
        <v>1</v>
      </c>
      <c r="CN296" s="23">
        <f t="shared" si="451"/>
        <v>2.0499999999999998</v>
      </c>
      <c r="CO296" s="31">
        <f t="shared" si="392"/>
        <v>7200</v>
      </c>
      <c r="CP296" s="31">
        <f t="shared" si="452"/>
        <v>1180800</v>
      </c>
      <c r="CQ296" s="31">
        <f t="shared" si="453"/>
        <v>95944704.000000507</v>
      </c>
      <c r="CR296" s="31">
        <f t="shared" si="454"/>
        <v>5939.9999999999991</v>
      </c>
      <c r="CS296" s="31">
        <f t="shared" si="455"/>
        <v>173778.56254440942</v>
      </c>
      <c r="CT296" s="56">
        <f t="shared" si="471"/>
        <v>81.253983739837821</v>
      </c>
      <c r="CV296" s="32">
        <f t="shared" si="456"/>
        <v>30</v>
      </c>
      <c r="CW296" s="32">
        <f t="shared" si="457"/>
        <v>24.4</v>
      </c>
      <c r="CX296" s="32">
        <v>1</v>
      </c>
      <c r="CY296" s="23">
        <f t="shared" si="458"/>
        <v>2.2999999999999998</v>
      </c>
      <c r="CZ296" s="31">
        <f t="shared" si="393"/>
        <v>6</v>
      </c>
      <c r="DA296" s="31">
        <f t="shared" si="459"/>
        <v>413.99999999999994</v>
      </c>
      <c r="DB296" s="31">
        <f t="shared" si="460"/>
        <v>93696.00000000016</v>
      </c>
      <c r="DC296" s="31">
        <f t="shared" si="461"/>
        <v>7320</v>
      </c>
      <c r="DD296" s="31">
        <f t="shared" si="462"/>
        <v>173778.56254440942</v>
      </c>
      <c r="DE296" s="56">
        <f t="shared" si="478"/>
        <v>226.31884057971055</v>
      </c>
      <c r="DG296" s="32">
        <f t="shared" si="463"/>
        <v>-35</v>
      </c>
      <c r="DH296" s="32">
        <f t="shared" si="464"/>
        <v>29.65</v>
      </c>
      <c r="DI296" s="32">
        <v>1</v>
      </c>
      <c r="DJ296" s="23">
        <f t="shared" si="472"/>
        <v>2.625</v>
      </c>
      <c r="DK296" s="31">
        <f t="shared" si="394"/>
        <v>1</v>
      </c>
      <c r="DL296" s="31">
        <f t="shared" si="465"/>
        <v>-91.875</v>
      </c>
      <c r="DM296" s="31">
        <f t="shared" si="466"/>
        <v>11.437499999999972</v>
      </c>
      <c r="DN296" s="31">
        <f t="shared" si="467"/>
        <v>8895</v>
      </c>
      <c r="DO296" s="31">
        <f t="shared" si="468"/>
        <v>173778.56254440942</v>
      </c>
    </row>
    <row r="297" spans="1:119">
      <c r="A297" s="23">
        <f t="shared" si="395"/>
        <v>5996.8950105934018</v>
      </c>
      <c r="B297" s="23">
        <v>0</v>
      </c>
      <c r="C297" s="44">
        <f t="shared" si="475"/>
        <v>12.2</v>
      </c>
      <c r="D297" s="48"/>
      <c r="E297" s="47">
        <f t="shared" si="396"/>
        <v>12.2</v>
      </c>
      <c r="F297" s="84">
        <f t="shared" si="383"/>
        <v>24.4</v>
      </c>
      <c r="G297" s="185">
        <f t="shared" si="384"/>
        <v>56.492991762601918</v>
      </c>
      <c r="H297" s="26">
        <f t="shared" si="397"/>
        <v>3.310897589456544E+17</v>
      </c>
      <c r="I297" s="23">
        <f t="shared" si="469"/>
        <v>58.200000000000024</v>
      </c>
      <c r="J297" s="27">
        <v>291</v>
      </c>
      <c r="K297" s="32">
        <f t="shared" si="398"/>
        <v>291</v>
      </c>
      <c r="L297" s="32">
        <f t="shared" si="399"/>
        <v>1</v>
      </c>
      <c r="M297" s="22">
        <v>1</v>
      </c>
      <c r="N297" s="109">
        <f t="shared" si="400"/>
        <v>12.2</v>
      </c>
      <c r="O297" s="31">
        <f t="shared" si="385"/>
        <v>1.2135937846092971E+22</v>
      </c>
      <c r="P297" s="31">
        <f t="shared" si="401"/>
        <v>4.3085006541199265E+25</v>
      </c>
      <c r="Q297" s="31">
        <f t="shared" si="402"/>
        <v>4.84715407096438E+20</v>
      </c>
      <c r="R297" s="31">
        <f t="shared" si="403"/>
        <v>300</v>
      </c>
      <c r="S297" s="31">
        <f t="shared" si="404"/>
        <v>179906.85031780205</v>
      </c>
      <c r="T297" s="56">
        <f t="shared" si="405"/>
        <v>1.1250210827586567E-5</v>
      </c>
      <c r="U297" s="163">
        <f t="shared" si="406"/>
        <v>1694.7897528780575</v>
      </c>
      <c r="W297" s="32">
        <f t="shared" si="407"/>
        <v>286</v>
      </c>
      <c r="X297" s="32">
        <f t="shared" si="408"/>
        <v>2.0499999999999998</v>
      </c>
      <c r="Y297" s="22">
        <v>1</v>
      </c>
      <c r="Z297" s="23">
        <f t="shared" si="409"/>
        <v>1.0249999999999999</v>
      </c>
      <c r="AA297" s="31">
        <f t="shared" si="386"/>
        <v>7.9908058285313469E+22</v>
      </c>
      <c r="AB297" s="31">
        <f t="shared" si="410"/>
        <v>2.3425047286339642E+25</v>
      </c>
      <c r="AC297" s="31">
        <f t="shared" si="411"/>
        <v>2.4235770354821883E+20</v>
      </c>
      <c r="AD297" s="31">
        <f t="shared" si="412"/>
        <v>615</v>
      </c>
      <c r="AE297" s="31">
        <f t="shared" si="413"/>
        <v>179906.85031780205</v>
      </c>
      <c r="AF297" s="56">
        <f t="shared" si="474"/>
        <v>1.0346092393570116E-5</v>
      </c>
      <c r="AH297" s="32">
        <f t="shared" si="414"/>
        <v>276</v>
      </c>
      <c r="AI297" s="32">
        <f t="shared" si="415"/>
        <v>4.1999999999999993</v>
      </c>
      <c r="AJ297" s="22">
        <v>1</v>
      </c>
      <c r="AK297" s="23">
        <f t="shared" si="416"/>
        <v>1.075</v>
      </c>
      <c r="AL297" s="31">
        <f t="shared" si="387"/>
        <v>6.5193054545127533E+21</v>
      </c>
      <c r="AM297" s="31">
        <f t="shared" si="417"/>
        <v>1.9342779283539338E+24</v>
      </c>
      <c r="AN297" s="31">
        <f t="shared" si="418"/>
        <v>6.0589425887054684E+19</v>
      </c>
      <c r="AO297" s="31">
        <f t="shared" si="419"/>
        <v>1259.9999999999998</v>
      </c>
      <c r="AP297" s="31">
        <f t="shared" si="420"/>
        <v>179906.85031780205</v>
      </c>
      <c r="AQ297" s="56">
        <f t="shared" si="381"/>
        <v>3.132405379748925E-5</v>
      </c>
      <c r="AS297" s="32">
        <f t="shared" si="421"/>
        <v>261</v>
      </c>
      <c r="AT297" s="32">
        <f t="shared" si="422"/>
        <v>6.4999999999999991</v>
      </c>
      <c r="AU297" s="22">
        <v>1</v>
      </c>
      <c r="AV297" s="23">
        <f t="shared" si="423"/>
        <v>1.1499999999999999</v>
      </c>
      <c r="AW297" s="31">
        <f t="shared" si="388"/>
        <v>3.8526786812993562E+20</v>
      </c>
      <c r="AX297" s="31">
        <f t="shared" si="424"/>
        <v>1.1563815061920016E+23</v>
      </c>
      <c r="AY297" s="31">
        <f t="shared" si="425"/>
        <v>7.5736782358818263E+18</v>
      </c>
      <c r="AZ297" s="31">
        <f t="shared" si="426"/>
        <v>1949.9999999999998</v>
      </c>
      <c r="BA297" s="31">
        <f t="shared" si="427"/>
        <v>179906.85031780205</v>
      </c>
      <c r="BB297" s="56">
        <f t="shared" si="470"/>
        <v>6.549463300240915E-5</v>
      </c>
      <c r="BD297" s="32">
        <f t="shared" si="428"/>
        <v>231</v>
      </c>
      <c r="BE297" s="32">
        <f t="shared" si="429"/>
        <v>9.1</v>
      </c>
      <c r="BF297" s="22">
        <v>1</v>
      </c>
      <c r="BG297" s="23">
        <f t="shared" si="430"/>
        <v>1.3</v>
      </c>
      <c r="BH297" s="31">
        <f t="shared" si="389"/>
        <v>2.5790658940929573E+19</v>
      </c>
      <c r="BI297" s="31">
        <f t="shared" si="431"/>
        <v>7.7449348799611504E+21</v>
      </c>
      <c r="BJ297" s="31">
        <f t="shared" si="432"/>
        <v>1.1833872243565334E+17</v>
      </c>
      <c r="BK297" s="31">
        <f t="shared" si="433"/>
        <v>2730</v>
      </c>
      <c r="BL297" s="31">
        <f t="shared" si="434"/>
        <v>179906.85031780205</v>
      </c>
      <c r="BM297" s="56">
        <f t="shared" si="382"/>
        <v>1.5279498700736262E-5</v>
      </c>
      <c r="BO297" s="32">
        <f t="shared" si="435"/>
        <v>186</v>
      </c>
      <c r="BP297" s="32">
        <f t="shared" si="436"/>
        <v>12.149999999999999</v>
      </c>
      <c r="BQ297" s="22">
        <v>1</v>
      </c>
      <c r="BR297" s="23">
        <f t="shared" si="437"/>
        <v>1.5249999999999999</v>
      </c>
      <c r="BS297" s="31">
        <f t="shared" si="390"/>
        <v>1.3432634865067486E+17</v>
      </c>
      <c r="BT297" s="31">
        <f t="shared" si="438"/>
        <v>3.8101668794763919E+19</v>
      </c>
      <c r="BU297" s="31">
        <f t="shared" si="439"/>
        <v>231130317257134.66</v>
      </c>
      <c r="BV297" s="31">
        <f t="shared" si="440"/>
        <v>3644.9999999999995</v>
      </c>
      <c r="BW297" s="31">
        <f t="shared" si="441"/>
        <v>179906.85031780205</v>
      </c>
      <c r="BX297" s="56">
        <f t="shared" si="477"/>
        <v>6.0661468268523054E-6</v>
      </c>
      <c r="BZ297" s="32">
        <f t="shared" si="442"/>
        <v>136</v>
      </c>
      <c r="CA297" s="32">
        <f t="shared" si="443"/>
        <v>15.7</v>
      </c>
      <c r="CB297" s="32">
        <v>1</v>
      </c>
      <c r="CC297" s="23">
        <f t="shared" si="444"/>
        <v>1.7749999999999999</v>
      </c>
      <c r="CD297" s="31">
        <f t="shared" si="391"/>
        <v>2.6077221818051015E+20</v>
      </c>
      <c r="CE297" s="31">
        <f t="shared" si="445"/>
        <v>6.2950413468775152E+22</v>
      </c>
      <c r="CF297" s="31">
        <f t="shared" si="446"/>
        <v>225713200446.41986</v>
      </c>
      <c r="CG297" s="31">
        <f t="shared" si="447"/>
        <v>4710</v>
      </c>
      <c r="CH297" s="31">
        <f t="shared" si="448"/>
        <v>179906.85031780205</v>
      </c>
      <c r="CI297" s="56">
        <f t="shared" si="476"/>
        <v>3.5855713729089133E-12</v>
      </c>
      <c r="CK297" s="32">
        <f t="shared" si="449"/>
        <v>81</v>
      </c>
      <c r="CL297" s="32">
        <f t="shared" si="450"/>
        <v>19.799999999999997</v>
      </c>
      <c r="CM297" s="32">
        <v>1</v>
      </c>
      <c r="CN297" s="23">
        <f t="shared" si="451"/>
        <v>2.0499999999999998</v>
      </c>
      <c r="CO297" s="31">
        <f t="shared" si="392"/>
        <v>7200</v>
      </c>
      <c r="CP297" s="31">
        <f t="shared" si="452"/>
        <v>1195560</v>
      </c>
      <c r="CQ297" s="31">
        <f t="shared" si="453"/>
        <v>110211523.65547805</v>
      </c>
      <c r="CR297" s="31">
        <f t="shared" si="454"/>
        <v>5939.9999999999991</v>
      </c>
      <c r="CS297" s="31">
        <f t="shared" si="455"/>
        <v>179906.85031780205</v>
      </c>
      <c r="CT297" s="56">
        <f t="shared" si="471"/>
        <v>92.184017243365489</v>
      </c>
      <c r="CV297" s="32">
        <f t="shared" si="456"/>
        <v>31</v>
      </c>
      <c r="CW297" s="32">
        <f t="shared" si="457"/>
        <v>24.4</v>
      </c>
      <c r="CX297" s="32">
        <v>1</v>
      </c>
      <c r="CY297" s="23">
        <f t="shared" si="458"/>
        <v>2.2999999999999998</v>
      </c>
      <c r="CZ297" s="31">
        <f t="shared" si="393"/>
        <v>6</v>
      </c>
      <c r="DA297" s="31">
        <f t="shared" si="459"/>
        <v>427.79999999999995</v>
      </c>
      <c r="DB297" s="31">
        <f t="shared" si="460"/>
        <v>107628.4410698024</v>
      </c>
      <c r="DC297" s="31">
        <f t="shared" si="461"/>
        <v>7320</v>
      </c>
      <c r="DD297" s="31">
        <f t="shared" si="462"/>
        <v>179906.85031780205</v>
      </c>
      <c r="DE297" s="56">
        <f t="shared" si="478"/>
        <v>251.58588375362882</v>
      </c>
      <c r="DG297" s="32">
        <f t="shared" si="463"/>
        <v>-34</v>
      </c>
      <c r="DH297" s="32">
        <f t="shared" si="464"/>
        <v>29.65</v>
      </c>
      <c r="DI297" s="32">
        <v>1</v>
      </c>
      <c r="DJ297" s="23">
        <f t="shared" si="472"/>
        <v>2.625</v>
      </c>
      <c r="DK297" s="31">
        <f t="shared" si="394"/>
        <v>1</v>
      </c>
      <c r="DL297" s="31">
        <f t="shared" si="465"/>
        <v>-89.25</v>
      </c>
      <c r="DM297" s="31">
        <f t="shared" si="466"/>
        <v>13.138237435278556</v>
      </c>
      <c r="DN297" s="31">
        <f t="shared" si="467"/>
        <v>8895</v>
      </c>
      <c r="DO297" s="31">
        <f t="shared" si="468"/>
        <v>179906.85031780205</v>
      </c>
    </row>
    <row r="298" spans="1:119">
      <c r="A298" s="23">
        <f t="shared" si="395"/>
        <v>6208.3750564267148</v>
      </c>
      <c r="B298" s="23">
        <v>0</v>
      </c>
      <c r="C298" s="44">
        <f t="shared" si="475"/>
        <v>12.2</v>
      </c>
      <c r="D298" s="48"/>
      <c r="E298" s="47">
        <f t="shared" si="396"/>
        <v>12.2</v>
      </c>
      <c r="F298" s="84">
        <f t="shared" si="383"/>
        <v>24.4</v>
      </c>
      <c r="G298" s="185">
        <f t="shared" si="384"/>
        <v>57.281604539390223</v>
      </c>
      <c r="H298" s="26">
        <f t="shared" si="397"/>
        <v>3.8032226145723802E+17</v>
      </c>
      <c r="I298" s="23">
        <f t="shared" si="469"/>
        <v>58.400000000000027</v>
      </c>
      <c r="J298" s="27">
        <v>292</v>
      </c>
      <c r="K298" s="32">
        <f t="shared" si="398"/>
        <v>292</v>
      </c>
      <c r="L298" s="32">
        <f t="shared" si="399"/>
        <v>1</v>
      </c>
      <c r="M298" s="22">
        <v>1</v>
      </c>
      <c r="N298" s="109">
        <f t="shared" si="400"/>
        <v>12.2</v>
      </c>
      <c r="O298" s="31">
        <f t="shared" si="385"/>
        <v>1.2135937846092971E+22</v>
      </c>
      <c r="P298" s="31">
        <f t="shared" si="401"/>
        <v>4.3233064982921599E+25</v>
      </c>
      <c r="Q298" s="31">
        <f t="shared" si="402"/>
        <v>5.5679179077339644E+20</v>
      </c>
      <c r="R298" s="31">
        <f t="shared" si="403"/>
        <v>300</v>
      </c>
      <c r="S298" s="31">
        <f t="shared" si="404"/>
        <v>186251.25169280145</v>
      </c>
      <c r="T298" s="56">
        <f t="shared" si="405"/>
        <v>1.2878841483789004E-5</v>
      </c>
      <c r="U298" s="163">
        <f t="shared" si="406"/>
        <v>1718.4481361817068</v>
      </c>
      <c r="W298" s="32">
        <f t="shared" si="407"/>
        <v>287</v>
      </c>
      <c r="X298" s="32">
        <f t="shared" si="408"/>
        <v>2.0499999999999998</v>
      </c>
      <c r="Y298" s="22">
        <v>1</v>
      </c>
      <c r="Z298" s="23">
        <f t="shared" si="409"/>
        <v>1.0249999999999999</v>
      </c>
      <c r="AA298" s="31">
        <f t="shared" si="386"/>
        <v>7.9908058285313469E+22</v>
      </c>
      <c r="AB298" s="31">
        <f t="shared" si="410"/>
        <v>2.3506953046082084E+25</v>
      </c>
      <c r="AC298" s="31">
        <f t="shared" si="411"/>
        <v>2.7839589538669812E+20</v>
      </c>
      <c r="AD298" s="31">
        <f t="shared" si="412"/>
        <v>615</v>
      </c>
      <c r="AE298" s="31">
        <f t="shared" si="413"/>
        <v>186251.25169280145</v>
      </c>
      <c r="AF298" s="56">
        <f t="shared" si="474"/>
        <v>1.1843129768496242E-5</v>
      </c>
      <c r="AH298" s="32">
        <f t="shared" si="414"/>
        <v>277</v>
      </c>
      <c r="AI298" s="32">
        <f t="shared" si="415"/>
        <v>4.1999999999999993</v>
      </c>
      <c r="AJ298" s="22">
        <v>1</v>
      </c>
      <c r="AK298" s="23">
        <f t="shared" si="416"/>
        <v>1.075</v>
      </c>
      <c r="AL298" s="31">
        <f t="shared" si="387"/>
        <v>6.5193054545127533E+21</v>
      </c>
      <c r="AM298" s="31">
        <f t="shared" si="417"/>
        <v>1.9412861817175349E+24</v>
      </c>
      <c r="AN298" s="31">
        <f t="shared" si="418"/>
        <v>6.9598973846674465E+19</v>
      </c>
      <c r="AO298" s="31">
        <f t="shared" si="419"/>
        <v>1259.9999999999998</v>
      </c>
      <c r="AP298" s="31">
        <f t="shared" si="420"/>
        <v>186251.25169280145</v>
      </c>
      <c r="AQ298" s="56">
        <f t="shared" ref="AQ298:AQ361" si="479">AN298/AM298</f>
        <v>3.5851990552519884E-5</v>
      </c>
      <c r="AS298" s="32">
        <f t="shared" si="421"/>
        <v>262</v>
      </c>
      <c r="AT298" s="32">
        <f t="shared" si="422"/>
        <v>6.4999999999999991</v>
      </c>
      <c r="AU298" s="22">
        <v>1</v>
      </c>
      <c r="AV298" s="23">
        <f t="shared" si="423"/>
        <v>1.1499999999999999</v>
      </c>
      <c r="AW298" s="31">
        <f t="shared" si="388"/>
        <v>3.8526786812993562E+20</v>
      </c>
      <c r="AX298" s="31">
        <f t="shared" si="424"/>
        <v>1.160812086675496E+23</v>
      </c>
      <c r="AY298" s="31">
        <f t="shared" si="425"/>
        <v>8.6998717308342999E+18</v>
      </c>
      <c r="AZ298" s="31">
        <f t="shared" si="426"/>
        <v>1949.9999999999998</v>
      </c>
      <c r="BA298" s="31">
        <f t="shared" si="427"/>
        <v>186251.25169280145</v>
      </c>
      <c r="BB298" s="56">
        <f t="shared" si="470"/>
        <v>7.494642613302097E-5</v>
      </c>
      <c r="BD298" s="32">
        <f t="shared" si="428"/>
        <v>232</v>
      </c>
      <c r="BE298" s="32">
        <f t="shared" si="429"/>
        <v>9.1</v>
      </c>
      <c r="BF298" s="22">
        <v>1</v>
      </c>
      <c r="BG298" s="23">
        <f t="shared" si="430"/>
        <v>1.3</v>
      </c>
      <c r="BH298" s="31">
        <f t="shared" si="389"/>
        <v>2.5790658940929573E+19</v>
      </c>
      <c r="BI298" s="31">
        <f t="shared" si="431"/>
        <v>7.7784627365843598E+21</v>
      </c>
      <c r="BJ298" s="31">
        <f t="shared" si="432"/>
        <v>1.359354957942857E+17</v>
      </c>
      <c r="BK298" s="31">
        <f t="shared" si="433"/>
        <v>2730</v>
      </c>
      <c r="BL298" s="31">
        <f t="shared" si="434"/>
        <v>186251.25169280145</v>
      </c>
      <c r="BM298" s="56">
        <f t="shared" si="382"/>
        <v>1.7475881854513713E-5</v>
      </c>
      <c r="BO298" s="32">
        <f t="shared" si="435"/>
        <v>187</v>
      </c>
      <c r="BP298" s="32">
        <f t="shared" si="436"/>
        <v>12.149999999999999</v>
      </c>
      <c r="BQ298" s="22">
        <v>1</v>
      </c>
      <c r="BR298" s="23">
        <f t="shared" si="437"/>
        <v>1.5249999999999999</v>
      </c>
      <c r="BS298" s="31">
        <f t="shared" si="390"/>
        <v>1.3432634865067486E+17</v>
      </c>
      <c r="BT298" s="31">
        <f t="shared" si="438"/>
        <v>3.8306516476456206E+19</v>
      </c>
      <c r="BU298" s="31">
        <f t="shared" si="439"/>
        <v>265499015223213.44</v>
      </c>
      <c r="BV298" s="31">
        <f t="shared" si="440"/>
        <v>3644.9999999999995</v>
      </c>
      <c r="BW298" s="31">
        <f t="shared" si="441"/>
        <v>186251.25169280145</v>
      </c>
      <c r="BX298" s="56">
        <f t="shared" si="477"/>
        <v>6.930909924591899E-6</v>
      </c>
      <c r="BZ298" s="32">
        <f t="shared" si="442"/>
        <v>137</v>
      </c>
      <c r="CA298" s="32">
        <f t="shared" si="443"/>
        <v>15.7</v>
      </c>
      <c r="CB298" s="32">
        <v>14</v>
      </c>
      <c r="CC298" s="23">
        <f t="shared" si="444"/>
        <v>1.7749999999999999</v>
      </c>
      <c r="CD298" s="31">
        <f t="shared" si="391"/>
        <v>3.6508110545271422E+21</v>
      </c>
      <c r="CE298" s="31">
        <f t="shared" si="445"/>
        <v>8.8778597818463775E+23</v>
      </c>
      <c r="CF298" s="31">
        <f t="shared" si="446"/>
        <v>259276382053.91855</v>
      </c>
      <c r="CG298" s="31">
        <f t="shared" si="447"/>
        <v>4710</v>
      </c>
      <c r="CH298" s="31">
        <f t="shared" si="448"/>
        <v>186251.25169280145</v>
      </c>
      <c r="CI298" s="56">
        <f t="shared" si="476"/>
        <v>2.9204829590132974E-13</v>
      </c>
      <c r="CK298" s="32">
        <f t="shared" si="449"/>
        <v>82</v>
      </c>
      <c r="CL298" s="32">
        <f t="shared" si="450"/>
        <v>19.799999999999997</v>
      </c>
      <c r="CM298" s="32">
        <v>1</v>
      </c>
      <c r="CN298" s="23">
        <f t="shared" si="451"/>
        <v>2.0499999999999998</v>
      </c>
      <c r="CO298" s="31">
        <f t="shared" si="392"/>
        <v>7200</v>
      </c>
      <c r="CP298" s="31">
        <f t="shared" si="452"/>
        <v>1210320</v>
      </c>
      <c r="CQ298" s="31">
        <f t="shared" si="453"/>
        <v>126599795.92476444</v>
      </c>
      <c r="CR298" s="31">
        <f t="shared" si="454"/>
        <v>5939.9999999999991</v>
      </c>
      <c r="CS298" s="31">
        <f t="shared" si="455"/>
        <v>186251.25169280145</v>
      </c>
      <c r="CT298" s="56">
        <f t="shared" si="471"/>
        <v>104.60026763563722</v>
      </c>
      <c r="CV298" s="32">
        <f t="shared" si="456"/>
        <v>32</v>
      </c>
      <c r="CW298" s="32">
        <f t="shared" si="457"/>
        <v>24.4</v>
      </c>
      <c r="CX298" s="32">
        <v>1</v>
      </c>
      <c r="CY298" s="23">
        <f t="shared" si="458"/>
        <v>2.2999999999999998</v>
      </c>
      <c r="CZ298" s="31">
        <f t="shared" si="393"/>
        <v>6</v>
      </c>
      <c r="DA298" s="31">
        <f t="shared" si="459"/>
        <v>441.59999999999997</v>
      </c>
      <c r="DB298" s="31">
        <f t="shared" si="460"/>
        <v>123632.61320777735</v>
      </c>
      <c r="DC298" s="31">
        <f t="shared" si="461"/>
        <v>7320</v>
      </c>
      <c r="DD298" s="31">
        <f t="shared" si="462"/>
        <v>186251.25169280145</v>
      </c>
      <c r="DE298" s="56">
        <f t="shared" si="478"/>
        <v>279.96515672051032</v>
      </c>
      <c r="DG298" s="32">
        <f t="shared" si="463"/>
        <v>-33</v>
      </c>
      <c r="DH298" s="32">
        <f t="shared" si="464"/>
        <v>29.65</v>
      </c>
      <c r="DI298" s="32">
        <v>1</v>
      </c>
      <c r="DJ298" s="23">
        <f t="shared" si="472"/>
        <v>2.625</v>
      </c>
      <c r="DK298" s="31">
        <f t="shared" si="394"/>
        <v>1</v>
      </c>
      <c r="DL298" s="31">
        <f t="shared" si="465"/>
        <v>-86.625</v>
      </c>
      <c r="DM298" s="31">
        <f t="shared" si="466"/>
        <v>15.091871729464943</v>
      </c>
      <c r="DN298" s="31">
        <f t="shared" si="467"/>
        <v>8895</v>
      </c>
      <c r="DO298" s="31">
        <f t="shared" si="468"/>
        <v>186251.25169280145</v>
      </c>
    </row>
    <row r="299" spans="1:119">
      <c r="A299" s="23">
        <f t="shared" si="395"/>
        <v>6427.3129299703114</v>
      </c>
      <c r="B299" s="23">
        <v>0</v>
      </c>
      <c r="C299" s="44">
        <f t="shared" si="475"/>
        <v>12.2</v>
      </c>
      <c r="D299" s="48"/>
      <c r="E299" s="47">
        <f t="shared" si="396"/>
        <v>12.2</v>
      </c>
      <c r="F299" s="84">
        <f t="shared" si="383"/>
        <v>24.4</v>
      </c>
      <c r="G299" s="185">
        <f t="shared" si="384"/>
        <v>58.081225940298317</v>
      </c>
      <c r="H299" s="26">
        <f t="shared" si="397"/>
        <v>4.3687555610468154E+17</v>
      </c>
      <c r="I299" s="23">
        <f t="shared" si="469"/>
        <v>58.60000000000003</v>
      </c>
      <c r="J299" s="27">
        <v>293</v>
      </c>
      <c r="K299" s="32">
        <f t="shared" si="398"/>
        <v>293</v>
      </c>
      <c r="L299" s="32">
        <f t="shared" si="399"/>
        <v>1</v>
      </c>
      <c r="M299" s="22">
        <v>1</v>
      </c>
      <c r="N299" s="109">
        <f t="shared" si="400"/>
        <v>12.2</v>
      </c>
      <c r="O299" s="31">
        <f t="shared" si="385"/>
        <v>1.2135937846092971E+22</v>
      </c>
      <c r="P299" s="31">
        <f t="shared" si="401"/>
        <v>4.3381123424643933E+25</v>
      </c>
      <c r="Q299" s="31">
        <f t="shared" si="402"/>
        <v>6.3958581413725379E+20</v>
      </c>
      <c r="R299" s="31">
        <f t="shared" si="403"/>
        <v>300</v>
      </c>
      <c r="S299" s="31">
        <f t="shared" si="404"/>
        <v>192819.38789910934</v>
      </c>
      <c r="T299" s="56">
        <f t="shared" si="405"/>
        <v>1.474341288667315E-5</v>
      </c>
      <c r="U299" s="163">
        <f t="shared" si="406"/>
        <v>1742.4367782089496</v>
      </c>
      <c r="W299" s="32">
        <f t="shared" si="407"/>
        <v>288</v>
      </c>
      <c r="X299" s="32">
        <f t="shared" si="408"/>
        <v>2.0499999999999998</v>
      </c>
      <c r="Y299" s="22">
        <v>1</v>
      </c>
      <c r="Z299" s="23">
        <f t="shared" si="409"/>
        <v>1.0249999999999999</v>
      </c>
      <c r="AA299" s="31">
        <f t="shared" si="386"/>
        <v>7.9908058285313469E+22</v>
      </c>
      <c r="AB299" s="31">
        <f t="shared" si="410"/>
        <v>2.3588858805824535E+25</v>
      </c>
      <c r="AC299" s="31">
        <f t="shared" si="411"/>
        <v>3.1979290706862683E+20</v>
      </c>
      <c r="AD299" s="31">
        <f t="shared" si="412"/>
        <v>615</v>
      </c>
      <c r="AE299" s="31">
        <f t="shared" si="413"/>
        <v>192819.38789910934</v>
      </c>
      <c r="AF299" s="56">
        <f t="shared" si="474"/>
        <v>1.3556946934188436E-5</v>
      </c>
      <c r="AH299" s="32">
        <f t="shared" si="414"/>
        <v>278</v>
      </c>
      <c r="AI299" s="32">
        <f t="shared" si="415"/>
        <v>4.1999999999999993</v>
      </c>
      <c r="AJ299" s="22">
        <v>1</v>
      </c>
      <c r="AK299" s="23">
        <f t="shared" si="416"/>
        <v>1.075</v>
      </c>
      <c r="AL299" s="31">
        <f t="shared" si="387"/>
        <v>6.5193054545127533E+21</v>
      </c>
      <c r="AM299" s="31">
        <f t="shared" si="417"/>
        <v>1.9482944350811362E+24</v>
      </c>
      <c r="AN299" s="31">
        <f t="shared" si="418"/>
        <v>7.9948226767156625E+19</v>
      </c>
      <c r="AO299" s="31">
        <f t="shared" si="419"/>
        <v>1259.9999999999998</v>
      </c>
      <c r="AP299" s="31">
        <f t="shared" si="420"/>
        <v>192819.38789910934</v>
      </c>
      <c r="AQ299" s="56">
        <f t="shared" si="479"/>
        <v>4.1034981842375998E-5</v>
      </c>
      <c r="AS299" s="32">
        <f t="shared" si="421"/>
        <v>263</v>
      </c>
      <c r="AT299" s="32">
        <f t="shared" si="422"/>
        <v>6.4999999999999991</v>
      </c>
      <c r="AU299" s="22">
        <v>1</v>
      </c>
      <c r="AV299" s="23">
        <f t="shared" si="423"/>
        <v>1.1499999999999999</v>
      </c>
      <c r="AW299" s="31">
        <f t="shared" si="388"/>
        <v>3.8526786812993562E+20</v>
      </c>
      <c r="AX299" s="31">
        <f t="shared" si="424"/>
        <v>1.1652426671589902E+23</v>
      </c>
      <c r="AY299" s="31">
        <f t="shared" si="425"/>
        <v>9.99352834589457E+18</v>
      </c>
      <c r="AZ299" s="31">
        <f t="shared" si="426"/>
        <v>1949.9999999999998</v>
      </c>
      <c r="BA299" s="31">
        <f t="shared" si="427"/>
        <v>192819.38789910934</v>
      </c>
      <c r="BB299" s="56">
        <f t="shared" si="470"/>
        <v>8.5763494828592772E-5</v>
      </c>
      <c r="BD299" s="32">
        <f t="shared" si="428"/>
        <v>233</v>
      </c>
      <c r="BE299" s="32">
        <f t="shared" si="429"/>
        <v>9.1</v>
      </c>
      <c r="BF299" s="22">
        <v>1</v>
      </c>
      <c r="BG299" s="23">
        <f t="shared" si="430"/>
        <v>1.3</v>
      </c>
      <c r="BH299" s="31">
        <f t="shared" si="389"/>
        <v>2.5790658940929573E+19</v>
      </c>
      <c r="BI299" s="31">
        <f t="shared" si="431"/>
        <v>7.8119905932075682E+21</v>
      </c>
      <c r="BJ299" s="31">
        <f t="shared" si="432"/>
        <v>1.561488804046024E+17</v>
      </c>
      <c r="BK299" s="31">
        <f t="shared" si="433"/>
        <v>2730</v>
      </c>
      <c r="BL299" s="31">
        <f t="shared" si="434"/>
        <v>192819.38789910934</v>
      </c>
      <c r="BM299" s="56">
        <f t="shared" si="382"/>
        <v>1.998836001420329E-5</v>
      </c>
      <c r="BO299" s="32">
        <f t="shared" si="435"/>
        <v>188</v>
      </c>
      <c r="BP299" s="32">
        <f t="shared" si="436"/>
        <v>12.149999999999999</v>
      </c>
      <c r="BQ299" s="22">
        <v>1</v>
      </c>
      <c r="BR299" s="23">
        <f t="shared" si="437"/>
        <v>1.5249999999999999</v>
      </c>
      <c r="BS299" s="31">
        <f t="shared" si="390"/>
        <v>1.3432634865067486E+17</v>
      </c>
      <c r="BT299" s="31">
        <f t="shared" si="438"/>
        <v>3.8511364158148485E+19</v>
      </c>
      <c r="BU299" s="31">
        <f t="shared" si="439"/>
        <v>304978282040238.06</v>
      </c>
      <c r="BV299" s="31">
        <f t="shared" si="440"/>
        <v>3644.9999999999995</v>
      </c>
      <c r="BW299" s="31">
        <f t="shared" si="441"/>
        <v>192819.38789910934</v>
      </c>
      <c r="BX299" s="56">
        <f t="shared" si="477"/>
        <v>7.9191762926868119E-6</v>
      </c>
      <c r="BZ299" s="32">
        <f t="shared" si="442"/>
        <v>138</v>
      </c>
      <c r="CA299" s="32">
        <f t="shared" si="443"/>
        <v>15.7</v>
      </c>
      <c r="CB299" s="32">
        <v>1</v>
      </c>
      <c r="CC299" s="23">
        <f t="shared" si="444"/>
        <v>1.7749999999999999</v>
      </c>
      <c r="CD299" s="31">
        <f t="shared" si="391"/>
        <v>3.6508110545271422E+21</v>
      </c>
      <c r="CE299" s="31">
        <f t="shared" si="445"/>
        <v>8.9426616780642349E+23</v>
      </c>
      <c r="CF299" s="31">
        <f t="shared" si="446"/>
        <v>297830353554.91901</v>
      </c>
      <c r="CG299" s="31">
        <f t="shared" si="447"/>
        <v>4710</v>
      </c>
      <c r="CH299" s="31">
        <f t="shared" si="448"/>
        <v>192819.38789910934</v>
      </c>
      <c r="CI299" s="56">
        <f t="shared" si="476"/>
        <v>3.3304441594327272E-13</v>
      </c>
      <c r="CK299" s="32">
        <f t="shared" si="449"/>
        <v>83</v>
      </c>
      <c r="CL299" s="32">
        <f t="shared" si="450"/>
        <v>19.799999999999997</v>
      </c>
      <c r="CM299" s="32">
        <v>1</v>
      </c>
      <c r="CN299" s="23">
        <f t="shared" si="451"/>
        <v>2.0499999999999998</v>
      </c>
      <c r="CO299" s="31">
        <f t="shared" si="392"/>
        <v>7200</v>
      </c>
      <c r="CP299" s="31">
        <f t="shared" si="452"/>
        <v>1225080</v>
      </c>
      <c r="CQ299" s="31">
        <f t="shared" si="453"/>
        <v>145424977.32173726</v>
      </c>
      <c r="CR299" s="31">
        <f t="shared" si="454"/>
        <v>5939.9999999999991</v>
      </c>
      <c r="CS299" s="31">
        <f t="shared" si="455"/>
        <v>192819.38789910934</v>
      </c>
      <c r="CT299" s="56">
        <f t="shared" si="471"/>
        <v>118.70651493921805</v>
      </c>
      <c r="CV299" s="32">
        <f t="shared" si="456"/>
        <v>33</v>
      </c>
      <c r="CW299" s="32">
        <f t="shared" si="457"/>
        <v>24.4</v>
      </c>
      <c r="CX299" s="32">
        <v>1</v>
      </c>
      <c r="CY299" s="23">
        <f t="shared" si="458"/>
        <v>2.2999999999999998</v>
      </c>
      <c r="CZ299" s="31">
        <f t="shared" si="393"/>
        <v>6</v>
      </c>
      <c r="DA299" s="31">
        <f t="shared" si="459"/>
        <v>455.4</v>
      </c>
      <c r="DB299" s="31">
        <f t="shared" si="460"/>
        <v>142016.57941575858</v>
      </c>
      <c r="DC299" s="31">
        <f t="shared" si="461"/>
        <v>7320</v>
      </c>
      <c r="DD299" s="31">
        <f t="shared" si="462"/>
        <v>192819.38789910934</v>
      </c>
      <c r="DE299" s="56">
        <f t="shared" si="478"/>
        <v>311.85019634553925</v>
      </c>
      <c r="DG299" s="32">
        <f t="shared" si="463"/>
        <v>-32</v>
      </c>
      <c r="DH299" s="32">
        <f t="shared" si="464"/>
        <v>29.65</v>
      </c>
      <c r="DI299" s="32">
        <v>1</v>
      </c>
      <c r="DJ299" s="23">
        <f t="shared" si="472"/>
        <v>2.625</v>
      </c>
      <c r="DK299" s="31">
        <f t="shared" si="394"/>
        <v>1</v>
      </c>
      <c r="DL299" s="31">
        <f t="shared" si="465"/>
        <v>-84</v>
      </c>
      <c r="DM299" s="31">
        <f t="shared" si="466"/>
        <v>17.336008229462639</v>
      </c>
      <c r="DN299" s="31">
        <f t="shared" si="467"/>
        <v>8895</v>
      </c>
      <c r="DO299" s="31">
        <f t="shared" si="468"/>
        <v>192819.38789910934</v>
      </c>
    </row>
    <row r="300" spans="1:119">
      <c r="A300" s="23">
        <f t="shared" si="395"/>
        <v>6653.9716309504165</v>
      </c>
      <c r="B300" s="23">
        <v>0</v>
      </c>
      <c r="C300" s="44">
        <f t="shared" si="475"/>
        <v>12.2</v>
      </c>
      <c r="D300" s="48"/>
      <c r="E300" s="47">
        <f t="shared" si="396"/>
        <v>12.2</v>
      </c>
      <c r="F300" s="84">
        <f t="shared" si="383"/>
        <v>24.4</v>
      </c>
      <c r="G300" s="185">
        <f t="shared" si="384"/>
        <v>58.892009639992004</v>
      </c>
      <c r="H300" s="26">
        <f t="shared" si="397"/>
        <v>5.0183823263586259E+17</v>
      </c>
      <c r="I300" s="23">
        <f t="shared" si="469"/>
        <v>58.800000000000033</v>
      </c>
      <c r="J300" s="27">
        <v>294</v>
      </c>
      <c r="K300" s="32">
        <f t="shared" si="398"/>
        <v>294</v>
      </c>
      <c r="L300" s="32">
        <f t="shared" si="399"/>
        <v>1</v>
      </c>
      <c r="M300" s="22">
        <v>1</v>
      </c>
      <c r="N300" s="109">
        <f t="shared" si="400"/>
        <v>12.2</v>
      </c>
      <c r="O300" s="31">
        <f t="shared" si="385"/>
        <v>1.2135937846092971E+22</v>
      </c>
      <c r="P300" s="31">
        <f t="shared" si="401"/>
        <v>4.3529181866366267E+25</v>
      </c>
      <c r="Q300" s="31">
        <f t="shared" si="402"/>
        <v>7.346911725789028E+20</v>
      </c>
      <c r="R300" s="31">
        <f t="shared" si="403"/>
        <v>300</v>
      </c>
      <c r="S300" s="31">
        <f t="shared" si="404"/>
        <v>199619.1489285125</v>
      </c>
      <c r="T300" s="56">
        <f t="shared" si="405"/>
        <v>1.6878129592106516E-5</v>
      </c>
      <c r="U300" s="163">
        <f t="shared" si="406"/>
        <v>1766.7602891997601</v>
      </c>
      <c r="W300" s="32">
        <f t="shared" si="407"/>
        <v>289</v>
      </c>
      <c r="X300" s="32">
        <f t="shared" si="408"/>
        <v>2.0499999999999998</v>
      </c>
      <c r="Y300" s="22">
        <v>1</v>
      </c>
      <c r="Z300" s="23">
        <f t="shared" si="409"/>
        <v>1.0249999999999999</v>
      </c>
      <c r="AA300" s="31">
        <f t="shared" si="386"/>
        <v>7.9908058285313469E+22</v>
      </c>
      <c r="AB300" s="31">
        <f t="shared" si="410"/>
        <v>2.3670764565566977E+25</v>
      </c>
      <c r="AC300" s="31">
        <f t="shared" si="411"/>
        <v>3.6734558628945134E+20</v>
      </c>
      <c r="AD300" s="31">
        <f t="shared" si="412"/>
        <v>615</v>
      </c>
      <c r="AE300" s="31">
        <f t="shared" si="413"/>
        <v>199619.1489285125</v>
      </c>
      <c r="AF300" s="56">
        <f t="shared" si="474"/>
        <v>1.5518957373426625E-5</v>
      </c>
      <c r="AH300" s="32">
        <f t="shared" si="414"/>
        <v>279</v>
      </c>
      <c r="AI300" s="32">
        <f t="shared" si="415"/>
        <v>4.1999999999999993</v>
      </c>
      <c r="AJ300" s="22">
        <v>1</v>
      </c>
      <c r="AK300" s="23">
        <f t="shared" si="416"/>
        <v>1.075</v>
      </c>
      <c r="AL300" s="31">
        <f t="shared" si="387"/>
        <v>6.5193054545127533E+21</v>
      </c>
      <c r="AM300" s="31">
        <f t="shared" si="417"/>
        <v>1.9553026884447375E+24</v>
      </c>
      <c r="AN300" s="31">
        <f t="shared" si="418"/>
        <v>9.1836396572362768E+19</v>
      </c>
      <c r="AO300" s="31">
        <f t="shared" si="419"/>
        <v>1259.9999999999998</v>
      </c>
      <c r="AP300" s="31">
        <f t="shared" si="420"/>
        <v>199619.1489285125</v>
      </c>
      <c r="AQ300" s="56">
        <f t="shared" si="479"/>
        <v>4.696786697787959E-5</v>
      </c>
      <c r="AS300" s="32">
        <f t="shared" si="421"/>
        <v>264</v>
      </c>
      <c r="AT300" s="32">
        <f t="shared" si="422"/>
        <v>6.4999999999999991</v>
      </c>
      <c r="AU300" s="22">
        <v>1</v>
      </c>
      <c r="AV300" s="23">
        <f t="shared" si="423"/>
        <v>1.1499999999999999</v>
      </c>
      <c r="AW300" s="31">
        <f t="shared" si="388"/>
        <v>3.8526786812993562E+20</v>
      </c>
      <c r="AX300" s="31">
        <f t="shared" si="424"/>
        <v>1.1696732476424845E+23</v>
      </c>
      <c r="AY300" s="31">
        <f t="shared" si="425"/>
        <v>1.1479549571545334E+19</v>
      </c>
      <c r="AZ300" s="31">
        <f t="shared" si="426"/>
        <v>1949.9999999999998</v>
      </c>
      <c r="BA300" s="31">
        <f t="shared" si="427"/>
        <v>199619.1489285125</v>
      </c>
      <c r="BB300" s="56">
        <f t="shared" si="470"/>
        <v>9.8143217301778499E-5</v>
      </c>
      <c r="BD300" s="32">
        <f t="shared" si="428"/>
        <v>234</v>
      </c>
      <c r="BE300" s="32">
        <f t="shared" si="429"/>
        <v>9.1</v>
      </c>
      <c r="BF300" s="22">
        <v>1</v>
      </c>
      <c r="BG300" s="23">
        <f t="shared" si="430"/>
        <v>1.3</v>
      </c>
      <c r="BH300" s="31">
        <f t="shared" si="389"/>
        <v>2.5790658940929573E+19</v>
      </c>
      <c r="BI300" s="31">
        <f t="shared" si="431"/>
        <v>7.8455184498307765E+21</v>
      </c>
      <c r="BJ300" s="31">
        <f t="shared" si="432"/>
        <v>1.7936796205539549E+17</v>
      </c>
      <c r="BK300" s="31">
        <f t="shared" si="433"/>
        <v>2730</v>
      </c>
      <c r="BL300" s="31">
        <f t="shared" si="434"/>
        <v>199619.1489285125</v>
      </c>
      <c r="BM300" s="56">
        <f t="shared" si="382"/>
        <v>2.2862474061132871E-5</v>
      </c>
      <c r="BO300" s="32">
        <f t="shared" si="435"/>
        <v>189</v>
      </c>
      <c r="BP300" s="32">
        <f t="shared" si="436"/>
        <v>12.149999999999999</v>
      </c>
      <c r="BQ300" s="22">
        <v>1</v>
      </c>
      <c r="BR300" s="23">
        <f t="shared" si="437"/>
        <v>1.5249999999999999</v>
      </c>
      <c r="BS300" s="31">
        <f t="shared" si="390"/>
        <v>1.3432634865067486E+17</v>
      </c>
      <c r="BT300" s="31">
        <f t="shared" si="438"/>
        <v>3.8716211839840756E+19</v>
      </c>
      <c r="BU300" s="31">
        <f t="shared" si="439"/>
        <v>350328050889443.25</v>
      </c>
      <c r="BV300" s="31">
        <f t="shared" si="440"/>
        <v>3644.9999999999995</v>
      </c>
      <c r="BW300" s="31">
        <f t="shared" si="441"/>
        <v>199619.1489285125</v>
      </c>
      <c r="BX300" s="56">
        <f t="shared" si="477"/>
        <v>9.0486138555771522E-6</v>
      </c>
      <c r="BZ300" s="32">
        <f t="shared" si="442"/>
        <v>139</v>
      </c>
      <c r="CA300" s="32">
        <f t="shared" si="443"/>
        <v>15.7</v>
      </c>
      <c r="CB300" s="32">
        <v>1</v>
      </c>
      <c r="CC300" s="23">
        <f t="shared" si="444"/>
        <v>1.7749999999999999</v>
      </c>
      <c r="CD300" s="31">
        <f t="shared" si="391"/>
        <v>3.6508110545271422E+21</v>
      </c>
      <c r="CE300" s="31">
        <f t="shared" si="445"/>
        <v>9.007463574282091E+23</v>
      </c>
      <c r="CF300" s="31">
        <f t="shared" si="446"/>
        <v>342117237196.72076</v>
      </c>
      <c r="CG300" s="31">
        <f t="shared" si="447"/>
        <v>4710</v>
      </c>
      <c r="CH300" s="31">
        <f t="shared" si="448"/>
        <v>199619.1489285125</v>
      </c>
      <c r="CI300" s="56">
        <f t="shared" si="476"/>
        <v>3.7981528803905049E-13</v>
      </c>
      <c r="CK300" s="32">
        <f t="shared" si="449"/>
        <v>84</v>
      </c>
      <c r="CL300" s="32">
        <f t="shared" si="450"/>
        <v>19.799999999999997</v>
      </c>
      <c r="CM300" s="32">
        <v>1</v>
      </c>
      <c r="CN300" s="23">
        <f t="shared" si="451"/>
        <v>2.0499999999999998</v>
      </c>
      <c r="CO300" s="31">
        <f t="shared" si="392"/>
        <v>7200</v>
      </c>
      <c r="CP300" s="31">
        <f t="shared" si="452"/>
        <v>1239840</v>
      </c>
      <c r="CQ300" s="31">
        <f t="shared" si="453"/>
        <v>167049432.22496071</v>
      </c>
      <c r="CR300" s="31">
        <f t="shared" si="454"/>
        <v>5939.9999999999991</v>
      </c>
      <c r="CS300" s="31">
        <f t="shared" si="455"/>
        <v>199619.1489285125</v>
      </c>
      <c r="CT300" s="56">
        <f t="shared" si="471"/>
        <v>134.73466917099037</v>
      </c>
      <c r="CV300" s="32">
        <f t="shared" si="456"/>
        <v>34</v>
      </c>
      <c r="CW300" s="32">
        <f t="shared" si="457"/>
        <v>24.4</v>
      </c>
      <c r="CX300" s="32">
        <v>1</v>
      </c>
      <c r="CY300" s="23">
        <f t="shared" si="458"/>
        <v>2.2999999999999998</v>
      </c>
      <c r="CZ300" s="31">
        <f t="shared" si="393"/>
        <v>6</v>
      </c>
      <c r="DA300" s="31">
        <f t="shared" si="459"/>
        <v>469.2</v>
      </c>
      <c r="DB300" s="31">
        <f t="shared" si="460"/>
        <v>163134.21115718767</v>
      </c>
      <c r="DC300" s="31">
        <f t="shared" si="461"/>
        <v>7320</v>
      </c>
      <c r="DD300" s="31">
        <f t="shared" si="462"/>
        <v>199619.1489285125</v>
      </c>
      <c r="DE300" s="56">
        <f t="shared" si="478"/>
        <v>347.68587203151679</v>
      </c>
      <c r="DG300" s="32">
        <f t="shared" si="463"/>
        <v>-31</v>
      </c>
      <c r="DH300" s="32">
        <f t="shared" si="464"/>
        <v>29.65</v>
      </c>
      <c r="DI300" s="32">
        <v>1</v>
      </c>
      <c r="DJ300" s="23">
        <f t="shared" si="472"/>
        <v>2.625</v>
      </c>
      <c r="DK300" s="31">
        <f t="shared" si="394"/>
        <v>1</v>
      </c>
      <c r="DL300" s="31">
        <f t="shared" si="465"/>
        <v>-81.375</v>
      </c>
      <c r="DM300" s="31">
        <f t="shared" si="466"/>
        <v>19.913844135398797</v>
      </c>
      <c r="DN300" s="31">
        <f t="shared" si="467"/>
        <v>8895</v>
      </c>
      <c r="DO300" s="31">
        <f t="shared" si="468"/>
        <v>199619.1489285125</v>
      </c>
    </row>
    <row r="301" spans="1:119">
      <c r="A301" s="23">
        <f t="shared" si="395"/>
        <v>6888.6234337585711</v>
      </c>
      <c r="B301" s="23">
        <v>0</v>
      </c>
      <c r="C301" s="44">
        <f t="shared" si="475"/>
        <v>12.2</v>
      </c>
      <c r="D301" s="48"/>
      <c r="E301" s="47">
        <f t="shared" si="396"/>
        <v>12.2</v>
      </c>
      <c r="F301" s="84">
        <f t="shared" si="383"/>
        <v>24.4</v>
      </c>
      <c r="G301" s="185">
        <f t="shared" si="384"/>
        <v>59.714111458355703</v>
      </c>
      <c r="H301" s="26">
        <f t="shared" si="397"/>
        <v>5.7646075230343488E+17</v>
      </c>
      <c r="I301" s="23">
        <f t="shared" si="469"/>
        <v>59.000000000000028</v>
      </c>
      <c r="J301" s="27">
        <v>295</v>
      </c>
      <c r="K301" s="32">
        <f t="shared" si="398"/>
        <v>295</v>
      </c>
      <c r="L301" s="32">
        <f t="shared" si="399"/>
        <v>1</v>
      </c>
      <c r="M301" s="22">
        <v>1</v>
      </c>
      <c r="N301" s="109">
        <f t="shared" si="400"/>
        <v>12.2</v>
      </c>
      <c r="O301" s="31">
        <f t="shared" si="385"/>
        <v>1.2135937846092971E+22</v>
      </c>
      <c r="P301" s="31">
        <f t="shared" si="401"/>
        <v>4.3677240308088601E+25</v>
      </c>
      <c r="Q301" s="31">
        <f t="shared" si="402"/>
        <v>8.4393854137222863E+20</v>
      </c>
      <c r="R301" s="31">
        <f t="shared" si="403"/>
        <v>300</v>
      </c>
      <c r="S301" s="31">
        <f t="shared" si="404"/>
        <v>206658.70301275712</v>
      </c>
      <c r="T301" s="56">
        <f t="shared" si="405"/>
        <v>1.932215807178503E-5</v>
      </c>
      <c r="U301" s="163">
        <f t="shared" si="406"/>
        <v>1791.4233437506712</v>
      </c>
      <c r="W301" s="32">
        <f t="shared" si="407"/>
        <v>290</v>
      </c>
      <c r="X301" s="32">
        <f t="shared" si="408"/>
        <v>2.0499999999999998</v>
      </c>
      <c r="Y301" s="22">
        <v>1</v>
      </c>
      <c r="Z301" s="23">
        <f t="shared" si="409"/>
        <v>1.0249999999999999</v>
      </c>
      <c r="AA301" s="31">
        <f t="shared" si="386"/>
        <v>7.9908058285313469E+22</v>
      </c>
      <c r="AB301" s="31">
        <f t="shared" si="410"/>
        <v>2.3752670325309428E+25</v>
      </c>
      <c r="AC301" s="31">
        <f t="shared" si="411"/>
        <v>4.2196927068611412E+20</v>
      </c>
      <c r="AD301" s="31">
        <f t="shared" si="412"/>
        <v>615</v>
      </c>
      <c r="AE301" s="31">
        <f t="shared" si="413"/>
        <v>206658.70301275712</v>
      </c>
      <c r="AF301" s="56">
        <f t="shared" si="474"/>
        <v>1.776512976886177E-5</v>
      </c>
      <c r="AH301" s="32">
        <f t="shared" si="414"/>
        <v>280</v>
      </c>
      <c r="AI301" s="32">
        <f t="shared" si="415"/>
        <v>4.1999999999999993</v>
      </c>
      <c r="AJ301" s="22">
        <v>1</v>
      </c>
      <c r="AK301" s="23">
        <f t="shared" si="416"/>
        <v>1.075</v>
      </c>
      <c r="AL301" s="31">
        <f t="shared" si="387"/>
        <v>6.5193054545127533E+21</v>
      </c>
      <c r="AM301" s="31">
        <f t="shared" si="417"/>
        <v>1.9623109418083388E+24</v>
      </c>
      <c r="AN301" s="31">
        <f t="shared" si="418"/>
        <v>1.0549231767152846E+20</v>
      </c>
      <c r="AO301" s="31">
        <f t="shared" si="419"/>
        <v>1259.9999999999998</v>
      </c>
      <c r="AP301" s="31">
        <f t="shared" si="420"/>
        <v>206658.70301275712</v>
      </c>
      <c r="AQ301" s="56">
        <f t="shared" si="479"/>
        <v>5.3759226136869814E-5</v>
      </c>
      <c r="AS301" s="32">
        <f t="shared" si="421"/>
        <v>265</v>
      </c>
      <c r="AT301" s="32">
        <f t="shared" si="422"/>
        <v>6.4999999999999991</v>
      </c>
      <c r="AU301" s="22">
        <v>1</v>
      </c>
      <c r="AV301" s="23">
        <f t="shared" si="423"/>
        <v>1.1499999999999999</v>
      </c>
      <c r="AW301" s="31">
        <f t="shared" si="388"/>
        <v>3.8526786812993562E+20</v>
      </c>
      <c r="AX301" s="31">
        <f t="shared" si="424"/>
        <v>1.1741038281259787E+23</v>
      </c>
      <c r="AY301" s="31">
        <f t="shared" si="425"/>
        <v>1.3186539708941046E+19</v>
      </c>
      <c r="AZ301" s="31">
        <f t="shared" si="426"/>
        <v>1949.9999999999998</v>
      </c>
      <c r="BA301" s="31">
        <f t="shared" si="427"/>
        <v>206658.70301275712</v>
      </c>
      <c r="BB301" s="56">
        <f t="shared" si="470"/>
        <v>1.1231152980727833E-4</v>
      </c>
      <c r="BD301" s="32">
        <f t="shared" si="428"/>
        <v>235</v>
      </c>
      <c r="BE301" s="32">
        <f t="shared" si="429"/>
        <v>9.1</v>
      </c>
      <c r="BF301" s="22">
        <v>1</v>
      </c>
      <c r="BG301" s="23">
        <f t="shared" si="430"/>
        <v>1.3</v>
      </c>
      <c r="BH301" s="31">
        <f t="shared" si="389"/>
        <v>2.5790658940929573E+19</v>
      </c>
      <c r="BI301" s="31">
        <f t="shared" si="431"/>
        <v>7.8790463064539849E+21</v>
      </c>
      <c r="BJ301" s="31">
        <f t="shared" si="432"/>
        <v>2.0603968295220342E+17</v>
      </c>
      <c r="BK301" s="31">
        <f t="shared" si="433"/>
        <v>2730</v>
      </c>
      <c r="BL301" s="31">
        <f t="shared" si="434"/>
        <v>206658.70301275712</v>
      </c>
      <c r="BM301" s="56">
        <f t="shared" ref="BM301:BM364" si="480">BJ301/BI301</f>
        <v>2.6150332786270029E-5</v>
      </c>
      <c r="BO301" s="32">
        <f t="shared" si="435"/>
        <v>190</v>
      </c>
      <c r="BP301" s="32">
        <f t="shared" si="436"/>
        <v>12.149999999999999</v>
      </c>
      <c r="BQ301" s="22">
        <v>1</v>
      </c>
      <c r="BR301" s="23">
        <f t="shared" si="437"/>
        <v>1.5249999999999999</v>
      </c>
      <c r="BS301" s="31">
        <f t="shared" si="390"/>
        <v>1.3432634865067486E+17</v>
      </c>
      <c r="BT301" s="31">
        <f t="shared" si="438"/>
        <v>3.8921059521533043E+19</v>
      </c>
      <c r="BU301" s="31">
        <f t="shared" si="439"/>
        <v>402421255766021.06</v>
      </c>
      <c r="BV301" s="31">
        <f t="shared" si="440"/>
        <v>3644.9999999999995</v>
      </c>
      <c r="BW301" s="31">
        <f t="shared" si="441"/>
        <v>206658.70301275712</v>
      </c>
      <c r="BX301" s="56">
        <f t="shared" si="477"/>
        <v>1.0339421914847457E-5</v>
      </c>
      <c r="BZ301" s="32">
        <f t="shared" si="442"/>
        <v>140</v>
      </c>
      <c r="CA301" s="32">
        <f t="shared" si="443"/>
        <v>15.7</v>
      </c>
      <c r="CB301" s="32">
        <v>1</v>
      </c>
      <c r="CC301" s="23">
        <f t="shared" si="444"/>
        <v>1.7749999999999999</v>
      </c>
      <c r="CD301" s="31">
        <f t="shared" si="391"/>
        <v>3.6508110545271422E+21</v>
      </c>
      <c r="CE301" s="31">
        <f t="shared" si="445"/>
        <v>9.0722654704999484E+23</v>
      </c>
      <c r="CF301" s="31">
        <f t="shared" si="446"/>
        <v>392989507584.00366</v>
      </c>
      <c r="CG301" s="31">
        <f t="shared" si="447"/>
        <v>4710</v>
      </c>
      <c r="CH301" s="31">
        <f t="shared" si="448"/>
        <v>206658.70301275712</v>
      </c>
      <c r="CI301" s="56">
        <f t="shared" si="476"/>
        <v>4.3317681659765965E-13</v>
      </c>
      <c r="CK301" s="32">
        <f t="shared" si="449"/>
        <v>85</v>
      </c>
      <c r="CL301" s="32">
        <f t="shared" si="450"/>
        <v>19.799999999999997</v>
      </c>
      <c r="CM301" s="32">
        <v>1</v>
      </c>
      <c r="CN301" s="23">
        <f t="shared" si="451"/>
        <v>2.0499999999999998</v>
      </c>
      <c r="CO301" s="31">
        <f t="shared" si="392"/>
        <v>7200</v>
      </c>
      <c r="CP301" s="31">
        <f t="shared" si="452"/>
        <v>1254600</v>
      </c>
      <c r="CQ301" s="31">
        <f t="shared" si="453"/>
        <v>191889408.00000104</v>
      </c>
      <c r="CR301" s="31">
        <f t="shared" si="454"/>
        <v>5939.9999999999991</v>
      </c>
      <c r="CS301" s="31">
        <f t="shared" si="455"/>
        <v>206658.70301275712</v>
      </c>
      <c r="CT301" s="56">
        <f t="shared" si="471"/>
        <v>152.94867527498889</v>
      </c>
      <c r="CV301" s="32">
        <f t="shared" si="456"/>
        <v>35</v>
      </c>
      <c r="CW301" s="32">
        <f t="shared" si="457"/>
        <v>24.4</v>
      </c>
      <c r="CX301" s="32">
        <v>1</v>
      </c>
      <c r="CY301" s="23">
        <f t="shared" si="458"/>
        <v>2.2999999999999998</v>
      </c>
      <c r="CZ301" s="31">
        <f t="shared" si="393"/>
        <v>6</v>
      </c>
      <c r="DA301" s="31">
        <f t="shared" si="459"/>
        <v>482.99999999999994</v>
      </c>
      <c r="DB301" s="31">
        <f t="shared" si="460"/>
        <v>187392.00000000047</v>
      </c>
      <c r="DC301" s="31">
        <f t="shared" si="461"/>
        <v>7320</v>
      </c>
      <c r="DD301" s="31">
        <f t="shared" si="462"/>
        <v>206658.70301275712</v>
      </c>
      <c r="DE301" s="56">
        <f t="shared" si="478"/>
        <v>387.97515527950412</v>
      </c>
      <c r="DG301" s="32">
        <f t="shared" si="463"/>
        <v>-30</v>
      </c>
      <c r="DH301" s="32">
        <f t="shared" si="464"/>
        <v>29.65</v>
      </c>
      <c r="DI301" s="32">
        <v>1</v>
      </c>
      <c r="DJ301" s="23">
        <f t="shared" si="472"/>
        <v>2.625</v>
      </c>
      <c r="DK301" s="31">
        <f t="shared" si="394"/>
        <v>1</v>
      </c>
      <c r="DL301" s="31">
        <f t="shared" si="465"/>
        <v>-78.75</v>
      </c>
      <c r="DM301" s="31">
        <f t="shared" si="466"/>
        <v>22.874999999999957</v>
      </c>
      <c r="DN301" s="31">
        <f t="shared" si="467"/>
        <v>8895</v>
      </c>
      <c r="DO301" s="31">
        <f t="shared" si="468"/>
        <v>206658.70301275712</v>
      </c>
    </row>
    <row r="302" spans="1:119">
      <c r="A302" s="23">
        <f t="shared" si="395"/>
        <v>7131.5502145219943</v>
      </c>
      <c r="B302" s="23">
        <v>0</v>
      </c>
      <c r="C302" s="44">
        <f t="shared" si="475"/>
        <v>12.2</v>
      </c>
      <c r="D302" s="48"/>
      <c r="E302" s="47">
        <f t="shared" si="396"/>
        <v>12.2</v>
      </c>
      <c r="F302" s="84">
        <f t="shared" si="383"/>
        <v>24.4</v>
      </c>
      <c r="G302" s="185">
        <f t="shared" si="384"/>
        <v>60.547689390438151</v>
      </c>
      <c r="H302" s="26">
        <f t="shared" si="397"/>
        <v>6.6217951789130893E+17</v>
      </c>
      <c r="I302" s="23">
        <f t="shared" si="469"/>
        <v>59.200000000000031</v>
      </c>
      <c r="J302" s="27">
        <v>296</v>
      </c>
      <c r="K302" s="32">
        <f t="shared" si="398"/>
        <v>296</v>
      </c>
      <c r="L302" s="32">
        <f t="shared" si="399"/>
        <v>1</v>
      </c>
      <c r="M302" s="22">
        <v>1</v>
      </c>
      <c r="N302" s="109">
        <f t="shared" si="400"/>
        <v>12.2</v>
      </c>
      <c r="O302" s="31">
        <f t="shared" si="385"/>
        <v>1.2135937846092971E+22</v>
      </c>
      <c r="P302" s="31">
        <f t="shared" si="401"/>
        <v>4.3825298749810935E+25</v>
      </c>
      <c r="Q302" s="31">
        <f t="shared" si="402"/>
        <v>9.6943081419287613E+20</v>
      </c>
      <c r="R302" s="31">
        <f t="shared" si="403"/>
        <v>300</v>
      </c>
      <c r="S302" s="31">
        <f t="shared" si="404"/>
        <v>213946.50643565983</v>
      </c>
      <c r="T302" s="56">
        <f t="shared" si="405"/>
        <v>2.2120346965051967E-5</v>
      </c>
      <c r="U302" s="163">
        <f t="shared" si="406"/>
        <v>1816.4306817131446</v>
      </c>
      <c r="W302" s="32">
        <f t="shared" si="407"/>
        <v>291</v>
      </c>
      <c r="X302" s="32">
        <f t="shared" si="408"/>
        <v>2.0499999999999998</v>
      </c>
      <c r="Y302" s="22">
        <v>1</v>
      </c>
      <c r="Z302" s="23">
        <f t="shared" si="409"/>
        <v>1.0249999999999999</v>
      </c>
      <c r="AA302" s="31">
        <f t="shared" si="386"/>
        <v>7.9908058285313469E+22</v>
      </c>
      <c r="AB302" s="31">
        <f t="shared" si="410"/>
        <v>2.383457608505187E+25</v>
      </c>
      <c r="AC302" s="31">
        <f t="shared" si="411"/>
        <v>4.84715407096438E+20</v>
      </c>
      <c r="AD302" s="31">
        <f t="shared" si="412"/>
        <v>615</v>
      </c>
      <c r="AE302" s="31">
        <f t="shared" si="413"/>
        <v>213946.50643565983</v>
      </c>
      <c r="AF302" s="56">
        <f t="shared" si="474"/>
        <v>2.0336648966055363E-5</v>
      </c>
      <c r="AH302" s="32">
        <f t="shared" si="414"/>
        <v>281</v>
      </c>
      <c r="AI302" s="32">
        <f t="shared" si="415"/>
        <v>4.1999999999999993</v>
      </c>
      <c r="AJ302" s="22">
        <v>1</v>
      </c>
      <c r="AK302" s="23">
        <f t="shared" si="416"/>
        <v>1.075</v>
      </c>
      <c r="AL302" s="31">
        <f t="shared" si="387"/>
        <v>6.5193054545127533E+21</v>
      </c>
      <c r="AM302" s="31">
        <f t="shared" si="417"/>
        <v>1.9693191951719398E+24</v>
      </c>
      <c r="AN302" s="31">
        <f t="shared" si="418"/>
        <v>1.2117885177410942E+20</v>
      </c>
      <c r="AO302" s="31">
        <f t="shared" si="419"/>
        <v>1259.9999999999998</v>
      </c>
      <c r="AP302" s="31">
        <f t="shared" si="420"/>
        <v>213946.50643565983</v>
      </c>
      <c r="AQ302" s="56">
        <f t="shared" si="479"/>
        <v>6.153337258439172E-5</v>
      </c>
      <c r="AS302" s="32">
        <f t="shared" si="421"/>
        <v>266</v>
      </c>
      <c r="AT302" s="32">
        <f t="shared" si="422"/>
        <v>6.4999999999999991</v>
      </c>
      <c r="AU302" s="22">
        <v>1</v>
      </c>
      <c r="AV302" s="23">
        <f t="shared" si="423"/>
        <v>1.1499999999999999</v>
      </c>
      <c r="AW302" s="31">
        <f t="shared" si="388"/>
        <v>3.8526786812993562E+20</v>
      </c>
      <c r="AX302" s="31">
        <f t="shared" si="424"/>
        <v>1.1785344086094731E+23</v>
      </c>
      <c r="AY302" s="31">
        <f t="shared" si="425"/>
        <v>1.5147356471763659E+19</v>
      </c>
      <c r="AZ302" s="31">
        <f t="shared" si="426"/>
        <v>1949.9999999999998</v>
      </c>
      <c r="BA302" s="31">
        <f t="shared" si="427"/>
        <v>213946.50643565983</v>
      </c>
      <c r="BB302" s="56">
        <f t="shared" si="470"/>
        <v>1.2852706175660745E-4</v>
      </c>
      <c r="BD302" s="32">
        <f t="shared" si="428"/>
        <v>236</v>
      </c>
      <c r="BE302" s="32">
        <f t="shared" si="429"/>
        <v>9.1</v>
      </c>
      <c r="BF302" s="22">
        <v>1</v>
      </c>
      <c r="BG302" s="23">
        <f t="shared" si="430"/>
        <v>1.3</v>
      </c>
      <c r="BH302" s="31">
        <f t="shared" si="389"/>
        <v>2.5790658940929573E+19</v>
      </c>
      <c r="BI302" s="31">
        <f t="shared" si="431"/>
        <v>7.9125741630771933E+21</v>
      </c>
      <c r="BJ302" s="31">
        <f t="shared" si="432"/>
        <v>2.3667744487130678E+17</v>
      </c>
      <c r="BK302" s="31">
        <f t="shared" si="433"/>
        <v>2730</v>
      </c>
      <c r="BL302" s="31">
        <f t="shared" si="434"/>
        <v>213946.50643565983</v>
      </c>
      <c r="BM302" s="56">
        <f t="shared" si="480"/>
        <v>2.9911561015848112E-5</v>
      </c>
      <c r="BO302" s="32">
        <f t="shared" si="435"/>
        <v>191</v>
      </c>
      <c r="BP302" s="32">
        <f t="shared" si="436"/>
        <v>12.149999999999999</v>
      </c>
      <c r="BQ302" s="22">
        <v>1</v>
      </c>
      <c r="BR302" s="23">
        <f t="shared" si="437"/>
        <v>1.5249999999999999</v>
      </c>
      <c r="BS302" s="31">
        <f t="shared" si="390"/>
        <v>1.3432634865067486E+17</v>
      </c>
      <c r="BT302" s="31">
        <f t="shared" si="438"/>
        <v>3.9125907203225321E+19</v>
      </c>
      <c r="BU302" s="31">
        <f t="shared" si="439"/>
        <v>462260634514269.62</v>
      </c>
      <c r="BV302" s="31">
        <f t="shared" si="440"/>
        <v>3644.9999999999995</v>
      </c>
      <c r="BW302" s="31">
        <f t="shared" si="441"/>
        <v>213946.50643565983</v>
      </c>
      <c r="BX302" s="56">
        <f t="shared" si="477"/>
        <v>1.1814694343398213E-5</v>
      </c>
      <c r="BZ302" s="32">
        <f t="shared" si="442"/>
        <v>141</v>
      </c>
      <c r="CA302" s="32">
        <f t="shared" si="443"/>
        <v>15.7</v>
      </c>
      <c r="CB302" s="32">
        <v>1</v>
      </c>
      <c r="CC302" s="23">
        <f t="shared" si="444"/>
        <v>1.7749999999999999</v>
      </c>
      <c r="CD302" s="31">
        <f t="shared" si="391"/>
        <v>3.6508110545271422E+21</v>
      </c>
      <c r="CE302" s="31">
        <f t="shared" si="445"/>
        <v>9.1370673667178045E+23</v>
      </c>
      <c r="CF302" s="31">
        <f t="shared" si="446"/>
        <v>451426400892.83984</v>
      </c>
      <c r="CG302" s="31">
        <f t="shared" si="447"/>
        <v>4710</v>
      </c>
      <c r="CH302" s="31">
        <f t="shared" si="448"/>
        <v>213946.50643565983</v>
      </c>
      <c r="CI302" s="56">
        <f t="shared" si="476"/>
        <v>4.9406049312625361E-13</v>
      </c>
      <c r="CK302" s="32">
        <f t="shared" si="449"/>
        <v>86</v>
      </c>
      <c r="CL302" s="32">
        <f t="shared" si="450"/>
        <v>19.799999999999997</v>
      </c>
      <c r="CM302" s="32">
        <v>1</v>
      </c>
      <c r="CN302" s="23">
        <f t="shared" si="451"/>
        <v>2.0499999999999998</v>
      </c>
      <c r="CO302" s="31">
        <f t="shared" si="392"/>
        <v>7200</v>
      </c>
      <c r="CP302" s="31">
        <f t="shared" si="452"/>
        <v>1269360</v>
      </c>
      <c r="CQ302" s="31">
        <f t="shared" si="453"/>
        <v>220423047.31095612</v>
      </c>
      <c r="CR302" s="31">
        <f t="shared" si="454"/>
        <v>5939.9999999999991</v>
      </c>
      <c r="CS302" s="31">
        <f t="shared" si="455"/>
        <v>213946.50643565983</v>
      </c>
      <c r="CT302" s="56">
        <f t="shared" si="471"/>
        <v>173.64896271424664</v>
      </c>
      <c r="CV302" s="32">
        <f t="shared" si="456"/>
        <v>36</v>
      </c>
      <c r="CW302" s="32">
        <f t="shared" si="457"/>
        <v>24.4</v>
      </c>
      <c r="CX302" s="32">
        <v>1</v>
      </c>
      <c r="CY302" s="23">
        <f t="shared" si="458"/>
        <v>2.2999999999999998</v>
      </c>
      <c r="CZ302" s="31">
        <f t="shared" si="393"/>
        <v>6</v>
      </c>
      <c r="DA302" s="31">
        <f t="shared" si="459"/>
        <v>496.79999999999995</v>
      </c>
      <c r="DB302" s="31">
        <f t="shared" si="460"/>
        <v>215256.88213960489</v>
      </c>
      <c r="DC302" s="31">
        <f t="shared" si="461"/>
        <v>7320</v>
      </c>
      <c r="DD302" s="31">
        <f t="shared" si="462"/>
        <v>213946.50643565983</v>
      </c>
      <c r="DE302" s="56">
        <f t="shared" si="478"/>
        <v>433.2867997979165</v>
      </c>
      <c r="DG302" s="32">
        <f t="shared" si="463"/>
        <v>-29</v>
      </c>
      <c r="DH302" s="32">
        <f t="shared" si="464"/>
        <v>29.65</v>
      </c>
      <c r="DI302" s="32">
        <v>1</v>
      </c>
      <c r="DJ302" s="23">
        <f t="shared" si="472"/>
        <v>2.625</v>
      </c>
      <c r="DK302" s="31">
        <f t="shared" si="394"/>
        <v>1</v>
      </c>
      <c r="DL302" s="31">
        <f t="shared" si="465"/>
        <v>-76.125</v>
      </c>
      <c r="DM302" s="31">
        <f t="shared" si="466"/>
        <v>26.276474870557124</v>
      </c>
      <c r="DN302" s="31">
        <f t="shared" si="467"/>
        <v>8895</v>
      </c>
      <c r="DO302" s="31">
        <f t="shared" si="468"/>
        <v>213946.50643565983</v>
      </c>
    </row>
    <row r="303" spans="1:119">
      <c r="A303" s="23">
        <f t="shared" si="395"/>
        <v>7383.0437897080728</v>
      </c>
      <c r="B303" s="23">
        <v>0</v>
      </c>
      <c r="C303" s="44">
        <f t="shared" si="475"/>
        <v>12.2</v>
      </c>
      <c r="D303" s="48"/>
      <c r="E303" s="47">
        <f t="shared" si="396"/>
        <v>12.2</v>
      </c>
      <c r="F303" s="84">
        <f t="shared" si="383"/>
        <v>24.4</v>
      </c>
      <c r="G303" s="185">
        <f t="shared" si="384"/>
        <v>61.392903636816911</v>
      </c>
      <c r="H303" s="26">
        <f t="shared" si="397"/>
        <v>7.6064452291447629E+17</v>
      </c>
      <c r="I303" s="23">
        <f t="shared" si="469"/>
        <v>59.400000000000034</v>
      </c>
      <c r="J303" s="27">
        <v>297</v>
      </c>
      <c r="K303" s="32">
        <f t="shared" si="398"/>
        <v>297</v>
      </c>
      <c r="L303" s="32">
        <f t="shared" si="399"/>
        <v>1</v>
      </c>
      <c r="M303" s="22">
        <v>1</v>
      </c>
      <c r="N303" s="109">
        <f t="shared" si="400"/>
        <v>12.2</v>
      </c>
      <c r="O303" s="31">
        <f t="shared" si="385"/>
        <v>1.2135937846092971E+22</v>
      </c>
      <c r="P303" s="31">
        <f t="shared" si="401"/>
        <v>4.3973357191533269E+25</v>
      </c>
      <c r="Q303" s="31">
        <f t="shared" si="402"/>
        <v>1.1135835815467933E+21</v>
      </c>
      <c r="R303" s="31">
        <f t="shared" si="403"/>
        <v>300</v>
      </c>
      <c r="S303" s="31">
        <f t="shared" si="404"/>
        <v>221491.31369124219</v>
      </c>
      <c r="T303" s="56">
        <f t="shared" si="405"/>
        <v>2.5324051941187815E-5</v>
      </c>
      <c r="U303" s="163">
        <f t="shared" si="406"/>
        <v>1841.7871091045074</v>
      </c>
      <c r="W303" s="32">
        <f t="shared" si="407"/>
        <v>292</v>
      </c>
      <c r="X303" s="32">
        <f t="shared" si="408"/>
        <v>2.0499999999999998</v>
      </c>
      <c r="Y303" s="22">
        <v>1</v>
      </c>
      <c r="Z303" s="23">
        <f t="shared" si="409"/>
        <v>1.0249999999999999</v>
      </c>
      <c r="AA303" s="31">
        <f t="shared" si="386"/>
        <v>7.9908058285313469E+22</v>
      </c>
      <c r="AB303" s="31">
        <f t="shared" si="410"/>
        <v>2.3916481844794321E+25</v>
      </c>
      <c r="AC303" s="31">
        <f t="shared" si="411"/>
        <v>5.5679179077339644E+20</v>
      </c>
      <c r="AD303" s="31">
        <f t="shared" si="412"/>
        <v>615</v>
      </c>
      <c r="AE303" s="31">
        <f t="shared" si="413"/>
        <v>221491.31369124219</v>
      </c>
      <c r="AF303" s="56">
        <f t="shared" si="474"/>
        <v>2.328067290108508E-5</v>
      </c>
      <c r="AH303" s="32">
        <f t="shared" si="414"/>
        <v>282</v>
      </c>
      <c r="AI303" s="32">
        <f t="shared" si="415"/>
        <v>4.1999999999999993</v>
      </c>
      <c r="AJ303" s="22">
        <v>1</v>
      </c>
      <c r="AK303" s="23">
        <f t="shared" si="416"/>
        <v>1.075</v>
      </c>
      <c r="AL303" s="31">
        <f t="shared" si="387"/>
        <v>6.5193054545127533E+21</v>
      </c>
      <c r="AM303" s="31">
        <f t="shared" si="417"/>
        <v>1.9763274485355411E+24</v>
      </c>
      <c r="AN303" s="31">
        <f t="shared" si="418"/>
        <v>1.3919794769334898E+20</v>
      </c>
      <c r="AO303" s="31">
        <f t="shared" si="419"/>
        <v>1259.9999999999998</v>
      </c>
      <c r="AP303" s="31">
        <f t="shared" si="420"/>
        <v>221491.31369124219</v>
      </c>
      <c r="AQ303" s="56">
        <f t="shared" si="479"/>
        <v>7.0432633922326327E-5</v>
      </c>
      <c r="AS303" s="32">
        <f t="shared" si="421"/>
        <v>267</v>
      </c>
      <c r="AT303" s="32">
        <f t="shared" si="422"/>
        <v>6.4999999999999991</v>
      </c>
      <c r="AU303" s="22">
        <v>1</v>
      </c>
      <c r="AV303" s="23">
        <f t="shared" si="423"/>
        <v>1.1499999999999999</v>
      </c>
      <c r="AW303" s="31">
        <f t="shared" si="388"/>
        <v>3.8526786812993562E+20</v>
      </c>
      <c r="AX303" s="31">
        <f t="shared" si="424"/>
        <v>1.1829649890929671E+23</v>
      </c>
      <c r="AY303" s="31">
        <f t="shared" si="425"/>
        <v>1.739974346166861E+19</v>
      </c>
      <c r="AZ303" s="31">
        <f t="shared" si="426"/>
        <v>1949.9999999999998</v>
      </c>
      <c r="BA303" s="31">
        <f t="shared" si="427"/>
        <v>221491.31369124219</v>
      </c>
      <c r="BB303" s="56">
        <f t="shared" si="470"/>
        <v>1.4708587001386898E-4</v>
      </c>
      <c r="BD303" s="32">
        <f t="shared" si="428"/>
        <v>237</v>
      </c>
      <c r="BE303" s="32">
        <f t="shared" si="429"/>
        <v>9.1</v>
      </c>
      <c r="BF303" s="22">
        <v>1</v>
      </c>
      <c r="BG303" s="23">
        <f t="shared" si="430"/>
        <v>1.3</v>
      </c>
      <c r="BH303" s="31">
        <f t="shared" si="389"/>
        <v>2.5790658940929573E+19</v>
      </c>
      <c r="BI303" s="31">
        <f t="shared" si="431"/>
        <v>7.9461020197004016E+21</v>
      </c>
      <c r="BJ303" s="31">
        <f t="shared" si="432"/>
        <v>2.7187099158857146E+17</v>
      </c>
      <c r="BK303" s="31">
        <f t="shared" si="433"/>
        <v>2730</v>
      </c>
      <c r="BL303" s="31">
        <f t="shared" si="434"/>
        <v>221491.31369124219</v>
      </c>
      <c r="BM303" s="56">
        <f t="shared" si="480"/>
        <v>3.4214384727824327E-5</v>
      </c>
      <c r="BO303" s="32">
        <f t="shared" si="435"/>
        <v>192</v>
      </c>
      <c r="BP303" s="32">
        <f t="shared" si="436"/>
        <v>12.149999999999999</v>
      </c>
      <c r="BQ303" s="22">
        <v>1</v>
      </c>
      <c r="BR303" s="23">
        <f t="shared" si="437"/>
        <v>1.5249999999999999</v>
      </c>
      <c r="BS303" s="31">
        <f t="shared" si="390"/>
        <v>1.3432634865067486E+17</v>
      </c>
      <c r="BT303" s="31">
        <f t="shared" si="438"/>
        <v>3.93307548849176E+19</v>
      </c>
      <c r="BU303" s="31">
        <f t="shared" si="439"/>
        <v>530998030446427.06</v>
      </c>
      <c r="BV303" s="31">
        <f t="shared" si="440"/>
        <v>3644.9999999999995</v>
      </c>
      <c r="BW303" s="31">
        <f t="shared" si="441"/>
        <v>221491.31369124219</v>
      </c>
      <c r="BX303" s="56">
        <f t="shared" si="477"/>
        <v>1.3500834957277976E-5</v>
      </c>
      <c r="BZ303" s="32">
        <f t="shared" si="442"/>
        <v>142</v>
      </c>
      <c r="CA303" s="32">
        <f t="shared" si="443"/>
        <v>15.7</v>
      </c>
      <c r="CB303" s="32">
        <v>1</v>
      </c>
      <c r="CC303" s="23">
        <f t="shared" si="444"/>
        <v>1.7749999999999999</v>
      </c>
      <c r="CD303" s="31">
        <f t="shared" si="391"/>
        <v>3.6508110545271422E+21</v>
      </c>
      <c r="CE303" s="31">
        <f t="shared" si="445"/>
        <v>9.2018692629356605E+23</v>
      </c>
      <c r="CF303" s="31">
        <f t="shared" si="446"/>
        <v>518552764107.83716</v>
      </c>
      <c r="CG303" s="31">
        <f t="shared" si="447"/>
        <v>4710</v>
      </c>
      <c r="CH303" s="31">
        <f t="shared" si="448"/>
        <v>221491.31369124219</v>
      </c>
      <c r="CI303" s="56">
        <f t="shared" si="476"/>
        <v>5.6352981040115745E-13</v>
      </c>
      <c r="CK303" s="32">
        <f t="shared" si="449"/>
        <v>87</v>
      </c>
      <c r="CL303" s="32">
        <f t="shared" si="450"/>
        <v>19.799999999999997</v>
      </c>
      <c r="CM303" s="32">
        <v>1</v>
      </c>
      <c r="CN303" s="23">
        <f t="shared" si="451"/>
        <v>2.0499999999999998</v>
      </c>
      <c r="CO303" s="31">
        <f t="shared" si="392"/>
        <v>7200</v>
      </c>
      <c r="CP303" s="31">
        <f t="shared" si="452"/>
        <v>1284120</v>
      </c>
      <c r="CQ303" s="31">
        <f t="shared" si="453"/>
        <v>253199591.84952897</v>
      </c>
      <c r="CR303" s="31">
        <f t="shared" si="454"/>
        <v>5939.9999999999991</v>
      </c>
      <c r="CS303" s="31">
        <f t="shared" si="455"/>
        <v>221491.31369124219</v>
      </c>
      <c r="CT303" s="56">
        <f t="shared" si="471"/>
        <v>197.17751600281045</v>
      </c>
      <c r="CV303" s="32">
        <f t="shared" si="456"/>
        <v>37</v>
      </c>
      <c r="CW303" s="32">
        <f t="shared" si="457"/>
        <v>24.4</v>
      </c>
      <c r="CX303" s="32">
        <v>10</v>
      </c>
      <c r="CY303" s="23">
        <f t="shared" si="458"/>
        <v>2.2999999999999998</v>
      </c>
      <c r="CZ303" s="31">
        <f t="shared" si="393"/>
        <v>60</v>
      </c>
      <c r="DA303" s="31">
        <f t="shared" si="459"/>
        <v>5106</v>
      </c>
      <c r="DB303" s="31">
        <f t="shared" si="460"/>
        <v>247265.22641555473</v>
      </c>
      <c r="DC303" s="31">
        <f t="shared" si="461"/>
        <v>7320</v>
      </c>
      <c r="DD303" s="31">
        <f t="shared" si="462"/>
        <v>221491.31369124219</v>
      </c>
      <c r="DE303" s="56">
        <f t="shared" si="478"/>
        <v>48.426405486790976</v>
      </c>
      <c r="DG303" s="32">
        <f t="shared" si="463"/>
        <v>-28</v>
      </c>
      <c r="DH303" s="32">
        <f t="shared" si="464"/>
        <v>29.65</v>
      </c>
      <c r="DI303" s="32">
        <v>1</v>
      </c>
      <c r="DJ303" s="23">
        <f t="shared" si="472"/>
        <v>2.625</v>
      </c>
      <c r="DK303" s="31">
        <f t="shared" si="394"/>
        <v>1</v>
      </c>
      <c r="DL303" s="31">
        <f t="shared" si="465"/>
        <v>-73.5</v>
      </c>
      <c r="DM303" s="31">
        <f t="shared" si="466"/>
        <v>30.183743458929897</v>
      </c>
      <c r="DN303" s="31">
        <f t="shared" si="467"/>
        <v>8895</v>
      </c>
      <c r="DO303" s="31">
        <f t="shared" si="468"/>
        <v>221491.31369124219</v>
      </c>
    </row>
    <row r="304" spans="1:119">
      <c r="A304" s="23">
        <f t="shared" si="395"/>
        <v>7643.4062666696836</v>
      </c>
      <c r="B304" s="23">
        <v>0</v>
      </c>
      <c r="C304" s="44">
        <f t="shared" si="475"/>
        <v>12.2</v>
      </c>
      <c r="D304" s="48"/>
      <c r="E304" s="47">
        <f t="shared" si="396"/>
        <v>12.2</v>
      </c>
      <c r="F304" s="84">
        <f t="shared" si="383"/>
        <v>24.4</v>
      </c>
      <c r="G304" s="185">
        <f t="shared" si="384"/>
        <v>62.249916634386238</v>
      </c>
      <c r="H304" s="26">
        <f t="shared" si="397"/>
        <v>8.7375111220936346E+17</v>
      </c>
      <c r="I304" s="23">
        <f t="shared" si="469"/>
        <v>59.600000000000037</v>
      </c>
      <c r="J304" s="27">
        <v>298</v>
      </c>
      <c r="K304" s="32">
        <f t="shared" si="398"/>
        <v>298</v>
      </c>
      <c r="L304" s="32">
        <f t="shared" si="399"/>
        <v>1</v>
      </c>
      <c r="M304" s="22">
        <v>1</v>
      </c>
      <c r="N304" s="109">
        <f t="shared" si="400"/>
        <v>12.2</v>
      </c>
      <c r="O304" s="31">
        <f t="shared" si="385"/>
        <v>1.2135937846092971E+22</v>
      </c>
      <c r="P304" s="31">
        <f t="shared" si="401"/>
        <v>4.4121415633255603E+25</v>
      </c>
      <c r="Q304" s="31">
        <f t="shared" si="402"/>
        <v>1.2791716282745081E+21</v>
      </c>
      <c r="R304" s="31">
        <f t="shared" si="403"/>
        <v>300</v>
      </c>
      <c r="S304" s="31">
        <f t="shared" si="404"/>
        <v>229302.18800009051</v>
      </c>
      <c r="T304" s="56">
        <f t="shared" si="405"/>
        <v>2.8992080374464662E-5</v>
      </c>
      <c r="U304" s="163">
        <f t="shared" si="406"/>
        <v>1867.4974990315873</v>
      </c>
      <c r="W304" s="32">
        <f t="shared" si="407"/>
        <v>293</v>
      </c>
      <c r="X304" s="32">
        <f t="shared" si="408"/>
        <v>2.0499999999999998</v>
      </c>
      <c r="Y304" s="22">
        <v>1</v>
      </c>
      <c r="Z304" s="23">
        <f t="shared" si="409"/>
        <v>1.0249999999999999</v>
      </c>
      <c r="AA304" s="31">
        <f t="shared" si="386"/>
        <v>7.9908058285313469E+22</v>
      </c>
      <c r="AB304" s="31">
        <f t="shared" si="410"/>
        <v>2.3998387604536763E+25</v>
      </c>
      <c r="AC304" s="31">
        <f t="shared" si="411"/>
        <v>6.3958581413725379E+20</v>
      </c>
      <c r="AD304" s="31">
        <f t="shared" si="412"/>
        <v>615</v>
      </c>
      <c r="AE304" s="31">
        <f t="shared" si="413"/>
        <v>229302.18800009051</v>
      </c>
      <c r="AF304" s="56">
        <f t="shared" si="474"/>
        <v>2.6651199433762944E-5</v>
      </c>
      <c r="AH304" s="32">
        <f t="shared" si="414"/>
        <v>283</v>
      </c>
      <c r="AI304" s="32">
        <f t="shared" si="415"/>
        <v>4.1999999999999993</v>
      </c>
      <c r="AJ304" s="22">
        <v>1</v>
      </c>
      <c r="AK304" s="23">
        <f t="shared" si="416"/>
        <v>1.075</v>
      </c>
      <c r="AL304" s="31">
        <f t="shared" si="387"/>
        <v>6.5193054545127533E+21</v>
      </c>
      <c r="AM304" s="31">
        <f t="shared" si="417"/>
        <v>1.9833357018991421E+24</v>
      </c>
      <c r="AN304" s="31">
        <f t="shared" si="418"/>
        <v>1.5989645353431332E+20</v>
      </c>
      <c r="AO304" s="31">
        <f t="shared" si="419"/>
        <v>1259.9999999999998</v>
      </c>
      <c r="AP304" s="31">
        <f t="shared" si="420"/>
        <v>229302.18800009051</v>
      </c>
      <c r="AQ304" s="56">
        <f t="shared" si="479"/>
        <v>8.0619964326364185E-5</v>
      </c>
      <c r="AS304" s="32">
        <f t="shared" si="421"/>
        <v>268</v>
      </c>
      <c r="AT304" s="32">
        <f t="shared" si="422"/>
        <v>6.4999999999999991</v>
      </c>
      <c r="AU304" s="22">
        <v>1</v>
      </c>
      <c r="AV304" s="23">
        <f t="shared" si="423"/>
        <v>1.1499999999999999</v>
      </c>
      <c r="AW304" s="31">
        <f t="shared" si="388"/>
        <v>3.8526786812993562E+20</v>
      </c>
      <c r="AX304" s="31">
        <f t="shared" si="424"/>
        <v>1.1873955695764615E+23</v>
      </c>
      <c r="AY304" s="31">
        <f t="shared" si="425"/>
        <v>1.9987056691789152E+19</v>
      </c>
      <c r="AZ304" s="31">
        <f t="shared" si="426"/>
        <v>1949.9999999999998</v>
      </c>
      <c r="BA304" s="31">
        <f t="shared" si="427"/>
        <v>229302.18800009051</v>
      </c>
      <c r="BB304" s="56">
        <f t="shared" si="470"/>
        <v>1.6832685925313368E-4</v>
      </c>
      <c r="BD304" s="32">
        <f t="shared" si="428"/>
        <v>238</v>
      </c>
      <c r="BE304" s="32">
        <f t="shared" si="429"/>
        <v>9.1</v>
      </c>
      <c r="BF304" s="22">
        <v>1</v>
      </c>
      <c r="BG304" s="23">
        <f t="shared" si="430"/>
        <v>1.3</v>
      </c>
      <c r="BH304" s="31">
        <f t="shared" si="389"/>
        <v>2.5790658940929573E+19</v>
      </c>
      <c r="BI304" s="31">
        <f t="shared" si="431"/>
        <v>7.979629876323609E+21</v>
      </c>
      <c r="BJ304" s="31">
        <f t="shared" si="432"/>
        <v>3.122977608092048E+17</v>
      </c>
      <c r="BK304" s="31">
        <f t="shared" si="433"/>
        <v>2730</v>
      </c>
      <c r="BL304" s="31">
        <f t="shared" si="434"/>
        <v>229302.18800009051</v>
      </c>
      <c r="BM304" s="56">
        <f t="shared" si="480"/>
        <v>3.9136872968986282E-5</v>
      </c>
      <c r="BO304" s="32">
        <f t="shared" si="435"/>
        <v>193</v>
      </c>
      <c r="BP304" s="32">
        <f t="shared" si="436"/>
        <v>12.149999999999999</v>
      </c>
      <c r="BQ304" s="22">
        <v>1</v>
      </c>
      <c r="BR304" s="23">
        <f t="shared" si="437"/>
        <v>1.5249999999999999</v>
      </c>
      <c r="BS304" s="31">
        <f t="shared" si="390"/>
        <v>1.3432634865067486E+17</v>
      </c>
      <c r="BT304" s="31">
        <f t="shared" si="438"/>
        <v>3.9535602566609879E+19</v>
      </c>
      <c r="BU304" s="31">
        <f t="shared" si="439"/>
        <v>609956564080476.37</v>
      </c>
      <c r="BV304" s="31">
        <f t="shared" si="440"/>
        <v>3644.9999999999995</v>
      </c>
      <c r="BW304" s="31">
        <f t="shared" si="441"/>
        <v>229302.18800009051</v>
      </c>
      <c r="BX304" s="56">
        <f t="shared" si="477"/>
        <v>1.5428032570208509E-5</v>
      </c>
      <c r="BZ304" s="32">
        <f t="shared" si="442"/>
        <v>143</v>
      </c>
      <c r="CA304" s="32">
        <f t="shared" si="443"/>
        <v>15.7</v>
      </c>
      <c r="CB304" s="32">
        <v>1</v>
      </c>
      <c r="CC304" s="23">
        <f t="shared" si="444"/>
        <v>1.7749999999999999</v>
      </c>
      <c r="CD304" s="31">
        <f t="shared" si="391"/>
        <v>3.6508110545271422E+21</v>
      </c>
      <c r="CE304" s="31">
        <f t="shared" si="445"/>
        <v>9.2666711591535179E+23</v>
      </c>
      <c r="CF304" s="31">
        <f t="shared" si="446"/>
        <v>595660707109.83813</v>
      </c>
      <c r="CG304" s="31">
        <f t="shared" si="447"/>
        <v>4710</v>
      </c>
      <c r="CH304" s="31">
        <f t="shared" si="448"/>
        <v>229302.18800009051</v>
      </c>
      <c r="CI304" s="56">
        <f t="shared" si="476"/>
        <v>6.427990125898132E-13</v>
      </c>
      <c r="CK304" s="32">
        <f t="shared" si="449"/>
        <v>88</v>
      </c>
      <c r="CL304" s="32">
        <f t="shared" si="450"/>
        <v>19.799999999999997</v>
      </c>
      <c r="CM304" s="32">
        <v>1</v>
      </c>
      <c r="CN304" s="23">
        <f t="shared" si="451"/>
        <v>2.0499999999999998</v>
      </c>
      <c r="CO304" s="31">
        <f t="shared" si="392"/>
        <v>7200</v>
      </c>
      <c r="CP304" s="31">
        <f t="shared" si="452"/>
        <v>1298880</v>
      </c>
      <c r="CQ304" s="31">
        <f t="shared" si="453"/>
        <v>290849954.64347458</v>
      </c>
      <c r="CR304" s="31">
        <f t="shared" si="454"/>
        <v>5939.9999999999991</v>
      </c>
      <c r="CS304" s="31">
        <f t="shared" si="455"/>
        <v>229302.18800009051</v>
      </c>
      <c r="CT304" s="56">
        <f t="shared" si="471"/>
        <v>223.92365318079774</v>
      </c>
      <c r="CV304" s="32">
        <f t="shared" si="456"/>
        <v>38</v>
      </c>
      <c r="CW304" s="32">
        <f t="shared" si="457"/>
        <v>24.4</v>
      </c>
      <c r="CX304" s="32">
        <v>1</v>
      </c>
      <c r="CY304" s="23">
        <f t="shared" si="458"/>
        <v>2.2999999999999998</v>
      </c>
      <c r="CZ304" s="31">
        <f t="shared" si="393"/>
        <v>60</v>
      </c>
      <c r="DA304" s="31">
        <f t="shared" si="459"/>
        <v>5244</v>
      </c>
      <c r="DB304" s="31">
        <f t="shared" si="460"/>
        <v>284033.15883151715</v>
      </c>
      <c r="DC304" s="31">
        <f t="shared" si="461"/>
        <v>7320</v>
      </c>
      <c r="DD304" s="31">
        <f t="shared" si="462"/>
        <v>229302.18800009051</v>
      </c>
      <c r="DE304" s="56">
        <f t="shared" si="478"/>
        <v>54.163455154751553</v>
      </c>
      <c r="DG304" s="32">
        <f t="shared" si="463"/>
        <v>-27</v>
      </c>
      <c r="DH304" s="32">
        <f t="shared" si="464"/>
        <v>29.65</v>
      </c>
      <c r="DI304" s="32">
        <v>1</v>
      </c>
      <c r="DJ304" s="23">
        <f t="shared" si="472"/>
        <v>2.625</v>
      </c>
      <c r="DK304" s="31">
        <f t="shared" si="394"/>
        <v>1</v>
      </c>
      <c r="DL304" s="31">
        <f t="shared" si="465"/>
        <v>-70.875</v>
      </c>
      <c r="DM304" s="31">
        <f t="shared" si="466"/>
        <v>34.672016458925299</v>
      </c>
      <c r="DN304" s="31">
        <f t="shared" si="467"/>
        <v>8895</v>
      </c>
      <c r="DO304" s="31">
        <f t="shared" si="468"/>
        <v>229302.18800009051</v>
      </c>
    </row>
    <row r="305" spans="1:119">
      <c r="A305" s="23">
        <f t="shared" si="395"/>
        <v>7912.950406552498</v>
      </c>
      <c r="B305" s="23">
        <v>0</v>
      </c>
      <c r="C305" s="44">
        <f t="shared" si="475"/>
        <v>12.2</v>
      </c>
      <c r="D305" s="48"/>
      <c r="E305" s="47">
        <f t="shared" si="396"/>
        <v>12.2</v>
      </c>
      <c r="F305" s="84">
        <f t="shared" si="383"/>
        <v>24.4</v>
      </c>
      <c r="G305" s="185">
        <f t="shared" si="384"/>
        <v>63.118893087574989</v>
      </c>
      <c r="H305" s="26">
        <f t="shared" si="397"/>
        <v>1.0036764652717257E+18</v>
      </c>
      <c r="I305" s="23">
        <f t="shared" si="469"/>
        <v>59.800000000000026</v>
      </c>
      <c r="J305" s="27">
        <v>299</v>
      </c>
      <c r="K305" s="32">
        <f t="shared" si="398"/>
        <v>299</v>
      </c>
      <c r="L305" s="32">
        <f t="shared" si="399"/>
        <v>1</v>
      </c>
      <c r="M305" s="22">
        <v>1</v>
      </c>
      <c r="N305" s="109">
        <f t="shared" si="400"/>
        <v>12.2</v>
      </c>
      <c r="O305" s="31">
        <f t="shared" si="385"/>
        <v>1.2135937846092971E+22</v>
      </c>
      <c r="P305" s="31">
        <f t="shared" si="401"/>
        <v>4.4269474074977938E+25</v>
      </c>
      <c r="Q305" s="31">
        <f t="shared" si="402"/>
        <v>1.4693823451578064E+21</v>
      </c>
      <c r="R305" s="31">
        <f t="shared" si="403"/>
        <v>300</v>
      </c>
      <c r="S305" s="31">
        <f t="shared" si="404"/>
        <v>237388.51219657494</v>
      </c>
      <c r="T305" s="56">
        <f t="shared" si="405"/>
        <v>3.3191773244677714E-5</v>
      </c>
      <c r="U305" s="163">
        <f t="shared" si="406"/>
        <v>1893.5667926272497</v>
      </c>
      <c r="W305" s="32">
        <f t="shared" si="407"/>
        <v>294</v>
      </c>
      <c r="X305" s="32">
        <f t="shared" si="408"/>
        <v>2.0499999999999998</v>
      </c>
      <c r="Y305" s="22">
        <v>1</v>
      </c>
      <c r="Z305" s="23">
        <f t="shared" si="409"/>
        <v>1.0249999999999999</v>
      </c>
      <c r="AA305" s="31">
        <f t="shared" si="386"/>
        <v>7.9908058285313469E+22</v>
      </c>
      <c r="AB305" s="31">
        <f t="shared" si="410"/>
        <v>2.4080293364279214E+25</v>
      </c>
      <c r="AC305" s="31">
        <f t="shared" si="411"/>
        <v>7.346911725789028E+20</v>
      </c>
      <c r="AD305" s="31">
        <f t="shared" si="412"/>
        <v>615</v>
      </c>
      <c r="AE305" s="31">
        <f t="shared" si="413"/>
        <v>237388.51219657494</v>
      </c>
      <c r="AF305" s="56">
        <f t="shared" si="474"/>
        <v>3.0510059053879555E-5</v>
      </c>
      <c r="AH305" s="32">
        <f t="shared" si="414"/>
        <v>284</v>
      </c>
      <c r="AI305" s="32">
        <f t="shared" si="415"/>
        <v>4.1999999999999993</v>
      </c>
      <c r="AJ305" s="22">
        <v>1</v>
      </c>
      <c r="AK305" s="23">
        <f t="shared" si="416"/>
        <v>1.075</v>
      </c>
      <c r="AL305" s="31">
        <f t="shared" si="387"/>
        <v>6.5193054545127533E+21</v>
      </c>
      <c r="AM305" s="31">
        <f t="shared" si="417"/>
        <v>1.9903439552627437E+24</v>
      </c>
      <c r="AN305" s="31">
        <f t="shared" si="418"/>
        <v>1.836727931447256E+20</v>
      </c>
      <c r="AO305" s="31">
        <f t="shared" si="419"/>
        <v>1259.9999999999998</v>
      </c>
      <c r="AP305" s="31">
        <f t="shared" si="420"/>
        <v>237388.51219657494</v>
      </c>
      <c r="AQ305" s="56">
        <f t="shared" si="479"/>
        <v>9.2281935822735269E-5</v>
      </c>
      <c r="AS305" s="32">
        <f t="shared" si="421"/>
        <v>269</v>
      </c>
      <c r="AT305" s="32">
        <f t="shared" si="422"/>
        <v>6.4999999999999991</v>
      </c>
      <c r="AU305" s="22">
        <v>1</v>
      </c>
      <c r="AV305" s="23">
        <f t="shared" si="423"/>
        <v>1.1499999999999999</v>
      </c>
      <c r="AW305" s="31">
        <f t="shared" si="388"/>
        <v>3.8526786812993562E+20</v>
      </c>
      <c r="AX305" s="31">
        <f t="shared" si="424"/>
        <v>1.1918261500599557E+23</v>
      </c>
      <c r="AY305" s="31">
        <f t="shared" si="425"/>
        <v>2.2959099143090676E+19</v>
      </c>
      <c r="AZ305" s="31">
        <f t="shared" si="426"/>
        <v>1949.9999999999998</v>
      </c>
      <c r="BA305" s="31">
        <f t="shared" si="427"/>
        <v>237388.51219657494</v>
      </c>
      <c r="BB305" s="56">
        <f t="shared" si="470"/>
        <v>1.9263798786371404E-4</v>
      </c>
      <c r="BD305" s="32">
        <f t="shared" si="428"/>
        <v>239</v>
      </c>
      <c r="BE305" s="32">
        <f t="shared" si="429"/>
        <v>9.1</v>
      </c>
      <c r="BF305" s="22">
        <v>1</v>
      </c>
      <c r="BG305" s="23">
        <f t="shared" si="430"/>
        <v>1.3</v>
      </c>
      <c r="BH305" s="31">
        <f t="shared" si="389"/>
        <v>2.5790658940929573E+19</v>
      </c>
      <c r="BI305" s="31">
        <f t="shared" si="431"/>
        <v>8.0131577329468184E+21</v>
      </c>
      <c r="BJ305" s="31">
        <f t="shared" si="432"/>
        <v>3.5873592411079104E+17</v>
      </c>
      <c r="BK305" s="31">
        <f t="shared" si="433"/>
        <v>2730</v>
      </c>
      <c r="BL305" s="31">
        <f t="shared" si="434"/>
        <v>237388.51219657494</v>
      </c>
      <c r="BM305" s="56">
        <f t="shared" si="480"/>
        <v>4.4768359249415002E-5</v>
      </c>
      <c r="BO305" s="32">
        <f t="shared" si="435"/>
        <v>194</v>
      </c>
      <c r="BP305" s="32">
        <f t="shared" si="436"/>
        <v>12.149999999999999</v>
      </c>
      <c r="BQ305" s="22">
        <v>1</v>
      </c>
      <c r="BR305" s="23">
        <f t="shared" si="437"/>
        <v>1.5249999999999999</v>
      </c>
      <c r="BS305" s="31">
        <f t="shared" si="390"/>
        <v>1.3432634865067486E+17</v>
      </c>
      <c r="BT305" s="31">
        <f t="shared" si="438"/>
        <v>3.9740450248302158E+19</v>
      </c>
      <c r="BU305" s="31">
        <f t="shared" si="439"/>
        <v>700656101778887</v>
      </c>
      <c r="BV305" s="31">
        <f t="shared" si="440"/>
        <v>3644.9999999999995</v>
      </c>
      <c r="BW305" s="31">
        <f t="shared" si="441"/>
        <v>237388.51219657494</v>
      </c>
      <c r="BX305" s="56">
        <f t="shared" si="477"/>
        <v>1.7630804316536936E-5</v>
      </c>
      <c r="BZ305" s="32">
        <f t="shared" si="442"/>
        <v>144</v>
      </c>
      <c r="CA305" s="32">
        <f t="shared" si="443"/>
        <v>15.7</v>
      </c>
      <c r="CB305" s="32">
        <v>1</v>
      </c>
      <c r="CC305" s="23">
        <f t="shared" si="444"/>
        <v>1.7749999999999999</v>
      </c>
      <c r="CD305" s="31">
        <f t="shared" si="391"/>
        <v>3.6508110545271422E+21</v>
      </c>
      <c r="CE305" s="31">
        <f t="shared" si="445"/>
        <v>9.331473055371374E+23</v>
      </c>
      <c r="CF305" s="31">
        <f t="shared" si="446"/>
        <v>684234474393.44189</v>
      </c>
      <c r="CG305" s="31">
        <f t="shared" si="447"/>
        <v>4710</v>
      </c>
      <c r="CH305" s="31">
        <f t="shared" si="448"/>
        <v>237388.51219657494</v>
      </c>
      <c r="CI305" s="56">
        <f t="shared" si="476"/>
        <v>7.3325451440872291E-13</v>
      </c>
      <c r="CK305" s="32">
        <f t="shared" si="449"/>
        <v>89</v>
      </c>
      <c r="CL305" s="32">
        <f t="shared" si="450"/>
        <v>19.799999999999997</v>
      </c>
      <c r="CM305" s="32">
        <v>1</v>
      </c>
      <c r="CN305" s="23">
        <f t="shared" si="451"/>
        <v>2.0499999999999998</v>
      </c>
      <c r="CO305" s="31">
        <f t="shared" si="392"/>
        <v>7200</v>
      </c>
      <c r="CP305" s="31">
        <f t="shared" si="452"/>
        <v>1313640</v>
      </c>
      <c r="CQ305" s="31">
        <f t="shared" si="453"/>
        <v>334098864.44992161</v>
      </c>
      <c r="CR305" s="31">
        <f t="shared" si="454"/>
        <v>5939.9999999999991</v>
      </c>
      <c r="CS305" s="31">
        <f t="shared" si="455"/>
        <v>237388.51219657494</v>
      </c>
      <c r="CT305" s="56">
        <f t="shared" si="471"/>
        <v>254.33061146883591</v>
      </c>
      <c r="CV305" s="32">
        <f t="shared" si="456"/>
        <v>39</v>
      </c>
      <c r="CW305" s="32">
        <f t="shared" si="457"/>
        <v>24.4</v>
      </c>
      <c r="CX305" s="32">
        <v>1</v>
      </c>
      <c r="CY305" s="23">
        <f t="shared" si="458"/>
        <v>2.2999999999999998</v>
      </c>
      <c r="CZ305" s="31">
        <f t="shared" si="393"/>
        <v>60</v>
      </c>
      <c r="DA305" s="31">
        <f t="shared" si="459"/>
        <v>5382</v>
      </c>
      <c r="DB305" s="31">
        <f t="shared" si="460"/>
        <v>326268.42231437546</v>
      </c>
      <c r="DC305" s="31">
        <f t="shared" si="461"/>
        <v>7320</v>
      </c>
      <c r="DD305" s="31">
        <f t="shared" si="462"/>
        <v>237388.51219657494</v>
      </c>
      <c r="DE305" s="56">
        <f t="shared" si="478"/>
        <v>60.622152046520895</v>
      </c>
      <c r="DG305" s="32">
        <f t="shared" si="463"/>
        <v>-26</v>
      </c>
      <c r="DH305" s="32">
        <f t="shared" si="464"/>
        <v>29.65</v>
      </c>
      <c r="DI305" s="32">
        <v>1</v>
      </c>
      <c r="DJ305" s="23">
        <f t="shared" si="472"/>
        <v>2.625</v>
      </c>
      <c r="DK305" s="31">
        <f t="shared" si="394"/>
        <v>1</v>
      </c>
      <c r="DL305" s="31">
        <f t="shared" si="465"/>
        <v>-68.25</v>
      </c>
      <c r="DM305" s="31">
        <f t="shared" si="466"/>
        <v>39.827688270797609</v>
      </c>
      <c r="DN305" s="31">
        <f t="shared" si="467"/>
        <v>8895</v>
      </c>
      <c r="DO305" s="31">
        <f t="shared" si="468"/>
        <v>237388.51219657494</v>
      </c>
    </row>
    <row r="306" spans="1:119">
      <c r="A306" s="23">
        <f t="shared" si="395"/>
        <v>8192.0000000001692</v>
      </c>
      <c r="B306" s="23">
        <v>0</v>
      </c>
      <c r="C306" s="44">
        <f t="shared" si="475"/>
        <v>12.2</v>
      </c>
      <c r="D306" s="48"/>
      <c r="E306" s="47">
        <f t="shared" si="396"/>
        <v>12.2</v>
      </c>
      <c r="F306" s="84">
        <f t="shared" si="383"/>
        <v>24.4</v>
      </c>
      <c r="G306" s="185">
        <f t="shared" si="384"/>
        <v>64</v>
      </c>
      <c r="H306" s="26">
        <f t="shared" si="397"/>
        <v>1.15292150460687E+18</v>
      </c>
      <c r="I306" s="23">
        <f t="shared" si="469"/>
        <v>60.000000000000028</v>
      </c>
      <c r="J306" s="27">
        <v>300</v>
      </c>
      <c r="K306" s="32">
        <f t="shared" si="398"/>
        <v>300</v>
      </c>
      <c r="L306" s="32">
        <f t="shared" si="399"/>
        <v>1</v>
      </c>
      <c r="M306" s="22">
        <v>1</v>
      </c>
      <c r="N306" s="109">
        <f t="shared" si="400"/>
        <v>12.2</v>
      </c>
      <c r="O306" s="31">
        <f t="shared" si="385"/>
        <v>1.2135937846092971E+22</v>
      </c>
      <c r="P306" s="31">
        <f t="shared" si="401"/>
        <v>4.4417532516700272E+25</v>
      </c>
      <c r="Q306" s="31">
        <f t="shared" si="402"/>
        <v>1.6878770827444575E+21</v>
      </c>
      <c r="R306" s="31">
        <f t="shared" si="403"/>
        <v>300</v>
      </c>
      <c r="S306" s="31">
        <f t="shared" si="404"/>
        <v>245760.00000000506</v>
      </c>
      <c r="T306" s="56">
        <f t="shared" si="405"/>
        <v>3.8000244207843897E-5</v>
      </c>
      <c r="U306" s="163">
        <f t="shared" si="406"/>
        <v>1920</v>
      </c>
      <c r="W306" s="32">
        <f t="shared" si="407"/>
        <v>295</v>
      </c>
      <c r="X306" s="32">
        <f t="shared" si="408"/>
        <v>2.0499999999999998</v>
      </c>
      <c r="Y306" s="22">
        <v>1</v>
      </c>
      <c r="Z306" s="23">
        <f t="shared" si="409"/>
        <v>1.0249999999999999</v>
      </c>
      <c r="AA306" s="31">
        <f t="shared" si="386"/>
        <v>7.9908058285313469E+22</v>
      </c>
      <c r="AB306" s="31">
        <f t="shared" si="410"/>
        <v>2.4162199124021656E+25</v>
      </c>
      <c r="AC306" s="31">
        <f t="shared" si="411"/>
        <v>8.4393854137222863E+20</v>
      </c>
      <c r="AD306" s="31">
        <f t="shared" si="412"/>
        <v>615</v>
      </c>
      <c r="AE306" s="31">
        <f t="shared" si="413"/>
        <v>245760.00000000506</v>
      </c>
      <c r="AF306" s="56">
        <f t="shared" si="474"/>
        <v>3.4928051748948586E-5</v>
      </c>
      <c r="AH306" s="32">
        <f t="shared" si="414"/>
        <v>285</v>
      </c>
      <c r="AI306" s="32">
        <f t="shared" si="415"/>
        <v>4.1999999999999993</v>
      </c>
      <c r="AJ306" s="22">
        <v>1</v>
      </c>
      <c r="AK306" s="23">
        <f t="shared" si="416"/>
        <v>1.075</v>
      </c>
      <c r="AL306" s="31">
        <f t="shared" si="387"/>
        <v>6.5193054545127533E+21</v>
      </c>
      <c r="AM306" s="31">
        <f t="shared" si="417"/>
        <v>1.9973522086263447E+24</v>
      </c>
      <c r="AN306" s="31">
        <f t="shared" si="418"/>
        <v>2.1098463534305699E+20</v>
      </c>
      <c r="AO306" s="31">
        <f t="shared" si="419"/>
        <v>1259.9999999999998</v>
      </c>
      <c r="AP306" s="31">
        <f t="shared" si="420"/>
        <v>245760.00000000506</v>
      </c>
      <c r="AQ306" s="56">
        <f t="shared" si="479"/>
        <v>1.0563216363735827E-4</v>
      </c>
      <c r="AS306" s="32">
        <f t="shared" si="421"/>
        <v>270</v>
      </c>
      <c r="AT306" s="32">
        <f t="shared" si="422"/>
        <v>6.4999999999999991</v>
      </c>
      <c r="AU306" s="22">
        <v>1</v>
      </c>
      <c r="AV306" s="23">
        <f t="shared" si="423"/>
        <v>1.1499999999999999</v>
      </c>
      <c r="AW306" s="31">
        <f t="shared" si="388"/>
        <v>3.8526786812993562E+20</v>
      </c>
      <c r="AX306" s="31">
        <f t="shared" si="424"/>
        <v>1.19625673054345E+23</v>
      </c>
      <c r="AY306" s="31">
        <f t="shared" si="425"/>
        <v>2.6373079417882092E+19</v>
      </c>
      <c r="AZ306" s="31">
        <f t="shared" si="426"/>
        <v>1949.9999999999998</v>
      </c>
      <c r="BA306" s="31">
        <f t="shared" si="427"/>
        <v>245760.00000000506</v>
      </c>
      <c r="BB306" s="56">
        <f t="shared" si="470"/>
        <v>2.2046337332539822E-4</v>
      </c>
      <c r="BD306" s="32">
        <f t="shared" si="428"/>
        <v>240</v>
      </c>
      <c r="BE306" s="32">
        <f t="shared" si="429"/>
        <v>9.1</v>
      </c>
      <c r="BF306" s="22">
        <v>1</v>
      </c>
      <c r="BG306" s="23">
        <f t="shared" si="430"/>
        <v>1.3</v>
      </c>
      <c r="BH306" s="31">
        <f t="shared" si="389"/>
        <v>2.5790658940929573E+19</v>
      </c>
      <c r="BI306" s="31">
        <f t="shared" si="431"/>
        <v>8.0466855895700267E+21</v>
      </c>
      <c r="BJ306" s="31">
        <f t="shared" si="432"/>
        <v>4.1207936590440704E+17</v>
      </c>
      <c r="BK306" s="31">
        <f t="shared" si="433"/>
        <v>2730</v>
      </c>
      <c r="BL306" s="31">
        <f t="shared" si="434"/>
        <v>245760.00000000506</v>
      </c>
      <c r="BM306" s="56">
        <f t="shared" si="480"/>
        <v>5.1211068373112166E-5</v>
      </c>
      <c r="BO306" s="32">
        <f t="shared" si="435"/>
        <v>195</v>
      </c>
      <c r="BP306" s="32">
        <f t="shared" si="436"/>
        <v>12.149999999999999</v>
      </c>
      <c r="BQ306" s="22">
        <v>1</v>
      </c>
      <c r="BR306" s="23">
        <f t="shared" si="437"/>
        <v>1.5249999999999999</v>
      </c>
      <c r="BS306" s="31">
        <f t="shared" si="390"/>
        <v>1.3432634865067486E+17</v>
      </c>
      <c r="BT306" s="31">
        <f t="shared" si="438"/>
        <v>3.9945297929994437E+19</v>
      </c>
      <c r="BU306" s="31">
        <f t="shared" si="439"/>
        <v>804842511532042.5</v>
      </c>
      <c r="BV306" s="31">
        <f t="shared" si="440"/>
        <v>3644.9999999999995</v>
      </c>
      <c r="BW306" s="31">
        <f t="shared" si="441"/>
        <v>245760.00000000506</v>
      </c>
      <c r="BX306" s="56">
        <f t="shared" si="477"/>
        <v>2.0148617064830955E-5</v>
      </c>
      <c r="BZ306" s="32">
        <f t="shared" si="442"/>
        <v>145</v>
      </c>
      <c r="CA306" s="32">
        <f t="shared" si="443"/>
        <v>15.7</v>
      </c>
      <c r="CB306" s="32">
        <v>1</v>
      </c>
      <c r="CC306" s="23">
        <f t="shared" si="444"/>
        <v>1.7749999999999999</v>
      </c>
      <c r="CD306" s="31">
        <f t="shared" si="391"/>
        <v>3.6508110545271422E+21</v>
      </c>
      <c r="CE306" s="31">
        <f t="shared" si="445"/>
        <v>9.3962749515892314E+23</v>
      </c>
      <c r="CF306" s="31">
        <f t="shared" si="446"/>
        <v>785979015168.00757</v>
      </c>
      <c r="CG306" s="31">
        <f t="shared" si="447"/>
        <v>4710</v>
      </c>
      <c r="CH306" s="31">
        <f t="shared" si="448"/>
        <v>245760.00000000506</v>
      </c>
      <c r="CI306" s="56">
        <f t="shared" si="476"/>
        <v>8.3647936998168791E-13</v>
      </c>
      <c r="CK306" s="32">
        <f t="shared" si="449"/>
        <v>90</v>
      </c>
      <c r="CL306" s="32">
        <f t="shared" si="450"/>
        <v>19.799999999999997</v>
      </c>
      <c r="CM306" s="32">
        <v>1</v>
      </c>
      <c r="CN306" s="23">
        <f t="shared" si="451"/>
        <v>2.0499999999999998</v>
      </c>
      <c r="CO306" s="31">
        <f t="shared" si="392"/>
        <v>7200</v>
      </c>
      <c r="CP306" s="31">
        <f t="shared" si="452"/>
        <v>1328400</v>
      </c>
      <c r="CQ306" s="31">
        <f t="shared" si="453"/>
        <v>383778816.00000232</v>
      </c>
      <c r="CR306" s="31">
        <f t="shared" si="454"/>
        <v>5939.9999999999991</v>
      </c>
      <c r="CS306" s="31">
        <f t="shared" si="455"/>
        <v>245760.00000000506</v>
      </c>
      <c r="CT306" s="56">
        <f t="shared" si="471"/>
        <v>288.90305329720138</v>
      </c>
      <c r="CV306" s="32">
        <f t="shared" si="456"/>
        <v>40</v>
      </c>
      <c r="CW306" s="32">
        <f t="shared" si="457"/>
        <v>24.4</v>
      </c>
      <c r="CX306" s="32">
        <v>1</v>
      </c>
      <c r="CY306" s="23">
        <f t="shared" si="458"/>
        <v>2.2999999999999998</v>
      </c>
      <c r="CZ306" s="31">
        <f t="shared" si="393"/>
        <v>60</v>
      </c>
      <c r="DA306" s="31">
        <f t="shared" si="459"/>
        <v>5520</v>
      </c>
      <c r="DB306" s="31">
        <f t="shared" si="460"/>
        <v>374784.00000000093</v>
      </c>
      <c r="DC306" s="31">
        <f t="shared" si="461"/>
        <v>7320</v>
      </c>
      <c r="DD306" s="31">
        <f t="shared" si="462"/>
        <v>245760.00000000506</v>
      </c>
      <c r="DE306" s="56">
        <f t="shared" si="478"/>
        <v>67.895652173913206</v>
      </c>
      <c r="DG306" s="32">
        <f t="shared" si="463"/>
        <v>-25</v>
      </c>
      <c r="DH306" s="32">
        <f t="shared" si="464"/>
        <v>29.65</v>
      </c>
      <c r="DI306" s="32">
        <v>1</v>
      </c>
      <c r="DJ306" s="23">
        <f t="shared" si="472"/>
        <v>2.625</v>
      </c>
      <c r="DK306" s="31">
        <f t="shared" si="394"/>
        <v>1</v>
      </c>
      <c r="DL306" s="31">
        <f t="shared" si="465"/>
        <v>-65.625</v>
      </c>
      <c r="DM306" s="31">
        <f t="shared" si="466"/>
        <v>45.749999999999915</v>
      </c>
      <c r="DN306" s="31">
        <f t="shared" si="467"/>
        <v>8895</v>
      </c>
      <c r="DO306" s="31">
        <f t="shared" si="468"/>
        <v>245760.00000000506</v>
      </c>
    </row>
    <row r="307" spans="1:119">
      <c r="A307" s="23">
        <f t="shared" si="395"/>
        <v>8480.8902561087398</v>
      </c>
      <c r="B307" s="23">
        <v>0</v>
      </c>
      <c r="C307" s="44">
        <f t="shared" si="475"/>
        <v>12.2</v>
      </c>
      <c r="D307" s="48"/>
      <c r="E307" s="47">
        <f t="shared" si="396"/>
        <v>12.2</v>
      </c>
      <c r="F307" s="84">
        <f t="shared" si="383"/>
        <v>24.4</v>
      </c>
      <c r="G307" s="185">
        <f t="shared" si="384"/>
        <v>64.893406706561819</v>
      </c>
      <c r="H307" s="26">
        <f t="shared" si="397"/>
        <v>1.3243590357826181E+18</v>
      </c>
      <c r="I307" s="23">
        <f t="shared" si="469"/>
        <v>60.200000000000031</v>
      </c>
      <c r="J307" s="27">
        <v>301</v>
      </c>
      <c r="K307" s="32">
        <f t="shared" si="398"/>
        <v>301</v>
      </c>
      <c r="L307" s="32">
        <f t="shared" si="399"/>
        <v>1</v>
      </c>
      <c r="M307" s="22">
        <v>1</v>
      </c>
      <c r="N307" s="109">
        <f t="shared" si="400"/>
        <v>12.2</v>
      </c>
      <c r="O307" s="31">
        <f t="shared" si="385"/>
        <v>1.2135937846092971E+22</v>
      </c>
      <c r="P307" s="31">
        <f t="shared" si="401"/>
        <v>4.4565590958422606E+25</v>
      </c>
      <c r="Q307" s="31">
        <f t="shared" si="402"/>
        <v>1.9388616283857528E+21</v>
      </c>
      <c r="R307" s="31">
        <f t="shared" si="403"/>
        <v>300</v>
      </c>
      <c r="S307" s="31">
        <f t="shared" si="404"/>
        <v>254426.70768326218</v>
      </c>
      <c r="T307" s="56">
        <f t="shared" si="405"/>
        <v>4.3505798682095575E-5</v>
      </c>
      <c r="U307" s="163">
        <f t="shared" si="406"/>
        <v>1946.8022011968546</v>
      </c>
      <c r="W307" s="32">
        <f t="shared" si="407"/>
        <v>296</v>
      </c>
      <c r="X307" s="32">
        <f t="shared" si="408"/>
        <v>2.0499999999999998</v>
      </c>
      <c r="Y307" s="22">
        <v>1</v>
      </c>
      <c r="Z307" s="23">
        <f t="shared" si="409"/>
        <v>1.0249999999999999</v>
      </c>
      <c r="AA307" s="31">
        <f t="shared" si="386"/>
        <v>7.9908058285313469E+22</v>
      </c>
      <c r="AB307" s="31">
        <f t="shared" si="410"/>
        <v>2.4244104883764106E+25</v>
      </c>
      <c r="AC307" s="31">
        <f t="shared" si="411"/>
        <v>9.6943081419287613E+20</v>
      </c>
      <c r="AD307" s="31">
        <f t="shared" si="412"/>
        <v>615</v>
      </c>
      <c r="AE307" s="31">
        <f t="shared" si="413"/>
        <v>254426.70768326218</v>
      </c>
      <c r="AF307" s="56">
        <f t="shared" si="474"/>
        <v>3.9986248980554801E-5</v>
      </c>
      <c r="AH307" s="32">
        <f t="shared" si="414"/>
        <v>286</v>
      </c>
      <c r="AI307" s="32">
        <f t="shared" si="415"/>
        <v>4.1999999999999993</v>
      </c>
      <c r="AJ307" s="22">
        <v>1</v>
      </c>
      <c r="AK307" s="23">
        <f t="shared" si="416"/>
        <v>1.075</v>
      </c>
      <c r="AL307" s="31">
        <f t="shared" si="387"/>
        <v>6.5193054545127533E+21</v>
      </c>
      <c r="AM307" s="31">
        <f t="shared" si="417"/>
        <v>2.004360461989946E+24</v>
      </c>
      <c r="AN307" s="31">
        <f t="shared" si="418"/>
        <v>2.4235770354821883E+20</v>
      </c>
      <c r="AO307" s="31">
        <f t="shared" si="419"/>
        <v>1259.9999999999998</v>
      </c>
      <c r="AP307" s="31">
        <f t="shared" si="420"/>
        <v>254426.70768326218</v>
      </c>
      <c r="AQ307" s="56">
        <f t="shared" si="479"/>
        <v>1.2091522864485366E-4</v>
      </c>
      <c r="AS307" s="32">
        <f t="shared" si="421"/>
        <v>271</v>
      </c>
      <c r="AT307" s="32">
        <f t="shared" si="422"/>
        <v>6.4999999999999991</v>
      </c>
      <c r="AU307" s="22">
        <v>1</v>
      </c>
      <c r="AV307" s="23">
        <f t="shared" si="423"/>
        <v>1.1499999999999999</v>
      </c>
      <c r="AW307" s="31">
        <f t="shared" si="388"/>
        <v>3.8526786812993562E+20</v>
      </c>
      <c r="AX307" s="31">
        <f t="shared" si="424"/>
        <v>1.2006873110269442E+23</v>
      </c>
      <c r="AY307" s="31">
        <f t="shared" si="425"/>
        <v>3.029471294352733E+19</v>
      </c>
      <c r="AZ307" s="31">
        <f t="shared" si="426"/>
        <v>1949.9999999999998</v>
      </c>
      <c r="BA307" s="31">
        <f t="shared" si="427"/>
        <v>254426.70768326218</v>
      </c>
      <c r="BB307" s="56">
        <f t="shared" si="470"/>
        <v>2.5231142750743615E-4</v>
      </c>
      <c r="BD307" s="32">
        <f t="shared" si="428"/>
        <v>241</v>
      </c>
      <c r="BE307" s="32">
        <f t="shared" si="429"/>
        <v>9.1</v>
      </c>
      <c r="BF307" s="22">
        <v>1</v>
      </c>
      <c r="BG307" s="23">
        <f t="shared" si="430"/>
        <v>1.3</v>
      </c>
      <c r="BH307" s="31">
        <f t="shared" si="389"/>
        <v>2.5790658940929573E+19</v>
      </c>
      <c r="BI307" s="31">
        <f t="shared" si="431"/>
        <v>8.0802134461932361E+21</v>
      </c>
      <c r="BJ307" s="31">
        <f t="shared" si="432"/>
        <v>4.7335488974261363E+17</v>
      </c>
      <c r="BK307" s="31">
        <f t="shared" si="433"/>
        <v>2730</v>
      </c>
      <c r="BL307" s="31">
        <f t="shared" si="434"/>
        <v>254426.70768326218</v>
      </c>
      <c r="BM307" s="56">
        <f t="shared" si="480"/>
        <v>5.8581978421080125E-5</v>
      </c>
      <c r="BO307" s="32">
        <f t="shared" si="435"/>
        <v>196</v>
      </c>
      <c r="BP307" s="32">
        <f t="shared" si="436"/>
        <v>12.149999999999999</v>
      </c>
      <c r="BQ307" s="22">
        <v>1</v>
      </c>
      <c r="BR307" s="23">
        <f t="shared" si="437"/>
        <v>1.5249999999999999</v>
      </c>
      <c r="BS307" s="31">
        <f t="shared" si="390"/>
        <v>1.3432634865067486E+17</v>
      </c>
      <c r="BT307" s="31">
        <f t="shared" si="438"/>
        <v>4.0150145611686715E+19</v>
      </c>
      <c r="BU307" s="31">
        <f t="shared" si="439"/>
        <v>924521269028539.37</v>
      </c>
      <c r="BV307" s="31">
        <f t="shared" si="440"/>
        <v>3644.9999999999995</v>
      </c>
      <c r="BW307" s="31">
        <f t="shared" si="441"/>
        <v>254426.70768326218</v>
      </c>
      <c r="BX307" s="56">
        <f t="shared" si="477"/>
        <v>2.3026598159072034E-5</v>
      </c>
      <c r="BZ307" s="32">
        <f t="shared" si="442"/>
        <v>146</v>
      </c>
      <c r="CA307" s="32">
        <f t="shared" si="443"/>
        <v>15.7</v>
      </c>
      <c r="CB307" s="32">
        <v>1</v>
      </c>
      <c r="CC307" s="23">
        <f t="shared" si="444"/>
        <v>1.7749999999999999</v>
      </c>
      <c r="CD307" s="31">
        <f t="shared" si="391"/>
        <v>3.6508110545271422E+21</v>
      </c>
      <c r="CE307" s="31">
        <f t="shared" si="445"/>
        <v>9.4610768478070888E+23</v>
      </c>
      <c r="CF307" s="31">
        <f t="shared" si="446"/>
        <v>902852801785.68005</v>
      </c>
      <c r="CG307" s="31">
        <f t="shared" si="447"/>
        <v>4710</v>
      </c>
      <c r="CH307" s="31">
        <f t="shared" si="448"/>
        <v>254426.70768326218</v>
      </c>
      <c r="CI307" s="56">
        <f t="shared" si="476"/>
        <v>9.5428122644933953E-13</v>
      </c>
      <c r="CK307" s="32">
        <f t="shared" si="449"/>
        <v>91</v>
      </c>
      <c r="CL307" s="32">
        <f t="shared" si="450"/>
        <v>19.799999999999997</v>
      </c>
      <c r="CM307" s="32">
        <v>1</v>
      </c>
      <c r="CN307" s="23">
        <f t="shared" si="451"/>
        <v>2.0499999999999998</v>
      </c>
      <c r="CO307" s="31">
        <f t="shared" si="392"/>
        <v>7200</v>
      </c>
      <c r="CP307" s="31">
        <f t="shared" si="452"/>
        <v>1343160</v>
      </c>
      <c r="CQ307" s="31">
        <f t="shared" si="453"/>
        <v>440846094.62191236</v>
      </c>
      <c r="CR307" s="31">
        <f t="shared" si="454"/>
        <v>5939.9999999999991</v>
      </c>
      <c r="CS307" s="31">
        <f t="shared" si="455"/>
        <v>254426.70768326218</v>
      </c>
      <c r="CT307" s="56">
        <f t="shared" si="471"/>
        <v>328.2156218335212</v>
      </c>
      <c r="CV307" s="32">
        <f t="shared" si="456"/>
        <v>41</v>
      </c>
      <c r="CW307" s="32">
        <f t="shared" si="457"/>
        <v>24.4</v>
      </c>
      <c r="CX307" s="32">
        <v>1</v>
      </c>
      <c r="CY307" s="23">
        <f t="shared" si="458"/>
        <v>2.2999999999999998</v>
      </c>
      <c r="CZ307" s="31">
        <f t="shared" si="393"/>
        <v>60</v>
      </c>
      <c r="DA307" s="31">
        <f t="shared" si="459"/>
        <v>5658</v>
      </c>
      <c r="DB307" s="31">
        <f t="shared" si="460"/>
        <v>430513.76427920995</v>
      </c>
      <c r="DC307" s="31">
        <f t="shared" si="461"/>
        <v>7320</v>
      </c>
      <c r="DD307" s="31">
        <f t="shared" si="462"/>
        <v>254426.70768326218</v>
      </c>
      <c r="DE307" s="56">
        <f t="shared" si="478"/>
        <v>76.089389232804862</v>
      </c>
      <c r="DG307" s="32">
        <f t="shared" si="463"/>
        <v>-24</v>
      </c>
      <c r="DH307" s="32">
        <f t="shared" si="464"/>
        <v>29.65</v>
      </c>
      <c r="DI307" s="32">
        <v>1</v>
      </c>
      <c r="DJ307" s="23">
        <f t="shared" si="472"/>
        <v>2.625</v>
      </c>
      <c r="DK307" s="31">
        <f t="shared" si="394"/>
        <v>1</v>
      </c>
      <c r="DL307" s="31">
        <f t="shared" si="465"/>
        <v>-63</v>
      </c>
      <c r="DM307" s="31">
        <f t="shared" si="466"/>
        <v>52.552949741114269</v>
      </c>
      <c r="DN307" s="31">
        <f t="shared" si="467"/>
        <v>8895</v>
      </c>
      <c r="DO307" s="31">
        <f t="shared" si="468"/>
        <v>254426.70768326218</v>
      </c>
    </row>
    <row r="308" spans="1:119">
      <c r="A308" s="23">
        <f t="shared" si="395"/>
        <v>8779.9682050974952</v>
      </c>
      <c r="B308" s="23">
        <v>0</v>
      </c>
      <c r="C308" s="44">
        <f t="shared" si="475"/>
        <v>12.2</v>
      </c>
      <c r="D308" s="48"/>
      <c r="E308" s="47">
        <f t="shared" si="396"/>
        <v>12.2</v>
      </c>
      <c r="F308" s="84">
        <f t="shared" si="383"/>
        <v>24.4</v>
      </c>
      <c r="G308" s="185">
        <f t="shared" si="384"/>
        <v>65.799284905988245</v>
      </c>
      <c r="H308" s="26">
        <f t="shared" si="397"/>
        <v>1.5212890458289531E+18</v>
      </c>
      <c r="I308" s="23">
        <f t="shared" si="469"/>
        <v>60.400000000000034</v>
      </c>
      <c r="J308" s="27">
        <v>302</v>
      </c>
      <c r="K308" s="32">
        <f t="shared" si="398"/>
        <v>302</v>
      </c>
      <c r="L308" s="32">
        <f t="shared" si="399"/>
        <v>1</v>
      </c>
      <c r="M308" s="22">
        <v>1</v>
      </c>
      <c r="N308" s="109">
        <f t="shared" si="400"/>
        <v>12.2</v>
      </c>
      <c r="O308" s="31">
        <f t="shared" si="385"/>
        <v>1.2135937846092971E+22</v>
      </c>
      <c r="P308" s="31">
        <f t="shared" si="401"/>
        <v>4.471364940014494E+25</v>
      </c>
      <c r="Q308" s="31">
        <f t="shared" si="402"/>
        <v>2.2271671630935873E+21</v>
      </c>
      <c r="R308" s="31">
        <f t="shared" si="403"/>
        <v>300</v>
      </c>
      <c r="S308" s="31">
        <f t="shared" si="404"/>
        <v>263399.04615292489</v>
      </c>
      <c r="T308" s="56">
        <f t="shared" si="405"/>
        <v>4.9809559116111154E-5</v>
      </c>
      <c r="U308" s="163">
        <f t="shared" si="406"/>
        <v>1973.9785471796474</v>
      </c>
      <c r="W308" s="32">
        <f t="shared" si="407"/>
        <v>297</v>
      </c>
      <c r="X308" s="32">
        <f t="shared" si="408"/>
        <v>2.0499999999999998</v>
      </c>
      <c r="Y308" s="22">
        <v>1</v>
      </c>
      <c r="Z308" s="23">
        <f t="shared" si="409"/>
        <v>1.0249999999999999</v>
      </c>
      <c r="AA308" s="31">
        <f t="shared" si="386"/>
        <v>7.9908058285313469E+22</v>
      </c>
      <c r="AB308" s="31">
        <f t="shared" si="410"/>
        <v>2.4326010643506548E+25</v>
      </c>
      <c r="AC308" s="31">
        <f t="shared" si="411"/>
        <v>1.1135835815467933E+21</v>
      </c>
      <c r="AD308" s="31">
        <f t="shared" si="412"/>
        <v>615</v>
      </c>
      <c r="AE308" s="31">
        <f t="shared" si="413"/>
        <v>263399.04615292489</v>
      </c>
      <c r="AF308" s="56">
        <f t="shared" si="474"/>
        <v>4.5777484761729611E-5</v>
      </c>
      <c r="AH308" s="32">
        <f t="shared" si="414"/>
        <v>287</v>
      </c>
      <c r="AI308" s="32">
        <f t="shared" si="415"/>
        <v>4.1999999999999993</v>
      </c>
      <c r="AJ308" s="22">
        <v>1</v>
      </c>
      <c r="AK308" s="23">
        <f t="shared" si="416"/>
        <v>1.075</v>
      </c>
      <c r="AL308" s="31">
        <f t="shared" si="387"/>
        <v>6.5193054545127533E+21</v>
      </c>
      <c r="AM308" s="31">
        <f t="shared" si="417"/>
        <v>2.0113687153535471E+24</v>
      </c>
      <c r="AN308" s="31">
        <f t="shared" si="418"/>
        <v>2.7839589538669812E+20</v>
      </c>
      <c r="AO308" s="31">
        <f t="shared" si="419"/>
        <v>1259.9999999999998</v>
      </c>
      <c r="AP308" s="31">
        <f t="shared" si="420"/>
        <v>263399.04615292489</v>
      </c>
      <c r="AQ308" s="56">
        <f t="shared" si="479"/>
        <v>1.3841116910171452E-4</v>
      </c>
      <c r="AS308" s="32">
        <f t="shared" si="421"/>
        <v>272</v>
      </c>
      <c r="AT308" s="32">
        <f t="shared" si="422"/>
        <v>6.4999999999999991</v>
      </c>
      <c r="AU308" s="22">
        <v>1</v>
      </c>
      <c r="AV308" s="23">
        <f t="shared" si="423"/>
        <v>1.1499999999999999</v>
      </c>
      <c r="AW308" s="31">
        <f t="shared" si="388"/>
        <v>3.8526786812993562E+20</v>
      </c>
      <c r="AX308" s="31">
        <f t="shared" si="424"/>
        <v>1.2051178915104386E+23</v>
      </c>
      <c r="AY308" s="31">
        <f t="shared" si="425"/>
        <v>3.4799486923337228E+19</v>
      </c>
      <c r="AZ308" s="31">
        <f t="shared" si="426"/>
        <v>1949.9999999999998</v>
      </c>
      <c r="BA308" s="31">
        <f t="shared" si="427"/>
        <v>263399.04615292489</v>
      </c>
      <c r="BB308" s="56">
        <f t="shared" si="470"/>
        <v>2.8876417127722808E-4</v>
      </c>
      <c r="BD308" s="32">
        <f t="shared" si="428"/>
        <v>242</v>
      </c>
      <c r="BE308" s="32">
        <f t="shared" si="429"/>
        <v>9.1</v>
      </c>
      <c r="BF308" s="22">
        <v>1</v>
      </c>
      <c r="BG308" s="23">
        <f t="shared" si="430"/>
        <v>1.3</v>
      </c>
      <c r="BH308" s="31">
        <f t="shared" si="389"/>
        <v>2.5790658940929573E+19</v>
      </c>
      <c r="BI308" s="31">
        <f t="shared" si="431"/>
        <v>8.1137413028164445E+21</v>
      </c>
      <c r="BJ308" s="31">
        <f t="shared" si="432"/>
        <v>5.4374198317714317E+17</v>
      </c>
      <c r="BK308" s="31">
        <f t="shared" si="433"/>
        <v>2730</v>
      </c>
      <c r="BL308" s="31">
        <f t="shared" si="434"/>
        <v>263399.04615292489</v>
      </c>
      <c r="BM308" s="56">
        <f t="shared" si="480"/>
        <v>6.7014951904912132E-5</v>
      </c>
      <c r="BO308" s="32">
        <f t="shared" si="435"/>
        <v>197</v>
      </c>
      <c r="BP308" s="32">
        <f t="shared" si="436"/>
        <v>12.149999999999999</v>
      </c>
      <c r="BQ308" s="22">
        <v>1</v>
      </c>
      <c r="BR308" s="23">
        <f t="shared" si="437"/>
        <v>1.5249999999999999</v>
      </c>
      <c r="BS308" s="31">
        <f t="shared" si="390"/>
        <v>1.3432634865067486E+17</v>
      </c>
      <c r="BT308" s="31">
        <f t="shared" si="438"/>
        <v>4.0354993293378994E+19</v>
      </c>
      <c r="BU308" s="31">
        <f t="shared" si="439"/>
        <v>1061996060892854.4</v>
      </c>
      <c r="BV308" s="31">
        <f t="shared" si="440"/>
        <v>3644.9999999999995</v>
      </c>
      <c r="BW308" s="31">
        <f t="shared" si="441"/>
        <v>263399.04615292489</v>
      </c>
      <c r="BX308" s="56">
        <f t="shared" si="477"/>
        <v>2.631634834312053E-5</v>
      </c>
      <c r="BZ308" s="32">
        <f t="shared" si="442"/>
        <v>147</v>
      </c>
      <c r="CA308" s="32">
        <f t="shared" si="443"/>
        <v>15.7</v>
      </c>
      <c r="CB308" s="32">
        <v>1</v>
      </c>
      <c r="CC308" s="23">
        <f t="shared" si="444"/>
        <v>1.7749999999999999</v>
      </c>
      <c r="CD308" s="31">
        <f t="shared" si="391"/>
        <v>3.6508110545271422E+21</v>
      </c>
      <c r="CE308" s="31">
        <f t="shared" si="445"/>
        <v>9.5258787440249449E+23</v>
      </c>
      <c r="CF308" s="31">
        <f t="shared" si="446"/>
        <v>1037105528215.6749</v>
      </c>
      <c r="CG308" s="31">
        <f t="shared" si="447"/>
        <v>4710</v>
      </c>
      <c r="CH308" s="31">
        <f t="shared" si="448"/>
        <v>263399.04615292489</v>
      </c>
      <c r="CI308" s="56">
        <f t="shared" si="476"/>
        <v>1.0887242595505361E-12</v>
      </c>
      <c r="CK308" s="32">
        <f t="shared" si="449"/>
        <v>92</v>
      </c>
      <c r="CL308" s="32">
        <f t="shared" si="450"/>
        <v>19.799999999999997</v>
      </c>
      <c r="CM308" s="32">
        <v>1</v>
      </c>
      <c r="CN308" s="23">
        <f t="shared" si="451"/>
        <v>2.0499999999999998</v>
      </c>
      <c r="CO308" s="31">
        <f t="shared" si="392"/>
        <v>7200</v>
      </c>
      <c r="CP308" s="31">
        <f t="shared" si="452"/>
        <v>1357919.9999999998</v>
      </c>
      <c r="CQ308" s="31">
        <f t="shared" si="453"/>
        <v>506399183.69905812</v>
      </c>
      <c r="CR308" s="31">
        <f t="shared" si="454"/>
        <v>5939.9999999999991</v>
      </c>
      <c r="CS308" s="31">
        <f t="shared" si="455"/>
        <v>263399.04615292489</v>
      </c>
      <c r="CT308" s="56">
        <f t="shared" si="471"/>
        <v>372.92269330966343</v>
      </c>
      <c r="CV308" s="32">
        <f t="shared" si="456"/>
        <v>42</v>
      </c>
      <c r="CW308" s="32">
        <f t="shared" si="457"/>
        <v>24.4</v>
      </c>
      <c r="CX308" s="32">
        <v>1</v>
      </c>
      <c r="CY308" s="23">
        <f t="shared" si="458"/>
        <v>2.2999999999999998</v>
      </c>
      <c r="CZ308" s="31">
        <f t="shared" si="393"/>
        <v>60</v>
      </c>
      <c r="DA308" s="31">
        <f t="shared" si="459"/>
        <v>5796</v>
      </c>
      <c r="DB308" s="31">
        <f t="shared" si="460"/>
        <v>494530.45283110975</v>
      </c>
      <c r="DC308" s="31">
        <f t="shared" si="461"/>
        <v>7320</v>
      </c>
      <c r="DD308" s="31">
        <f t="shared" si="462"/>
        <v>263399.04615292489</v>
      </c>
      <c r="DE308" s="56">
        <f t="shared" si="478"/>
        <v>85.322714429107961</v>
      </c>
      <c r="DG308" s="32">
        <f t="shared" si="463"/>
        <v>-23</v>
      </c>
      <c r="DH308" s="32">
        <f t="shared" si="464"/>
        <v>29.65</v>
      </c>
      <c r="DI308" s="32">
        <v>1</v>
      </c>
      <c r="DJ308" s="23">
        <f t="shared" si="472"/>
        <v>2.625</v>
      </c>
      <c r="DK308" s="31">
        <f t="shared" si="394"/>
        <v>1</v>
      </c>
      <c r="DL308" s="31">
        <f t="shared" si="465"/>
        <v>-60.375</v>
      </c>
      <c r="DM308" s="31">
        <f t="shared" si="466"/>
        <v>60.367486917859814</v>
      </c>
      <c r="DN308" s="31">
        <f t="shared" si="467"/>
        <v>8895</v>
      </c>
      <c r="DO308" s="31">
        <f t="shared" si="468"/>
        <v>263399.04615292489</v>
      </c>
    </row>
    <row r="309" spans="1:119">
      <c r="A309" s="23">
        <f t="shared" si="395"/>
        <v>9089.5931151799778</v>
      </c>
      <c r="B309" s="23">
        <v>0</v>
      </c>
      <c r="C309" s="44">
        <f t="shared" si="475"/>
        <v>12.2</v>
      </c>
      <c r="D309" s="48"/>
      <c r="E309" s="47">
        <f t="shared" si="396"/>
        <v>12.2</v>
      </c>
      <c r="F309" s="84">
        <f t="shared" si="383"/>
        <v>24.4</v>
      </c>
      <c r="G309" s="185">
        <f t="shared" si="384"/>
        <v>66.717808693831728</v>
      </c>
      <c r="H309" s="26">
        <f t="shared" si="397"/>
        <v>1.7475022244187272E+18</v>
      </c>
      <c r="I309" s="23">
        <f t="shared" si="469"/>
        <v>60.60000000000003</v>
      </c>
      <c r="J309" s="27">
        <v>303</v>
      </c>
      <c r="K309" s="32">
        <f t="shared" si="398"/>
        <v>303</v>
      </c>
      <c r="L309" s="32">
        <f t="shared" si="399"/>
        <v>1</v>
      </c>
      <c r="M309" s="22">
        <v>1</v>
      </c>
      <c r="N309" s="109">
        <f t="shared" si="400"/>
        <v>12.2</v>
      </c>
      <c r="O309" s="31">
        <f t="shared" si="385"/>
        <v>1.2135937846092971E+22</v>
      </c>
      <c r="P309" s="31">
        <f t="shared" si="401"/>
        <v>4.4861707841867274E+25</v>
      </c>
      <c r="Q309" s="31">
        <f t="shared" si="402"/>
        <v>2.5583432565490167E+21</v>
      </c>
      <c r="R309" s="31">
        <f t="shared" si="403"/>
        <v>300</v>
      </c>
      <c r="S309" s="31">
        <f t="shared" si="404"/>
        <v>272687.79345539934</v>
      </c>
      <c r="T309" s="56">
        <f t="shared" si="405"/>
        <v>5.7027326413138422E-5</v>
      </c>
      <c r="U309" s="163">
        <f t="shared" si="406"/>
        <v>2001.5342608149517</v>
      </c>
      <c r="W309" s="32">
        <f t="shared" si="407"/>
        <v>298</v>
      </c>
      <c r="X309" s="32">
        <f t="shared" si="408"/>
        <v>2.0499999999999998</v>
      </c>
      <c r="Y309" s="22">
        <v>1</v>
      </c>
      <c r="Z309" s="23">
        <f t="shared" si="409"/>
        <v>1.0249999999999999</v>
      </c>
      <c r="AA309" s="31">
        <f t="shared" si="386"/>
        <v>7.9908058285313469E+22</v>
      </c>
      <c r="AB309" s="31">
        <f t="shared" si="410"/>
        <v>2.4407916403248999E+25</v>
      </c>
      <c r="AC309" s="31">
        <f t="shared" si="411"/>
        <v>1.2791716282745081E+21</v>
      </c>
      <c r="AD309" s="31">
        <f t="shared" si="412"/>
        <v>615</v>
      </c>
      <c r="AE309" s="31">
        <f t="shared" si="413"/>
        <v>272687.79345539934</v>
      </c>
      <c r="AF309" s="56">
        <f t="shared" si="474"/>
        <v>5.2408063316057343E-5</v>
      </c>
      <c r="AH309" s="32">
        <f t="shared" si="414"/>
        <v>288</v>
      </c>
      <c r="AI309" s="32">
        <f t="shared" si="415"/>
        <v>4.1999999999999993</v>
      </c>
      <c r="AJ309" s="22">
        <v>1</v>
      </c>
      <c r="AK309" s="23">
        <f t="shared" si="416"/>
        <v>1.075</v>
      </c>
      <c r="AL309" s="31">
        <f t="shared" si="387"/>
        <v>6.5193054545127533E+21</v>
      </c>
      <c r="AM309" s="31">
        <f t="shared" si="417"/>
        <v>2.0183769687171484E+24</v>
      </c>
      <c r="AN309" s="31">
        <f t="shared" si="418"/>
        <v>3.1979290706862683E+20</v>
      </c>
      <c r="AO309" s="31">
        <f t="shared" si="419"/>
        <v>1259.9999999999998</v>
      </c>
      <c r="AP309" s="31">
        <f t="shared" si="420"/>
        <v>272687.79345539934</v>
      </c>
      <c r="AQ309" s="56">
        <f t="shared" si="479"/>
        <v>1.5844062433584082E-4</v>
      </c>
      <c r="AS309" s="32">
        <f t="shared" si="421"/>
        <v>273</v>
      </c>
      <c r="AT309" s="32">
        <f t="shared" si="422"/>
        <v>6.4999999999999991</v>
      </c>
      <c r="AU309" s="22">
        <v>1</v>
      </c>
      <c r="AV309" s="23">
        <f t="shared" si="423"/>
        <v>1.1499999999999999</v>
      </c>
      <c r="AW309" s="31">
        <f t="shared" si="388"/>
        <v>3.8526786812993562E+20</v>
      </c>
      <c r="AX309" s="31">
        <f t="shared" si="424"/>
        <v>1.2095484719939326E+23</v>
      </c>
      <c r="AY309" s="31">
        <f t="shared" si="425"/>
        <v>3.9974113383578313E+19</v>
      </c>
      <c r="AZ309" s="31">
        <f t="shared" si="426"/>
        <v>1949.9999999999998</v>
      </c>
      <c r="BA309" s="31">
        <f t="shared" si="427"/>
        <v>272687.79345539934</v>
      </c>
      <c r="BB309" s="56">
        <f t="shared" si="470"/>
        <v>3.3048789948600615E-4</v>
      </c>
      <c r="BD309" s="32">
        <f t="shared" si="428"/>
        <v>243</v>
      </c>
      <c r="BE309" s="32">
        <f t="shared" si="429"/>
        <v>9.1</v>
      </c>
      <c r="BF309" s="22">
        <v>1</v>
      </c>
      <c r="BG309" s="23">
        <f t="shared" si="430"/>
        <v>1.3</v>
      </c>
      <c r="BH309" s="31">
        <f t="shared" si="389"/>
        <v>2.5790658940929573E+19</v>
      </c>
      <c r="BI309" s="31">
        <f t="shared" si="431"/>
        <v>8.1472691594396518E+21</v>
      </c>
      <c r="BJ309" s="31">
        <f t="shared" si="432"/>
        <v>6.2459552161840986E+17</v>
      </c>
      <c r="BK309" s="31">
        <f t="shared" si="433"/>
        <v>2730</v>
      </c>
      <c r="BL309" s="31">
        <f t="shared" si="434"/>
        <v>272687.79345539934</v>
      </c>
      <c r="BM309" s="56">
        <f t="shared" si="480"/>
        <v>7.6663175033899085E-5</v>
      </c>
      <c r="BO309" s="32">
        <f t="shared" si="435"/>
        <v>198</v>
      </c>
      <c r="BP309" s="32">
        <f t="shared" si="436"/>
        <v>12.149999999999999</v>
      </c>
      <c r="BQ309" s="22">
        <v>1</v>
      </c>
      <c r="BR309" s="23">
        <f t="shared" si="437"/>
        <v>1.5249999999999999</v>
      </c>
      <c r="BS309" s="31">
        <f t="shared" si="390"/>
        <v>1.3432634865067486E+17</v>
      </c>
      <c r="BT309" s="31">
        <f t="shared" si="438"/>
        <v>4.0559840975071273E+19</v>
      </c>
      <c r="BU309" s="31">
        <f t="shared" si="439"/>
        <v>1219913128160953.2</v>
      </c>
      <c r="BV309" s="31">
        <f t="shared" si="440"/>
        <v>3644.9999999999995</v>
      </c>
      <c r="BW309" s="31">
        <f t="shared" si="441"/>
        <v>272687.79345539934</v>
      </c>
      <c r="BX309" s="56">
        <f t="shared" si="477"/>
        <v>3.007687157626509E-5</v>
      </c>
      <c r="BZ309" s="32">
        <f t="shared" si="442"/>
        <v>148</v>
      </c>
      <c r="CA309" s="32">
        <f t="shared" si="443"/>
        <v>15.7</v>
      </c>
      <c r="CB309" s="32">
        <v>1</v>
      </c>
      <c r="CC309" s="23">
        <f t="shared" si="444"/>
        <v>1.7749999999999999</v>
      </c>
      <c r="CD309" s="31">
        <f t="shared" si="391"/>
        <v>3.6508110545271422E+21</v>
      </c>
      <c r="CE309" s="31">
        <f t="shared" si="445"/>
        <v>9.5906806402428023E+23</v>
      </c>
      <c r="CF309" s="31">
        <f t="shared" si="446"/>
        <v>1191321414219.6768</v>
      </c>
      <c r="CG309" s="31">
        <f t="shared" si="447"/>
        <v>4710</v>
      </c>
      <c r="CH309" s="31">
        <f t="shared" si="448"/>
        <v>272687.79345539934</v>
      </c>
      <c r="CI309" s="56">
        <f t="shared" si="476"/>
        <v>1.242165659464099E-12</v>
      </c>
      <c r="CK309" s="32">
        <f t="shared" si="449"/>
        <v>93</v>
      </c>
      <c r="CL309" s="32">
        <f t="shared" si="450"/>
        <v>19.799999999999997</v>
      </c>
      <c r="CM309" s="32">
        <v>1</v>
      </c>
      <c r="CN309" s="23">
        <f t="shared" si="451"/>
        <v>2.0499999999999998</v>
      </c>
      <c r="CO309" s="31">
        <f t="shared" si="392"/>
        <v>7200</v>
      </c>
      <c r="CP309" s="31">
        <f t="shared" si="452"/>
        <v>1372679.9999999998</v>
      </c>
      <c r="CQ309" s="31">
        <f t="shared" si="453"/>
        <v>581699909.28694952</v>
      </c>
      <c r="CR309" s="31">
        <f t="shared" si="454"/>
        <v>5939.9999999999991</v>
      </c>
      <c r="CS309" s="31">
        <f t="shared" si="455"/>
        <v>272687.79345539934</v>
      </c>
      <c r="CT309" s="56">
        <f t="shared" si="471"/>
        <v>423.76949419161758</v>
      </c>
      <c r="CV309" s="32">
        <f t="shared" si="456"/>
        <v>43</v>
      </c>
      <c r="CW309" s="32">
        <f t="shared" si="457"/>
        <v>24.4</v>
      </c>
      <c r="CX309" s="32">
        <v>1</v>
      </c>
      <c r="CY309" s="23">
        <f t="shared" si="458"/>
        <v>2.2999999999999998</v>
      </c>
      <c r="CZ309" s="31">
        <f t="shared" si="393"/>
        <v>60</v>
      </c>
      <c r="DA309" s="31">
        <f t="shared" si="459"/>
        <v>5933.9999999999991</v>
      </c>
      <c r="DB309" s="31">
        <f t="shared" si="460"/>
        <v>568066.31766303466</v>
      </c>
      <c r="DC309" s="31">
        <f t="shared" si="461"/>
        <v>7320</v>
      </c>
      <c r="DD309" s="31">
        <f t="shared" si="462"/>
        <v>272687.79345539934</v>
      </c>
      <c r="DE309" s="56">
        <f t="shared" si="478"/>
        <v>95.730757947933057</v>
      </c>
      <c r="DG309" s="32">
        <f t="shared" si="463"/>
        <v>-22</v>
      </c>
      <c r="DH309" s="32">
        <f t="shared" si="464"/>
        <v>29.65</v>
      </c>
      <c r="DI309" s="32">
        <v>1</v>
      </c>
      <c r="DJ309" s="23">
        <f t="shared" si="472"/>
        <v>2.625</v>
      </c>
      <c r="DK309" s="31">
        <f t="shared" si="394"/>
        <v>1</v>
      </c>
      <c r="DL309" s="31">
        <f t="shared" si="465"/>
        <v>-57.75</v>
      </c>
      <c r="DM309" s="31">
        <f t="shared" si="466"/>
        <v>69.344032917850626</v>
      </c>
      <c r="DN309" s="31">
        <f t="shared" si="467"/>
        <v>8895</v>
      </c>
      <c r="DO309" s="31">
        <f t="shared" si="468"/>
        <v>272687.79345539934</v>
      </c>
    </row>
    <row r="310" spans="1:119">
      <c r="A310" s="23">
        <f t="shared" si="395"/>
        <v>9410.136924135908</v>
      </c>
      <c r="B310" s="23">
        <v>0</v>
      </c>
      <c r="C310" s="44">
        <f t="shared" si="475"/>
        <v>12.2</v>
      </c>
      <c r="D310" s="48"/>
      <c r="E310" s="47">
        <f t="shared" si="396"/>
        <v>12.2</v>
      </c>
      <c r="F310" s="84">
        <f t="shared" si="383"/>
        <v>24.4</v>
      </c>
      <c r="G310" s="185">
        <f t="shared" si="384"/>
        <v>67.649154595928337</v>
      </c>
      <c r="H310" s="26">
        <f t="shared" si="397"/>
        <v>2.0073529305434519E+18</v>
      </c>
      <c r="I310" s="23">
        <f t="shared" si="469"/>
        <v>60.800000000000033</v>
      </c>
      <c r="J310" s="27">
        <v>304</v>
      </c>
      <c r="K310" s="32">
        <f t="shared" si="398"/>
        <v>304</v>
      </c>
      <c r="L310" s="32">
        <f t="shared" si="399"/>
        <v>1</v>
      </c>
      <c r="M310" s="22">
        <v>1</v>
      </c>
      <c r="N310" s="109">
        <f t="shared" si="400"/>
        <v>12.2</v>
      </c>
      <c r="O310" s="31">
        <f t="shared" si="385"/>
        <v>1.2135937846092971E+22</v>
      </c>
      <c r="P310" s="31">
        <f t="shared" si="401"/>
        <v>4.5009766283589608E+25</v>
      </c>
      <c r="Q310" s="31">
        <f t="shared" si="402"/>
        <v>2.9387646903156133E+21</v>
      </c>
      <c r="R310" s="31">
        <f t="shared" si="403"/>
        <v>300</v>
      </c>
      <c r="S310" s="31">
        <f t="shared" si="404"/>
        <v>282304.10772407724</v>
      </c>
      <c r="T310" s="56">
        <f t="shared" si="405"/>
        <v>6.5291711843148942E-5</v>
      </c>
      <c r="U310" s="163">
        <f t="shared" si="406"/>
        <v>2029.47463787785</v>
      </c>
      <c r="W310" s="32">
        <f t="shared" si="407"/>
        <v>299</v>
      </c>
      <c r="X310" s="32">
        <f t="shared" si="408"/>
        <v>2.0499999999999998</v>
      </c>
      <c r="Y310" s="22">
        <v>1</v>
      </c>
      <c r="Z310" s="23">
        <f t="shared" si="409"/>
        <v>1.0249999999999999</v>
      </c>
      <c r="AA310" s="31">
        <f t="shared" si="386"/>
        <v>7.9908058285313469E+22</v>
      </c>
      <c r="AB310" s="31">
        <f t="shared" si="410"/>
        <v>2.4489822162991441E+25</v>
      </c>
      <c r="AC310" s="31">
        <f t="shared" si="411"/>
        <v>1.4693823451578064E+21</v>
      </c>
      <c r="AD310" s="31">
        <f t="shared" si="412"/>
        <v>615</v>
      </c>
      <c r="AE310" s="31">
        <f t="shared" si="413"/>
        <v>282304.10772407724</v>
      </c>
      <c r="AF310" s="56">
        <f t="shared" si="474"/>
        <v>5.9999714794920369E-5</v>
      </c>
      <c r="AH310" s="32">
        <f t="shared" si="414"/>
        <v>289</v>
      </c>
      <c r="AI310" s="32">
        <f t="shared" si="415"/>
        <v>4.1999999999999993</v>
      </c>
      <c r="AJ310" s="22">
        <v>1</v>
      </c>
      <c r="AK310" s="23">
        <f t="shared" si="416"/>
        <v>1.075</v>
      </c>
      <c r="AL310" s="31">
        <f t="shared" si="387"/>
        <v>6.5193054545127533E+21</v>
      </c>
      <c r="AM310" s="31">
        <f t="shared" si="417"/>
        <v>2.0253852220807497E+24</v>
      </c>
      <c r="AN310" s="31">
        <f t="shared" si="418"/>
        <v>3.6734558628945134E+20</v>
      </c>
      <c r="AO310" s="31">
        <f t="shared" si="419"/>
        <v>1259.9999999999998</v>
      </c>
      <c r="AP310" s="31">
        <f t="shared" si="420"/>
        <v>282304.10772407724</v>
      </c>
      <c r="AQ310" s="56">
        <f t="shared" si="479"/>
        <v>1.813707250772099E-4</v>
      </c>
      <c r="AS310" s="32">
        <f t="shared" si="421"/>
        <v>274</v>
      </c>
      <c r="AT310" s="32">
        <f t="shared" si="422"/>
        <v>6.4999999999999991</v>
      </c>
      <c r="AU310" s="22">
        <v>1</v>
      </c>
      <c r="AV310" s="23">
        <f t="shared" si="423"/>
        <v>1.1499999999999999</v>
      </c>
      <c r="AW310" s="31">
        <f t="shared" si="388"/>
        <v>3.8526786812993562E+20</v>
      </c>
      <c r="AX310" s="31">
        <f t="shared" si="424"/>
        <v>1.213979052477427E+23</v>
      </c>
      <c r="AY310" s="31">
        <f t="shared" si="425"/>
        <v>4.5918198286181368E+19</v>
      </c>
      <c r="AZ310" s="31">
        <f t="shared" si="426"/>
        <v>1949.9999999999998</v>
      </c>
      <c r="BA310" s="31">
        <f t="shared" si="427"/>
        <v>282304.10772407724</v>
      </c>
      <c r="BB310" s="56">
        <f t="shared" si="470"/>
        <v>3.782453922287525E-4</v>
      </c>
      <c r="BD310" s="32">
        <f t="shared" si="428"/>
        <v>244</v>
      </c>
      <c r="BE310" s="32">
        <f t="shared" si="429"/>
        <v>9.1</v>
      </c>
      <c r="BF310" s="22">
        <v>1</v>
      </c>
      <c r="BG310" s="23">
        <f t="shared" si="430"/>
        <v>1.3</v>
      </c>
      <c r="BH310" s="31">
        <f t="shared" si="389"/>
        <v>2.5790658940929573E+19</v>
      </c>
      <c r="BI310" s="31">
        <f t="shared" si="431"/>
        <v>8.1807970160628612E+21</v>
      </c>
      <c r="BJ310" s="31">
        <f t="shared" si="432"/>
        <v>7.1747184822158259E+17</v>
      </c>
      <c r="BK310" s="31">
        <f t="shared" si="433"/>
        <v>2730</v>
      </c>
      <c r="BL310" s="31">
        <f t="shared" si="434"/>
        <v>282304.10772407724</v>
      </c>
      <c r="BM310" s="56">
        <f t="shared" si="480"/>
        <v>8.7701949677132716E-5</v>
      </c>
      <c r="BO310" s="32">
        <f t="shared" si="435"/>
        <v>199</v>
      </c>
      <c r="BP310" s="32">
        <f t="shared" si="436"/>
        <v>12.149999999999999</v>
      </c>
      <c r="BQ310" s="22">
        <v>1</v>
      </c>
      <c r="BR310" s="23">
        <f t="shared" si="437"/>
        <v>1.5249999999999999</v>
      </c>
      <c r="BS310" s="31">
        <f t="shared" si="390"/>
        <v>1.3432634865067486E+17</v>
      </c>
      <c r="BT310" s="31">
        <f t="shared" si="438"/>
        <v>4.0764688656763552E+19</v>
      </c>
      <c r="BU310" s="31">
        <f t="shared" si="439"/>
        <v>1401312203557774</v>
      </c>
      <c r="BV310" s="31">
        <f t="shared" si="440"/>
        <v>3644.9999999999995</v>
      </c>
      <c r="BW310" s="31">
        <f t="shared" si="441"/>
        <v>282304.10772407724</v>
      </c>
      <c r="BX310" s="56">
        <f t="shared" si="477"/>
        <v>3.4375638566916238E-5</v>
      </c>
      <c r="BZ310" s="32">
        <f t="shared" si="442"/>
        <v>149</v>
      </c>
      <c r="CA310" s="32">
        <f t="shared" si="443"/>
        <v>15.7</v>
      </c>
      <c r="CB310" s="32">
        <v>1</v>
      </c>
      <c r="CC310" s="23">
        <f t="shared" si="444"/>
        <v>1.7749999999999999</v>
      </c>
      <c r="CD310" s="31">
        <f t="shared" si="391"/>
        <v>3.6508110545271422E+21</v>
      </c>
      <c r="CE310" s="31">
        <f t="shared" si="445"/>
        <v>9.6554825364606597E+23</v>
      </c>
      <c r="CF310" s="31">
        <f t="shared" si="446"/>
        <v>1368468948786.8838</v>
      </c>
      <c r="CG310" s="31">
        <f t="shared" si="447"/>
        <v>4710</v>
      </c>
      <c r="CH310" s="31">
        <f t="shared" si="448"/>
        <v>282304.10772407724</v>
      </c>
      <c r="CI310" s="56">
        <f t="shared" si="476"/>
        <v>1.4172973164410211E-12</v>
      </c>
      <c r="CK310" s="32">
        <f t="shared" si="449"/>
        <v>94</v>
      </c>
      <c r="CL310" s="32">
        <f t="shared" si="450"/>
        <v>19.799999999999997</v>
      </c>
      <c r="CM310" s="32">
        <v>1</v>
      </c>
      <c r="CN310" s="23">
        <f t="shared" si="451"/>
        <v>2.0499999999999998</v>
      </c>
      <c r="CO310" s="31">
        <f t="shared" si="392"/>
        <v>7200</v>
      </c>
      <c r="CP310" s="31">
        <f t="shared" si="452"/>
        <v>1387439.9999999998</v>
      </c>
      <c r="CQ310" s="31">
        <f t="shared" si="453"/>
        <v>668197728.89984322</v>
      </c>
      <c r="CR310" s="31">
        <f t="shared" si="454"/>
        <v>5939.9999999999991</v>
      </c>
      <c r="CS310" s="31">
        <f t="shared" si="455"/>
        <v>282304.10772407724</v>
      </c>
      <c r="CT310" s="56">
        <f t="shared" si="471"/>
        <v>481.60477490907232</v>
      </c>
      <c r="CV310" s="32">
        <f t="shared" si="456"/>
        <v>44</v>
      </c>
      <c r="CW310" s="32">
        <f t="shared" si="457"/>
        <v>24.4</v>
      </c>
      <c r="CX310" s="32">
        <v>1</v>
      </c>
      <c r="CY310" s="23">
        <f t="shared" si="458"/>
        <v>2.2999999999999998</v>
      </c>
      <c r="CZ310" s="31">
        <f t="shared" si="393"/>
        <v>60</v>
      </c>
      <c r="DA310" s="31">
        <f t="shared" si="459"/>
        <v>6071.9999999999991</v>
      </c>
      <c r="DB310" s="31">
        <f t="shared" si="460"/>
        <v>652536.84462875105</v>
      </c>
      <c r="DC310" s="31">
        <f t="shared" si="461"/>
        <v>7320</v>
      </c>
      <c r="DD310" s="31">
        <f t="shared" si="462"/>
        <v>282304.10772407724</v>
      </c>
      <c r="DE310" s="56">
        <f t="shared" si="478"/>
        <v>107.46654226428709</v>
      </c>
      <c r="DG310" s="32">
        <f t="shared" si="463"/>
        <v>-21</v>
      </c>
      <c r="DH310" s="32">
        <f t="shared" si="464"/>
        <v>29.65</v>
      </c>
      <c r="DI310" s="32">
        <v>1</v>
      </c>
      <c r="DJ310" s="23">
        <f t="shared" si="472"/>
        <v>2.625</v>
      </c>
      <c r="DK310" s="31">
        <f t="shared" si="394"/>
        <v>1</v>
      </c>
      <c r="DL310" s="31">
        <f t="shared" si="465"/>
        <v>-55.125</v>
      </c>
      <c r="DM310" s="31">
        <f t="shared" si="466"/>
        <v>79.65537654159526</v>
      </c>
      <c r="DN310" s="31">
        <f t="shared" si="467"/>
        <v>8895</v>
      </c>
      <c r="DO310" s="31">
        <f t="shared" si="468"/>
        <v>282304.10772407724</v>
      </c>
    </row>
    <row r="311" spans="1:119">
      <c r="A311" s="23">
        <f t="shared" si="395"/>
        <v>9741.9846861024962</v>
      </c>
      <c r="B311" s="23">
        <v>0</v>
      </c>
      <c r="C311" s="44">
        <f t="shared" si="475"/>
        <v>12.2</v>
      </c>
      <c r="D311" s="48"/>
      <c r="E311" s="47">
        <f t="shared" si="396"/>
        <v>12.2</v>
      </c>
      <c r="F311" s="84">
        <f t="shared" si="383"/>
        <v>24.4</v>
      </c>
      <c r="G311" s="185">
        <f t="shared" si="384"/>
        <v>68.593501602322732</v>
      </c>
      <c r="H311" s="26">
        <f t="shared" si="397"/>
        <v>2.3058430092137411E+18</v>
      </c>
      <c r="I311" s="23">
        <f t="shared" si="469"/>
        <v>61.000000000000036</v>
      </c>
      <c r="J311" s="27">
        <v>305</v>
      </c>
      <c r="K311" s="32">
        <f t="shared" si="398"/>
        <v>305</v>
      </c>
      <c r="L311" s="32">
        <f t="shared" si="399"/>
        <v>1</v>
      </c>
      <c r="M311" s="22">
        <v>1</v>
      </c>
      <c r="N311" s="109">
        <f t="shared" si="400"/>
        <v>12.2</v>
      </c>
      <c r="O311" s="31">
        <f t="shared" si="385"/>
        <v>1.2135937846092971E+22</v>
      </c>
      <c r="P311" s="31">
        <f t="shared" si="401"/>
        <v>4.5157824725311942E+25</v>
      </c>
      <c r="Q311" s="31">
        <f t="shared" si="402"/>
        <v>3.3757541654889166E+21</v>
      </c>
      <c r="R311" s="31">
        <f t="shared" si="403"/>
        <v>300</v>
      </c>
      <c r="S311" s="31">
        <f t="shared" si="404"/>
        <v>292259.54058307491</v>
      </c>
      <c r="T311" s="56">
        <f t="shared" si="405"/>
        <v>7.4754578769529016E-5</v>
      </c>
      <c r="U311" s="163">
        <f t="shared" si="406"/>
        <v>2057.805048069682</v>
      </c>
      <c r="W311" s="32">
        <f t="shared" si="407"/>
        <v>300</v>
      </c>
      <c r="X311" s="32">
        <f t="shared" si="408"/>
        <v>2.0499999999999998</v>
      </c>
      <c r="Y311" s="22">
        <v>1</v>
      </c>
      <c r="Z311" s="23">
        <f t="shared" si="409"/>
        <v>1.0249999999999999</v>
      </c>
      <c r="AA311" s="31">
        <f t="shared" si="386"/>
        <v>7.9908058285313469E+22</v>
      </c>
      <c r="AB311" s="31">
        <f t="shared" si="410"/>
        <v>2.4571727922733888E+25</v>
      </c>
      <c r="AC311" s="31">
        <f t="shared" si="411"/>
        <v>1.6878770827444575E+21</v>
      </c>
      <c r="AD311" s="31">
        <f t="shared" si="412"/>
        <v>615</v>
      </c>
      <c r="AE311" s="31">
        <f t="shared" si="413"/>
        <v>292259.54058307491</v>
      </c>
      <c r="AF311" s="56">
        <f t="shared" si="474"/>
        <v>6.8691835106265563E-5</v>
      </c>
      <c r="AH311" s="32">
        <f t="shared" si="414"/>
        <v>290</v>
      </c>
      <c r="AI311" s="32">
        <f t="shared" si="415"/>
        <v>4.1999999999999993</v>
      </c>
      <c r="AJ311" s="22">
        <v>1</v>
      </c>
      <c r="AK311" s="23">
        <f t="shared" si="416"/>
        <v>1.075</v>
      </c>
      <c r="AL311" s="31">
        <f t="shared" si="387"/>
        <v>6.5193054545127533E+21</v>
      </c>
      <c r="AM311" s="31">
        <f t="shared" si="417"/>
        <v>2.032393475444351E+24</v>
      </c>
      <c r="AN311" s="31">
        <f t="shared" si="418"/>
        <v>4.2196927068611412E+20</v>
      </c>
      <c r="AO311" s="31">
        <f t="shared" si="419"/>
        <v>1259.9999999999998</v>
      </c>
      <c r="AP311" s="31">
        <f t="shared" si="420"/>
        <v>292259.54058307491</v>
      </c>
      <c r="AQ311" s="56">
        <f t="shared" si="479"/>
        <v>2.0762183887342836E-4</v>
      </c>
      <c r="AS311" s="32">
        <f t="shared" si="421"/>
        <v>275</v>
      </c>
      <c r="AT311" s="32">
        <f t="shared" si="422"/>
        <v>6.4999999999999991</v>
      </c>
      <c r="AU311" s="22">
        <v>1</v>
      </c>
      <c r="AV311" s="23">
        <f t="shared" si="423"/>
        <v>1.1499999999999999</v>
      </c>
      <c r="AW311" s="31">
        <f t="shared" si="388"/>
        <v>3.8526786812993562E+20</v>
      </c>
      <c r="AX311" s="31">
        <f t="shared" si="424"/>
        <v>1.2184096329609214E+23</v>
      </c>
      <c r="AY311" s="31">
        <f t="shared" si="425"/>
        <v>5.2746158835764224E+19</v>
      </c>
      <c r="AZ311" s="31">
        <f t="shared" si="426"/>
        <v>1949.9999999999998</v>
      </c>
      <c r="BA311" s="31">
        <f t="shared" si="427"/>
        <v>292259.54058307491</v>
      </c>
      <c r="BB311" s="56">
        <f t="shared" si="470"/>
        <v>4.3290989671169138E-4</v>
      </c>
      <c r="BD311" s="32">
        <f t="shared" si="428"/>
        <v>245</v>
      </c>
      <c r="BE311" s="32">
        <f t="shared" si="429"/>
        <v>9.1</v>
      </c>
      <c r="BF311" s="22">
        <v>1</v>
      </c>
      <c r="BG311" s="23">
        <f t="shared" si="430"/>
        <v>1.3</v>
      </c>
      <c r="BH311" s="31">
        <f t="shared" si="389"/>
        <v>2.5790658940929573E+19</v>
      </c>
      <c r="BI311" s="31">
        <f t="shared" si="431"/>
        <v>8.2143248726860696E+21</v>
      </c>
      <c r="BJ311" s="31">
        <f t="shared" si="432"/>
        <v>8.2415873180881408E+17</v>
      </c>
      <c r="BK311" s="31">
        <f t="shared" si="433"/>
        <v>2730</v>
      </c>
      <c r="BL311" s="31">
        <f t="shared" si="434"/>
        <v>292259.54058307491</v>
      </c>
      <c r="BM311" s="56">
        <f t="shared" si="480"/>
        <v>1.0033188905752587E-4</v>
      </c>
      <c r="BO311" s="32">
        <f t="shared" si="435"/>
        <v>200</v>
      </c>
      <c r="BP311" s="32">
        <f t="shared" si="436"/>
        <v>12.149999999999999</v>
      </c>
      <c r="BQ311" s="22">
        <v>1</v>
      </c>
      <c r="BR311" s="23">
        <f t="shared" si="437"/>
        <v>1.5249999999999999</v>
      </c>
      <c r="BS311" s="31">
        <f t="shared" si="390"/>
        <v>1.3432634865067486E+17</v>
      </c>
      <c r="BT311" s="31">
        <f t="shared" si="438"/>
        <v>4.0969536338455831E+19</v>
      </c>
      <c r="BU311" s="31">
        <f t="shared" si="439"/>
        <v>1609685023064085.2</v>
      </c>
      <c r="BV311" s="31">
        <f t="shared" si="440"/>
        <v>3644.9999999999995</v>
      </c>
      <c r="BW311" s="31">
        <f t="shared" si="441"/>
        <v>292259.54058307491</v>
      </c>
      <c r="BX311" s="56">
        <f t="shared" si="477"/>
        <v>3.9289803276420365E-5</v>
      </c>
      <c r="BZ311" s="32">
        <f t="shared" si="442"/>
        <v>150</v>
      </c>
      <c r="CA311" s="32">
        <f t="shared" si="443"/>
        <v>15.7</v>
      </c>
      <c r="CB311" s="32">
        <v>1</v>
      </c>
      <c r="CC311" s="23">
        <f t="shared" si="444"/>
        <v>1.7749999999999999</v>
      </c>
      <c r="CD311" s="31">
        <f t="shared" si="391"/>
        <v>3.6508110545271422E+21</v>
      </c>
      <c r="CE311" s="31">
        <f t="shared" si="445"/>
        <v>9.7202844326785158E+23</v>
      </c>
      <c r="CF311" s="31">
        <f t="shared" si="446"/>
        <v>1571958030336.0156</v>
      </c>
      <c r="CG311" s="31">
        <f t="shared" si="447"/>
        <v>4710</v>
      </c>
      <c r="CH311" s="31">
        <f t="shared" si="448"/>
        <v>292259.54058307491</v>
      </c>
      <c r="CI311" s="56">
        <f t="shared" si="476"/>
        <v>1.6171934486312637E-12</v>
      </c>
      <c r="CK311" s="32">
        <f t="shared" si="449"/>
        <v>95</v>
      </c>
      <c r="CL311" s="32">
        <f t="shared" si="450"/>
        <v>19.799999999999997</v>
      </c>
      <c r="CM311" s="32">
        <v>1</v>
      </c>
      <c r="CN311" s="23">
        <f t="shared" si="451"/>
        <v>2.0499999999999998</v>
      </c>
      <c r="CO311" s="31">
        <f t="shared" si="392"/>
        <v>7200</v>
      </c>
      <c r="CP311" s="31">
        <f t="shared" si="452"/>
        <v>1402199.9999999998</v>
      </c>
      <c r="CQ311" s="31">
        <f t="shared" si="453"/>
        <v>767557632.00000489</v>
      </c>
      <c r="CR311" s="31">
        <f t="shared" si="454"/>
        <v>5939.9999999999991</v>
      </c>
      <c r="CS311" s="31">
        <f t="shared" si="455"/>
        <v>292259.54058307491</v>
      </c>
      <c r="CT311" s="56">
        <f t="shared" si="471"/>
        <v>547.39525887890818</v>
      </c>
      <c r="CV311" s="32">
        <f t="shared" si="456"/>
        <v>45</v>
      </c>
      <c r="CW311" s="32">
        <f t="shared" si="457"/>
        <v>24.4</v>
      </c>
      <c r="CX311" s="32">
        <v>1</v>
      </c>
      <c r="CY311" s="23">
        <f t="shared" si="458"/>
        <v>2.2999999999999998</v>
      </c>
      <c r="CZ311" s="31">
        <f t="shared" si="393"/>
        <v>60</v>
      </c>
      <c r="DA311" s="31">
        <f t="shared" si="459"/>
        <v>6209.9999999999991</v>
      </c>
      <c r="DB311" s="31">
        <f t="shared" si="460"/>
        <v>749568.0000000021</v>
      </c>
      <c r="DC311" s="31">
        <f t="shared" si="461"/>
        <v>7320</v>
      </c>
      <c r="DD311" s="31">
        <f t="shared" si="462"/>
        <v>292259.54058307491</v>
      </c>
      <c r="DE311" s="56">
        <f t="shared" si="478"/>
        <v>120.70338164251243</v>
      </c>
      <c r="DG311" s="32">
        <f t="shared" si="463"/>
        <v>-20</v>
      </c>
      <c r="DH311" s="32">
        <f t="shared" si="464"/>
        <v>29.65</v>
      </c>
      <c r="DI311" s="32">
        <v>1</v>
      </c>
      <c r="DJ311" s="23">
        <f t="shared" si="472"/>
        <v>2.625</v>
      </c>
      <c r="DK311" s="31">
        <f t="shared" si="394"/>
        <v>1</v>
      </c>
      <c r="DL311" s="31">
        <f t="shared" si="465"/>
        <v>-52.5</v>
      </c>
      <c r="DM311" s="31">
        <f t="shared" si="466"/>
        <v>91.499999999999872</v>
      </c>
      <c r="DN311" s="31">
        <f t="shared" si="467"/>
        <v>8895</v>
      </c>
      <c r="DO311" s="31">
        <f t="shared" si="468"/>
        <v>292259.54058307491</v>
      </c>
    </row>
    <row r="312" spans="1:119">
      <c r="A312" s="23">
        <f t="shared" si="395"/>
        <v>10085.535034121769</v>
      </c>
      <c r="B312" s="23">
        <v>0</v>
      </c>
      <c r="C312" s="44">
        <f t="shared" si="475"/>
        <v>12.2</v>
      </c>
      <c r="D312" s="48"/>
      <c r="E312" s="47">
        <f t="shared" si="396"/>
        <v>12.2</v>
      </c>
      <c r="F312" s="84">
        <f t="shared" si="383"/>
        <v>24.4</v>
      </c>
      <c r="G312" s="185">
        <f t="shared" si="384"/>
        <v>69.551031201667726</v>
      </c>
      <c r="H312" s="26">
        <f t="shared" si="397"/>
        <v>2.6487180715652372E+18</v>
      </c>
      <c r="I312" s="23">
        <f t="shared" si="469"/>
        <v>61.200000000000038</v>
      </c>
      <c r="J312" s="27">
        <v>306</v>
      </c>
      <c r="K312" s="32">
        <f t="shared" si="398"/>
        <v>306</v>
      </c>
      <c r="L312" s="32">
        <f t="shared" si="399"/>
        <v>1</v>
      </c>
      <c r="M312" s="22">
        <v>1</v>
      </c>
      <c r="N312" s="109">
        <f t="shared" si="400"/>
        <v>12.2</v>
      </c>
      <c r="O312" s="31">
        <f t="shared" si="385"/>
        <v>1.2135937846092971E+22</v>
      </c>
      <c r="P312" s="31">
        <f t="shared" si="401"/>
        <v>4.5305883167034276E+25</v>
      </c>
      <c r="Q312" s="31">
        <f t="shared" si="402"/>
        <v>3.8777232567715071E+21</v>
      </c>
      <c r="R312" s="31">
        <f t="shared" si="403"/>
        <v>300</v>
      </c>
      <c r="S312" s="31">
        <f t="shared" si="404"/>
        <v>302566.05102365307</v>
      </c>
      <c r="T312" s="56">
        <f t="shared" si="405"/>
        <v>8.5589839237325328E-5</v>
      </c>
      <c r="U312" s="163">
        <f t="shared" si="406"/>
        <v>2086.5309360500319</v>
      </c>
      <c r="W312" s="32">
        <f t="shared" si="407"/>
        <v>301</v>
      </c>
      <c r="X312" s="32">
        <f t="shared" si="408"/>
        <v>2.0499999999999998</v>
      </c>
      <c r="Y312" s="22">
        <v>1</v>
      </c>
      <c r="Z312" s="23">
        <f t="shared" si="409"/>
        <v>1.0249999999999999</v>
      </c>
      <c r="AA312" s="31">
        <f t="shared" si="386"/>
        <v>7.9908058285313469E+22</v>
      </c>
      <c r="AB312" s="31">
        <f t="shared" si="410"/>
        <v>2.4653633682476338E+25</v>
      </c>
      <c r="AC312" s="31">
        <f t="shared" si="411"/>
        <v>1.9388616283857528E+21</v>
      </c>
      <c r="AD312" s="31">
        <f t="shared" si="412"/>
        <v>615</v>
      </c>
      <c r="AE312" s="31">
        <f t="shared" si="413"/>
        <v>302566.05102365307</v>
      </c>
      <c r="AF312" s="56">
        <f t="shared" si="474"/>
        <v>7.8644051151124407E-5</v>
      </c>
      <c r="AH312" s="32">
        <f t="shared" si="414"/>
        <v>291</v>
      </c>
      <c r="AI312" s="32">
        <f t="shared" si="415"/>
        <v>4.1999999999999993</v>
      </c>
      <c r="AJ312" s="22">
        <v>1</v>
      </c>
      <c r="AK312" s="23">
        <f t="shared" si="416"/>
        <v>1.075</v>
      </c>
      <c r="AL312" s="31">
        <f t="shared" si="387"/>
        <v>6.5193054545127533E+21</v>
      </c>
      <c r="AM312" s="31">
        <f t="shared" si="417"/>
        <v>2.039401728807952E+24</v>
      </c>
      <c r="AN312" s="31">
        <f t="shared" si="418"/>
        <v>4.84715407096438E+20</v>
      </c>
      <c r="AO312" s="31">
        <f t="shared" si="419"/>
        <v>1259.9999999999998</v>
      </c>
      <c r="AP312" s="31">
        <f t="shared" si="420"/>
        <v>302566.05102365307</v>
      </c>
      <c r="AQ312" s="56">
        <f t="shared" si="479"/>
        <v>2.3767529479332077E-4</v>
      </c>
      <c r="AS312" s="32">
        <f t="shared" si="421"/>
        <v>276</v>
      </c>
      <c r="AT312" s="32">
        <f t="shared" si="422"/>
        <v>6.4999999999999991</v>
      </c>
      <c r="AU312" s="22">
        <v>1</v>
      </c>
      <c r="AV312" s="23">
        <f t="shared" si="423"/>
        <v>1.1499999999999999</v>
      </c>
      <c r="AW312" s="31">
        <f t="shared" si="388"/>
        <v>3.8526786812993562E+20</v>
      </c>
      <c r="AX312" s="31">
        <f t="shared" si="424"/>
        <v>1.2228402134444155E+23</v>
      </c>
      <c r="AY312" s="31">
        <f t="shared" si="425"/>
        <v>6.0589425887054684E+19</v>
      </c>
      <c r="AZ312" s="31">
        <f t="shared" si="426"/>
        <v>1949.9999999999998</v>
      </c>
      <c r="BA312" s="31">
        <f t="shared" si="427"/>
        <v>302566.05102365307</v>
      </c>
      <c r="BB312" s="56">
        <f t="shared" si="470"/>
        <v>4.9548113662692189E-4</v>
      </c>
      <c r="BD312" s="32">
        <f t="shared" si="428"/>
        <v>246</v>
      </c>
      <c r="BE312" s="32">
        <f t="shared" si="429"/>
        <v>9.1</v>
      </c>
      <c r="BF312" s="22">
        <v>1</v>
      </c>
      <c r="BG312" s="23">
        <f t="shared" si="430"/>
        <v>1.3</v>
      </c>
      <c r="BH312" s="31">
        <f t="shared" si="389"/>
        <v>2.5790658940929573E+19</v>
      </c>
      <c r="BI312" s="31">
        <f t="shared" si="431"/>
        <v>8.2478527293092769E+21</v>
      </c>
      <c r="BJ312" s="31">
        <f t="shared" si="432"/>
        <v>9.4670977948522726E+17</v>
      </c>
      <c r="BK312" s="31">
        <f t="shared" si="433"/>
        <v>2730</v>
      </c>
      <c r="BL312" s="31">
        <f t="shared" si="434"/>
        <v>302566.05102365307</v>
      </c>
      <c r="BM312" s="56">
        <f t="shared" si="480"/>
        <v>1.14782575605531E-4</v>
      </c>
      <c r="BO312" s="32">
        <f t="shared" si="435"/>
        <v>201</v>
      </c>
      <c r="BP312" s="32">
        <f t="shared" si="436"/>
        <v>12.149999999999999</v>
      </c>
      <c r="BQ312" s="22">
        <v>1</v>
      </c>
      <c r="BR312" s="23">
        <f t="shared" si="437"/>
        <v>1.5249999999999999</v>
      </c>
      <c r="BS312" s="31">
        <f t="shared" si="390"/>
        <v>1.3432634865067486E+17</v>
      </c>
      <c r="BT312" s="31">
        <f t="shared" si="438"/>
        <v>4.1174384020148109E+19</v>
      </c>
      <c r="BU312" s="31">
        <f t="shared" si="439"/>
        <v>1849042538057079.2</v>
      </c>
      <c r="BV312" s="31">
        <f t="shared" si="440"/>
        <v>3644.9999999999995</v>
      </c>
      <c r="BW312" s="31">
        <f t="shared" si="441"/>
        <v>302566.05102365307</v>
      </c>
      <c r="BX312" s="56">
        <f t="shared" si="477"/>
        <v>4.4907594419682783E-5</v>
      </c>
      <c r="BZ312" s="32">
        <f t="shared" si="442"/>
        <v>151</v>
      </c>
      <c r="CA312" s="32">
        <f t="shared" si="443"/>
        <v>15.7</v>
      </c>
      <c r="CB312" s="32">
        <v>1</v>
      </c>
      <c r="CC312" s="23">
        <f t="shared" si="444"/>
        <v>1.7749999999999999</v>
      </c>
      <c r="CD312" s="31">
        <f t="shared" si="391"/>
        <v>3.6508110545271422E+21</v>
      </c>
      <c r="CE312" s="31">
        <f t="shared" si="445"/>
        <v>9.7850863288963718E+23</v>
      </c>
      <c r="CF312" s="31">
        <f t="shared" si="446"/>
        <v>1805705603571.3606</v>
      </c>
      <c r="CG312" s="31">
        <f t="shared" si="447"/>
        <v>4710</v>
      </c>
      <c r="CH312" s="31">
        <f t="shared" si="448"/>
        <v>302566.05102365307</v>
      </c>
      <c r="CI312" s="56">
        <f t="shared" si="476"/>
        <v>1.8453650206834919E-12</v>
      </c>
      <c r="CK312" s="32">
        <f t="shared" si="449"/>
        <v>96</v>
      </c>
      <c r="CL312" s="32">
        <f t="shared" si="450"/>
        <v>19.799999999999997</v>
      </c>
      <c r="CM312" s="32">
        <v>1</v>
      </c>
      <c r="CN312" s="23">
        <f t="shared" si="451"/>
        <v>2.0499999999999998</v>
      </c>
      <c r="CO312" s="31">
        <f t="shared" si="392"/>
        <v>7200</v>
      </c>
      <c r="CP312" s="31">
        <f t="shared" si="452"/>
        <v>1416959.9999999998</v>
      </c>
      <c r="CQ312" s="31">
        <f t="shared" si="453"/>
        <v>881692189.24382532</v>
      </c>
      <c r="CR312" s="31">
        <f t="shared" si="454"/>
        <v>5939.9999999999991</v>
      </c>
      <c r="CS312" s="31">
        <f t="shared" si="455"/>
        <v>302566.05102365307</v>
      </c>
      <c r="CT312" s="56">
        <f t="shared" si="471"/>
        <v>622.24211639271789</v>
      </c>
      <c r="CV312" s="32">
        <f t="shared" si="456"/>
        <v>46</v>
      </c>
      <c r="CW312" s="32">
        <f t="shared" si="457"/>
        <v>24.4</v>
      </c>
      <c r="CX312" s="32">
        <v>1</v>
      </c>
      <c r="CY312" s="23">
        <f t="shared" si="458"/>
        <v>2.2999999999999998</v>
      </c>
      <c r="CZ312" s="31">
        <f t="shared" si="393"/>
        <v>60</v>
      </c>
      <c r="DA312" s="31">
        <f t="shared" si="459"/>
        <v>6347.9999999999991</v>
      </c>
      <c r="DB312" s="31">
        <f t="shared" si="460"/>
        <v>861027.52855842013</v>
      </c>
      <c r="DC312" s="31">
        <f t="shared" si="461"/>
        <v>7320</v>
      </c>
      <c r="DD312" s="31">
        <f t="shared" si="462"/>
        <v>302566.05102365307</v>
      </c>
      <c r="DE312" s="56">
        <f t="shared" si="478"/>
        <v>135.63760689326091</v>
      </c>
      <c r="DG312" s="32">
        <f t="shared" si="463"/>
        <v>-19</v>
      </c>
      <c r="DH312" s="32">
        <f t="shared" si="464"/>
        <v>29.65</v>
      </c>
      <c r="DI312" s="32">
        <v>1</v>
      </c>
      <c r="DJ312" s="23">
        <f t="shared" si="472"/>
        <v>2.625</v>
      </c>
      <c r="DK312" s="31">
        <f t="shared" si="394"/>
        <v>1</v>
      </c>
      <c r="DL312" s="31">
        <f t="shared" si="465"/>
        <v>-49.875</v>
      </c>
      <c r="DM312" s="31">
        <f t="shared" si="466"/>
        <v>105.10589948222857</v>
      </c>
      <c r="DN312" s="31">
        <f t="shared" si="467"/>
        <v>8895</v>
      </c>
      <c r="DO312" s="31">
        <f t="shared" si="468"/>
        <v>302566.05102365307</v>
      </c>
    </row>
    <row r="313" spans="1:119">
      <c r="A313" s="23">
        <f t="shared" si="395"/>
        <v>10441.200658999618</v>
      </c>
      <c r="B313" s="23">
        <v>0</v>
      </c>
      <c r="C313" s="44">
        <f t="shared" si="475"/>
        <v>12.2</v>
      </c>
      <c r="D313" s="48"/>
      <c r="E313" s="47">
        <f t="shared" si="396"/>
        <v>12.2</v>
      </c>
      <c r="F313" s="84">
        <f t="shared" si="383"/>
        <v>24.4</v>
      </c>
      <c r="G313" s="185">
        <f t="shared" si="384"/>
        <v>70.521927416103068</v>
      </c>
      <c r="H313" s="26">
        <f t="shared" si="397"/>
        <v>3.0425780916579072E+18</v>
      </c>
      <c r="I313" s="23">
        <f t="shared" si="469"/>
        <v>61.400000000000027</v>
      </c>
      <c r="J313" s="27">
        <v>307</v>
      </c>
      <c r="K313" s="32">
        <f t="shared" si="398"/>
        <v>307</v>
      </c>
      <c r="L313" s="32">
        <f t="shared" si="399"/>
        <v>1</v>
      </c>
      <c r="M313" s="22">
        <v>1</v>
      </c>
      <c r="N313" s="109">
        <f t="shared" si="400"/>
        <v>12.2</v>
      </c>
      <c r="O313" s="31">
        <f t="shared" si="385"/>
        <v>1.2135937846092971E+22</v>
      </c>
      <c r="P313" s="31">
        <f t="shared" si="401"/>
        <v>4.5453941608756611E+25</v>
      </c>
      <c r="Q313" s="31">
        <f t="shared" si="402"/>
        <v>4.4543343261871762E+21</v>
      </c>
      <c r="R313" s="31">
        <f t="shared" si="403"/>
        <v>300</v>
      </c>
      <c r="S313" s="31">
        <f t="shared" si="404"/>
        <v>313236.01976998855</v>
      </c>
      <c r="T313" s="56">
        <f t="shared" si="405"/>
        <v>9.7996657023228495E-5</v>
      </c>
      <c r="U313" s="163">
        <f t="shared" si="406"/>
        <v>2115.6578224830919</v>
      </c>
      <c r="W313" s="32">
        <f t="shared" si="407"/>
        <v>302</v>
      </c>
      <c r="X313" s="32">
        <f t="shared" si="408"/>
        <v>2.0499999999999998</v>
      </c>
      <c r="Y313" s="22">
        <v>1</v>
      </c>
      <c r="Z313" s="23">
        <f t="shared" si="409"/>
        <v>1.0249999999999999</v>
      </c>
      <c r="AA313" s="31">
        <f t="shared" si="386"/>
        <v>7.9908058285313469E+22</v>
      </c>
      <c r="AB313" s="31">
        <f t="shared" si="410"/>
        <v>2.473553944221878E+25</v>
      </c>
      <c r="AC313" s="31">
        <f t="shared" si="411"/>
        <v>2.2271671630935873E+21</v>
      </c>
      <c r="AD313" s="31">
        <f t="shared" si="412"/>
        <v>615</v>
      </c>
      <c r="AE313" s="31">
        <f t="shared" si="413"/>
        <v>313236.01976998855</v>
      </c>
      <c r="AF313" s="56">
        <f t="shared" si="474"/>
        <v>9.0039158769759584E-5</v>
      </c>
      <c r="AH313" s="32">
        <f t="shared" si="414"/>
        <v>292</v>
      </c>
      <c r="AI313" s="32">
        <f t="shared" si="415"/>
        <v>4.1999999999999993</v>
      </c>
      <c r="AJ313" s="22">
        <v>1</v>
      </c>
      <c r="AK313" s="23">
        <f t="shared" si="416"/>
        <v>1.075</v>
      </c>
      <c r="AL313" s="31">
        <f t="shared" si="387"/>
        <v>6.5193054545127533E+21</v>
      </c>
      <c r="AM313" s="31">
        <f t="shared" si="417"/>
        <v>2.046409982171553E+24</v>
      </c>
      <c r="AN313" s="31">
        <f t="shared" si="418"/>
        <v>5.5679179077339644E+20</v>
      </c>
      <c r="AO313" s="31">
        <f t="shared" si="419"/>
        <v>1259.9999999999998</v>
      </c>
      <c r="AP313" s="31">
        <f t="shared" si="420"/>
        <v>313236.01976998855</v>
      </c>
      <c r="AQ313" s="56">
        <f t="shared" si="479"/>
        <v>2.7208222967254855E-4</v>
      </c>
      <c r="AS313" s="32">
        <f t="shared" si="421"/>
        <v>277</v>
      </c>
      <c r="AT313" s="32">
        <f t="shared" si="422"/>
        <v>6.4999999999999991</v>
      </c>
      <c r="AU313" s="22">
        <v>1</v>
      </c>
      <c r="AV313" s="23">
        <f t="shared" si="423"/>
        <v>1.1499999999999999</v>
      </c>
      <c r="AW313" s="31">
        <f t="shared" si="388"/>
        <v>3.8526786812993562E+20</v>
      </c>
      <c r="AX313" s="31">
        <f t="shared" si="424"/>
        <v>1.2272707939279099E+23</v>
      </c>
      <c r="AY313" s="31">
        <f t="shared" si="425"/>
        <v>6.9598973846674465E+19</v>
      </c>
      <c r="AZ313" s="31">
        <f t="shared" si="426"/>
        <v>1949.9999999999998</v>
      </c>
      <c r="BA313" s="31">
        <f t="shared" si="427"/>
        <v>313236.01976998855</v>
      </c>
      <c r="BB313" s="56">
        <f t="shared" si="470"/>
        <v>5.6710364323036861E-4</v>
      </c>
      <c r="BD313" s="32">
        <f t="shared" si="428"/>
        <v>247</v>
      </c>
      <c r="BE313" s="32">
        <f t="shared" si="429"/>
        <v>9.1</v>
      </c>
      <c r="BF313" s="22">
        <v>1</v>
      </c>
      <c r="BG313" s="23">
        <f t="shared" si="430"/>
        <v>1.3</v>
      </c>
      <c r="BH313" s="31">
        <f t="shared" si="389"/>
        <v>2.5790658940929573E+19</v>
      </c>
      <c r="BI313" s="31">
        <f t="shared" si="431"/>
        <v>8.2813805859324853E+21</v>
      </c>
      <c r="BJ313" s="31">
        <f t="shared" si="432"/>
        <v>1.087483966354287E+18</v>
      </c>
      <c r="BK313" s="31">
        <f t="shared" si="433"/>
        <v>2730</v>
      </c>
      <c r="BL313" s="31">
        <f t="shared" si="434"/>
        <v>313236.01976998855</v>
      </c>
      <c r="BM313" s="56">
        <f t="shared" si="480"/>
        <v>1.3131674786225707E-4</v>
      </c>
      <c r="BO313" s="32">
        <f t="shared" si="435"/>
        <v>202</v>
      </c>
      <c r="BP313" s="32">
        <f t="shared" si="436"/>
        <v>12.149999999999999</v>
      </c>
      <c r="BQ313" s="22">
        <v>1</v>
      </c>
      <c r="BR313" s="23">
        <f t="shared" si="437"/>
        <v>1.5249999999999999</v>
      </c>
      <c r="BS313" s="31">
        <f t="shared" si="390"/>
        <v>1.3432634865067486E+17</v>
      </c>
      <c r="BT313" s="31">
        <f t="shared" si="438"/>
        <v>4.1379231701840388E+19</v>
      </c>
      <c r="BU313" s="31">
        <f t="shared" si="439"/>
        <v>2123992121785709.7</v>
      </c>
      <c r="BV313" s="31">
        <f t="shared" si="440"/>
        <v>3644.9999999999995</v>
      </c>
      <c r="BW313" s="31">
        <f t="shared" si="441"/>
        <v>313236.01976998855</v>
      </c>
      <c r="BX313" s="56">
        <f t="shared" si="477"/>
        <v>5.1329907164304426E-5</v>
      </c>
      <c r="BZ313" s="32">
        <f t="shared" si="442"/>
        <v>152</v>
      </c>
      <c r="CA313" s="32">
        <f t="shared" si="443"/>
        <v>15.7</v>
      </c>
      <c r="CB313" s="32">
        <v>1</v>
      </c>
      <c r="CC313" s="23">
        <f t="shared" si="444"/>
        <v>1.7749999999999999</v>
      </c>
      <c r="CD313" s="31">
        <f t="shared" si="391"/>
        <v>3.6508110545271422E+21</v>
      </c>
      <c r="CE313" s="31">
        <f t="shared" si="445"/>
        <v>9.8498882251142292E+23</v>
      </c>
      <c r="CF313" s="31">
        <f t="shared" si="446"/>
        <v>2074211056431.3501</v>
      </c>
      <c r="CG313" s="31">
        <f t="shared" si="447"/>
        <v>4710</v>
      </c>
      <c r="CH313" s="31">
        <f t="shared" si="448"/>
        <v>313236.01976998855</v>
      </c>
      <c r="CI313" s="56">
        <f t="shared" si="476"/>
        <v>2.105821923078011E-12</v>
      </c>
      <c r="CK313" s="32">
        <f t="shared" si="449"/>
        <v>97</v>
      </c>
      <c r="CL313" s="32">
        <f t="shared" si="450"/>
        <v>19.799999999999997</v>
      </c>
      <c r="CM313" s="32">
        <v>14</v>
      </c>
      <c r="CN313" s="23">
        <f t="shared" si="451"/>
        <v>2.0499999999999998</v>
      </c>
      <c r="CO313" s="31">
        <f t="shared" si="392"/>
        <v>100800</v>
      </c>
      <c r="CP313" s="31">
        <f t="shared" si="452"/>
        <v>20044080</v>
      </c>
      <c r="CQ313" s="31">
        <f t="shared" si="453"/>
        <v>1012798367.3981167</v>
      </c>
      <c r="CR313" s="31">
        <f t="shared" si="454"/>
        <v>5939.9999999999991</v>
      </c>
      <c r="CS313" s="31">
        <f t="shared" si="455"/>
        <v>313236.01976998855</v>
      </c>
      <c r="CT313" s="56">
        <f t="shared" si="471"/>
        <v>50.528553438128199</v>
      </c>
      <c r="CV313" s="32">
        <f t="shared" si="456"/>
        <v>47</v>
      </c>
      <c r="CW313" s="32">
        <f t="shared" si="457"/>
        <v>24.4</v>
      </c>
      <c r="CX313" s="32">
        <v>1</v>
      </c>
      <c r="CY313" s="23">
        <f t="shared" si="458"/>
        <v>2.2999999999999998</v>
      </c>
      <c r="CZ313" s="31">
        <f t="shared" si="393"/>
        <v>60</v>
      </c>
      <c r="DA313" s="31">
        <f t="shared" si="459"/>
        <v>6485.9999999999991</v>
      </c>
      <c r="DB313" s="31">
        <f t="shared" si="460"/>
        <v>989060.90566221962</v>
      </c>
      <c r="DC313" s="31">
        <f t="shared" si="461"/>
        <v>7320</v>
      </c>
      <c r="DD313" s="31">
        <f t="shared" si="462"/>
        <v>313236.01976998855</v>
      </c>
      <c r="DE313" s="56">
        <f t="shared" si="478"/>
        <v>152.49165983074619</v>
      </c>
      <c r="DG313" s="32">
        <f t="shared" si="463"/>
        <v>-18</v>
      </c>
      <c r="DH313" s="32">
        <f t="shared" si="464"/>
        <v>29.65</v>
      </c>
      <c r="DI313" s="32">
        <v>1</v>
      </c>
      <c r="DJ313" s="23">
        <f t="shared" si="472"/>
        <v>2.625</v>
      </c>
      <c r="DK313" s="31">
        <f t="shared" si="394"/>
        <v>1</v>
      </c>
      <c r="DL313" s="31">
        <f t="shared" si="465"/>
        <v>-47.25</v>
      </c>
      <c r="DM313" s="31">
        <f t="shared" si="466"/>
        <v>120.7349738357197</v>
      </c>
      <c r="DN313" s="31">
        <f t="shared" si="467"/>
        <v>8895</v>
      </c>
      <c r="DO313" s="31">
        <f t="shared" si="468"/>
        <v>313236.01976998855</v>
      </c>
    </row>
    <row r="314" spans="1:119">
      <c r="A314" s="23">
        <f t="shared" si="395"/>
        <v>10809.40880505178</v>
      </c>
      <c r="B314" s="23">
        <v>0</v>
      </c>
      <c r="C314" s="44">
        <f t="shared" si="475"/>
        <v>12.2</v>
      </c>
      <c r="D314" s="48"/>
      <c r="E314" s="47">
        <f t="shared" si="396"/>
        <v>12.2</v>
      </c>
      <c r="F314" s="84">
        <f t="shared" si="383"/>
        <v>24.4</v>
      </c>
      <c r="G314" s="185">
        <f t="shared" si="384"/>
        <v>71.50637683662211</v>
      </c>
      <c r="H314" s="26">
        <f t="shared" si="397"/>
        <v>3.4950044488374564E+18</v>
      </c>
      <c r="I314" s="23">
        <f t="shared" si="469"/>
        <v>61.60000000000003</v>
      </c>
      <c r="J314" s="27">
        <v>308</v>
      </c>
      <c r="K314" s="32">
        <f t="shared" si="398"/>
        <v>308</v>
      </c>
      <c r="L314" s="32">
        <f t="shared" si="399"/>
        <v>1</v>
      </c>
      <c r="M314" s="22">
        <v>1</v>
      </c>
      <c r="N314" s="109">
        <f t="shared" si="400"/>
        <v>12.2</v>
      </c>
      <c r="O314" s="31">
        <f t="shared" si="385"/>
        <v>1.2135937846092971E+22</v>
      </c>
      <c r="P314" s="31">
        <f t="shared" si="401"/>
        <v>4.5602000050478945E+25</v>
      </c>
      <c r="Q314" s="31">
        <f t="shared" si="402"/>
        <v>5.1166865130980356E+21</v>
      </c>
      <c r="R314" s="31">
        <f t="shared" si="403"/>
        <v>300</v>
      </c>
      <c r="S314" s="31">
        <f t="shared" si="404"/>
        <v>324282.26415155339</v>
      </c>
      <c r="T314" s="56">
        <f t="shared" si="405"/>
        <v>1.1220311625442175E-4</v>
      </c>
      <c r="U314" s="163">
        <f t="shared" si="406"/>
        <v>2145.1913050986632</v>
      </c>
      <c r="W314" s="32">
        <f t="shared" si="407"/>
        <v>303</v>
      </c>
      <c r="X314" s="32">
        <f t="shared" si="408"/>
        <v>2.0499999999999998</v>
      </c>
      <c r="Y314" s="22">
        <v>1</v>
      </c>
      <c r="Z314" s="23">
        <f t="shared" si="409"/>
        <v>1.0249999999999999</v>
      </c>
      <c r="AA314" s="31">
        <f t="shared" si="386"/>
        <v>7.9908058285313469E+22</v>
      </c>
      <c r="AB314" s="31">
        <f t="shared" si="410"/>
        <v>2.4817445201961231E+25</v>
      </c>
      <c r="AC314" s="31">
        <f t="shared" si="411"/>
        <v>2.5583432565490167E+21</v>
      </c>
      <c r="AD314" s="31">
        <f t="shared" si="412"/>
        <v>615</v>
      </c>
      <c r="AE314" s="31">
        <f t="shared" si="413"/>
        <v>324282.26415155339</v>
      </c>
      <c r="AF314" s="56">
        <f t="shared" si="474"/>
        <v>1.0308648757877947E-4</v>
      </c>
      <c r="AH314" s="32">
        <f t="shared" si="414"/>
        <v>293</v>
      </c>
      <c r="AI314" s="32">
        <f t="shared" si="415"/>
        <v>4.1999999999999993</v>
      </c>
      <c r="AJ314" s="22">
        <v>1</v>
      </c>
      <c r="AK314" s="23">
        <f t="shared" si="416"/>
        <v>1.075</v>
      </c>
      <c r="AL314" s="31">
        <f t="shared" si="387"/>
        <v>6.5193054545127533E+21</v>
      </c>
      <c r="AM314" s="31">
        <f t="shared" si="417"/>
        <v>2.0534182355351543E+24</v>
      </c>
      <c r="AN314" s="31">
        <f t="shared" si="418"/>
        <v>6.3958581413725379E+20</v>
      </c>
      <c r="AO314" s="31">
        <f t="shared" si="419"/>
        <v>1259.9999999999998</v>
      </c>
      <c r="AP314" s="31">
        <f t="shared" si="420"/>
        <v>324282.26415155339</v>
      </c>
      <c r="AQ314" s="56">
        <f t="shared" si="479"/>
        <v>3.1147371883086803E-4</v>
      </c>
      <c r="AS314" s="32">
        <f t="shared" si="421"/>
        <v>278</v>
      </c>
      <c r="AT314" s="32">
        <f t="shared" si="422"/>
        <v>6.4999999999999991</v>
      </c>
      <c r="AU314" s="22">
        <v>1</v>
      </c>
      <c r="AV314" s="23">
        <f t="shared" si="423"/>
        <v>1.1499999999999999</v>
      </c>
      <c r="AW314" s="31">
        <f t="shared" si="388"/>
        <v>3.8526786812993562E+20</v>
      </c>
      <c r="AX314" s="31">
        <f t="shared" si="424"/>
        <v>1.2317013744114041E+23</v>
      </c>
      <c r="AY314" s="31">
        <f t="shared" si="425"/>
        <v>7.9948226767156625E+19</v>
      </c>
      <c r="AZ314" s="31">
        <f t="shared" si="426"/>
        <v>1949.9999999999998</v>
      </c>
      <c r="BA314" s="31">
        <f t="shared" si="427"/>
        <v>324282.26415155339</v>
      </c>
      <c r="BB314" s="56">
        <f t="shared" si="470"/>
        <v>6.4908774503366661E-4</v>
      </c>
      <c r="BD314" s="32">
        <f t="shared" si="428"/>
        <v>248</v>
      </c>
      <c r="BE314" s="32">
        <f t="shared" si="429"/>
        <v>9.1</v>
      </c>
      <c r="BF314" s="22">
        <v>1</v>
      </c>
      <c r="BG314" s="23">
        <f t="shared" si="430"/>
        <v>1.3</v>
      </c>
      <c r="BH314" s="31">
        <f t="shared" si="389"/>
        <v>2.5790658940929573E+19</v>
      </c>
      <c r="BI314" s="31">
        <f t="shared" si="431"/>
        <v>8.3149084425556947E+21</v>
      </c>
      <c r="BJ314" s="31">
        <f t="shared" si="432"/>
        <v>1.2491910432368202E+18</v>
      </c>
      <c r="BK314" s="31">
        <f t="shared" si="433"/>
        <v>2730</v>
      </c>
      <c r="BL314" s="31">
        <f t="shared" si="434"/>
        <v>324282.26415155339</v>
      </c>
      <c r="BM314" s="56">
        <f t="shared" si="480"/>
        <v>1.5023509300997971E-4</v>
      </c>
      <c r="BO314" s="32">
        <f t="shared" si="435"/>
        <v>203</v>
      </c>
      <c r="BP314" s="32">
        <f t="shared" si="436"/>
        <v>12.149999999999999</v>
      </c>
      <c r="BQ314" s="22">
        <v>1</v>
      </c>
      <c r="BR314" s="23">
        <f t="shared" si="437"/>
        <v>1.5249999999999999</v>
      </c>
      <c r="BS314" s="31">
        <f t="shared" si="390"/>
        <v>1.3432634865067486E+17</v>
      </c>
      <c r="BT314" s="31">
        <f t="shared" si="438"/>
        <v>4.1584079383532675E+19</v>
      </c>
      <c r="BU314" s="31">
        <f t="shared" si="439"/>
        <v>2439826256321906.5</v>
      </c>
      <c r="BV314" s="31">
        <f t="shared" si="440"/>
        <v>3644.9999999999995</v>
      </c>
      <c r="BW314" s="31">
        <f t="shared" si="441"/>
        <v>324282.26415155339</v>
      </c>
      <c r="BX314" s="56">
        <f t="shared" si="477"/>
        <v>5.867212386305898E-5</v>
      </c>
      <c r="BZ314" s="32">
        <f t="shared" si="442"/>
        <v>153</v>
      </c>
      <c r="CA314" s="32">
        <f t="shared" si="443"/>
        <v>15.7</v>
      </c>
      <c r="CB314" s="32">
        <v>1</v>
      </c>
      <c r="CC314" s="23">
        <f t="shared" si="444"/>
        <v>1.7749999999999999</v>
      </c>
      <c r="CD314" s="31">
        <f t="shared" si="391"/>
        <v>3.6508110545271422E+21</v>
      </c>
      <c r="CE314" s="31">
        <f t="shared" si="445"/>
        <v>9.9146901213320853E+23</v>
      </c>
      <c r="CF314" s="31">
        <f t="shared" si="446"/>
        <v>2382642828439.3545</v>
      </c>
      <c r="CG314" s="31">
        <f t="shared" si="447"/>
        <v>4710</v>
      </c>
      <c r="CH314" s="31">
        <f t="shared" si="448"/>
        <v>324282.26415155339</v>
      </c>
      <c r="CI314" s="56">
        <f t="shared" si="476"/>
        <v>2.4031440209240099E-12</v>
      </c>
      <c r="CK314" s="32">
        <f t="shared" si="449"/>
        <v>98</v>
      </c>
      <c r="CL314" s="32">
        <f t="shared" si="450"/>
        <v>19.799999999999997</v>
      </c>
      <c r="CM314" s="32">
        <v>1</v>
      </c>
      <c r="CN314" s="23">
        <f t="shared" si="451"/>
        <v>2.0499999999999998</v>
      </c>
      <c r="CO314" s="31">
        <f t="shared" si="392"/>
        <v>100800</v>
      </c>
      <c r="CP314" s="31">
        <f t="shared" si="452"/>
        <v>20250720</v>
      </c>
      <c r="CQ314" s="31">
        <f t="shared" si="453"/>
        <v>1163399818.573899</v>
      </c>
      <c r="CR314" s="31">
        <f t="shared" si="454"/>
        <v>5939.9999999999991</v>
      </c>
      <c r="CS314" s="31">
        <f t="shared" si="455"/>
        <v>324282.26415155339</v>
      </c>
      <c r="CT314" s="56">
        <f t="shared" si="471"/>
        <v>57.449800232974383</v>
      </c>
      <c r="CV314" s="32">
        <f t="shared" si="456"/>
        <v>48</v>
      </c>
      <c r="CW314" s="32">
        <f t="shared" si="457"/>
        <v>24.4</v>
      </c>
      <c r="CX314" s="32">
        <v>1</v>
      </c>
      <c r="CY314" s="23">
        <f t="shared" si="458"/>
        <v>2.2999999999999998</v>
      </c>
      <c r="CZ314" s="31">
        <f t="shared" si="393"/>
        <v>60</v>
      </c>
      <c r="DA314" s="31">
        <f t="shared" si="459"/>
        <v>6623.9999999999991</v>
      </c>
      <c r="DB314" s="31">
        <f t="shared" si="460"/>
        <v>1136132.6353260695</v>
      </c>
      <c r="DC314" s="31">
        <f t="shared" si="461"/>
        <v>7320</v>
      </c>
      <c r="DD314" s="31">
        <f t="shared" si="462"/>
        <v>324282.26415155339</v>
      </c>
      <c r="DE314" s="56">
        <f t="shared" si="478"/>
        <v>171.51760799004674</v>
      </c>
      <c r="DG314" s="32">
        <f t="shared" si="463"/>
        <v>-17</v>
      </c>
      <c r="DH314" s="32">
        <f t="shared" si="464"/>
        <v>29.65</v>
      </c>
      <c r="DI314" s="32">
        <v>1</v>
      </c>
      <c r="DJ314" s="23">
        <f t="shared" si="472"/>
        <v>2.625</v>
      </c>
      <c r="DK314" s="31">
        <f t="shared" si="394"/>
        <v>1</v>
      </c>
      <c r="DL314" s="31">
        <f t="shared" si="465"/>
        <v>-44.625</v>
      </c>
      <c r="DM314" s="31">
        <f t="shared" si="466"/>
        <v>138.68806583570128</v>
      </c>
      <c r="DN314" s="31">
        <f t="shared" si="467"/>
        <v>8895</v>
      </c>
      <c r="DO314" s="31">
        <f t="shared" si="468"/>
        <v>324282.26415155339</v>
      </c>
    </row>
    <row r="315" spans="1:119">
      <c r="A315" s="23">
        <f t="shared" si="395"/>
        <v>11190.601783332248</v>
      </c>
      <c r="B315" s="23">
        <v>0</v>
      </c>
      <c r="C315" s="44">
        <f t="shared" si="475"/>
        <v>12.2</v>
      </c>
      <c r="D315" s="48"/>
      <c r="E315" s="47">
        <f t="shared" si="396"/>
        <v>12.2</v>
      </c>
      <c r="F315" s="84">
        <f t="shared" si="383"/>
        <v>24.4</v>
      </c>
      <c r="G315" s="185">
        <f t="shared" si="384"/>
        <v>72.504568658931106</v>
      </c>
      <c r="H315" s="26">
        <f t="shared" si="397"/>
        <v>4.0147058610869048E+18</v>
      </c>
      <c r="I315" s="23">
        <f t="shared" si="469"/>
        <v>61.800000000000033</v>
      </c>
      <c r="J315" s="27">
        <v>309</v>
      </c>
      <c r="K315" s="32">
        <f t="shared" si="398"/>
        <v>309</v>
      </c>
      <c r="L315" s="32">
        <f t="shared" si="399"/>
        <v>1</v>
      </c>
      <c r="M315" s="22">
        <v>1</v>
      </c>
      <c r="N315" s="109">
        <f t="shared" si="400"/>
        <v>12.2</v>
      </c>
      <c r="O315" s="31">
        <f t="shared" si="385"/>
        <v>1.2135937846092971E+22</v>
      </c>
      <c r="P315" s="31">
        <f t="shared" si="401"/>
        <v>4.5750058492201279E+25</v>
      </c>
      <c r="Q315" s="31">
        <f t="shared" si="402"/>
        <v>5.8775293806312287E+21</v>
      </c>
      <c r="R315" s="31">
        <f t="shared" si="403"/>
        <v>300</v>
      </c>
      <c r="S315" s="31">
        <f t="shared" si="404"/>
        <v>335718.05349996744</v>
      </c>
      <c r="T315" s="56">
        <f t="shared" si="405"/>
        <v>1.2847042330302449E-4</v>
      </c>
      <c r="U315" s="163">
        <f t="shared" si="406"/>
        <v>2175.1370597679334</v>
      </c>
      <c r="W315" s="32">
        <f t="shared" si="407"/>
        <v>304</v>
      </c>
      <c r="X315" s="32">
        <f t="shared" si="408"/>
        <v>2.0499999999999998</v>
      </c>
      <c r="Y315" s="22">
        <v>1</v>
      </c>
      <c r="Z315" s="23">
        <f t="shared" si="409"/>
        <v>1.0249999999999999</v>
      </c>
      <c r="AA315" s="31">
        <f t="shared" si="386"/>
        <v>7.9908058285313469E+22</v>
      </c>
      <c r="AB315" s="31">
        <f t="shared" si="410"/>
        <v>2.4899350961703673E+25</v>
      </c>
      <c r="AC315" s="31">
        <f t="shared" si="411"/>
        <v>2.9387646903156133E+21</v>
      </c>
      <c r="AD315" s="31">
        <f t="shared" si="412"/>
        <v>615</v>
      </c>
      <c r="AE315" s="31">
        <f t="shared" si="413"/>
        <v>335718.05349996744</v>
      </c>
      <c r="AF315" s="56">
        <f t="shared" si="474"/>
        <v>1.1802575476106049E-4</v>
      </c>
      <c r="AH315" s="32">
        <f t="shared" si="414"/>
        <v>294</v>
      </c>
      <c r="AI315" s="32">
        <f t="shared" si="415"/>
        <v>4.1999999999999993</v>
      </c>
      <c r="AJ315" s="22">
        <v>1</v>
      </c>
      <c r="AK315" s="23">
        <f t="shared" si="416"/>
        <v>1.075</v>
      </c>
      <c r="AL315" s="31">
        <f t="shared" si="387"/>
        <v>6.5193054545127533E+21</v>
      </c>
      <c r="AM315" s="31">
        <f t="shared" si="417"/>
        <v>2.0604264888987556E+24</v>
      </c>
      <c r="AN315" s="31">
        <f t="shared" si="418"/>
        <v>7.346911725789028E+20</v>
      </c>
      <c r="AO315" s="31">
        <f t="shared" si="419"/>
        <v>1259.9999999999998</v>
      </c>
      <c r="AP315" s="31">
        <f t="shared" si="420"/>
        <v>335718.05349996744</v>
      </c>
      <c r="AQ315" s="56">
        <f t="shared" si="479"/>
        <v>3.5657237787288211E-4</v>
      </c>
      <c r="AS315" s="32">
        <f t="shared" si="421"/>
        <v>279</v>
      </c>
      <c r="AT315" s="32">
        <f t="shared" si="422"/>
        <v>6.4999999999999991</v>
      </c>
      <c r="AU315" s="22">
        <v>1</v>
      </c>
      <c r="AV315" s="23">
        <f t="shared" si="423"/>
        <v>1.1499999999999999</v>
      </c>
      <c r="AW315" s="31">
        <f t="shared" si="388"/>
        <v>3.8526786812993562E+20</v>
      </c>
      <c r="AX315" s="31">
        <f t="shared" si="424"/>
        <v>1.2361319548948985E+23</v>
      </c>
      <c r="AY315" s="31">
        <f t="shared" si="425"/>
        <v>9.1836396572362768E+19</v>
      </c>
      <c r="AZ315" s="31">
        <f t="shared" si="426"/>
        <v>1949.9999999999998</v>
      </c>
      <c r="BA315" s="31">
        <f t="shared" si="427"/>
        <v>335718.05349996744</v>
      </c>
      <c r="BB315" s="56">
        <f t="shared" si="470"/>
        <v>7.4293360194034553E-4</v>
      </c>
      <c r="BD315" s="32">
        <f t="shared" si="428"/>
        <v>249</v>
      </c>
      <c r="BE315" s="32">
        <f t="shared" si="429"/>
        <v>9.1</v>
      </c>
      <c r="BF315" s="22">
        <v>1</v>
      </c>
      <c r="BG315" s="23">
        <f t="shared" si="430"/>
        <v>1.3</v>
      </c>
      <c r="BH315" s="31">
        <f t="shared" si="389"/>
        <v>2.5790658940929573E+19</v>
      </c>
      <c r="BI315" s="31">
        <f t="shared" si="431"/>
        <v>8.3484362991789031E+21</v>
      </c>
      <c r="BJ315" s="31">
        <f t="shared" si="432"/>
        <v>1.434943696443166E+18</v>
      </c>
      <c r="BK315" s="31">
        <f t="shared" si="433"/>
        <v>2730</v>
      </c>
      <c r="BL315" s="31">
        <f t="shared" si="434"/>
        <v>335718.05349996744</v>
      </c>
      <c r="BM315" s="56">
        <f t="shared" si="480"/>
        <v>1.7188173270056543E-4</v>
      </c>
      <c r="BO315" s="32">
        <f t="shared" si="435"/>
        <v>204</v>
      </c>
      <c r="BP315" s="32">
        <f t="shared" si="436"/>
        <v>12.149999999999999</v>
      </c>
      <c r="BQ315" s="22">
        <v>1</v>
      </c>
      <c r="BR315" s="23">
        <f t="shared" si="437"/>
        <v>1.5249999999999999</v>
      </c>
      <c r="BS315" s="31">
        <f t="shared" si="390"/>
        <v>1.3432634865067486E+17</v>
      </c>
      <c r="BT315" s="31">
        <f t="shared" si="438"/>
        <v>4.1788927065224946E+19</v>
      </c>
      <c r="BU315" s="31">
        <f t="shared" si="439"/>
        <v>2802624407115549</v>
      </c>
      <c r="BV315" s="31">
        <f t="shared" si="440"/>
        <v>3644.9999999999995</v>
      </c>
      <c r="BW315" s="31">
        <f t="shared" si="441"/>
        <v>335718.05349996744</v>
      </c>
      <c r="BX315" s="56">
        <f t="shared" si="477"/>
        <v>6.7066196811924842E-5</v>
      </c>
      <c r="BZ315" s="32">
        <f t="shared" si="442"/>
        <v>154</v>
      </c>
      <c r="CA315" s="32">
        <f t="shared" si="443"/>
        <v>15.7</v>
      </c>
      <c r="CB315" s="32">
        <v>1</v>
      </c>
      <c r="CC315" s="23">
        <f t="shared" si="444"/>
        <v>1.7749999999999999</v>
      </c>
      <c r="CD315" s="31">
        <f t="shared" si="391"/>
        <v>3.6508110545271422E+21</v>
      </c>
      <c r="CE315" s="31">
        <f t="shared" si="445"/>
        <v>9.9794920175499427E+23</v>
      </c>
      <c r="CF315" s="31">
        <f t="shared" si="446"/>
        <v>2736937897573.769</v>
      </c>
      <c r="CG315" s="31">
        <f t="shared" si="447"/>
        <v>4710</v>
      </c>
      <c r="CH315" s="31">
        <f t="shared" si="448"/>
        <v>335718.05349996744</v>
      </c>
      <c r="CI315" s="56">
        <f t="shared" si="476"/>
        <v>2.742562339606653E-12</v>
      </c>
      <c r="CK315" s="32">
        <f t="shared" si="449"/>
        <v>99</v>
      </c>
      <c r="CL315" s="32">
        <f t="shared" si="450"/>
        <v>19.799999999999997</v>
      </c>
      <c r="CM315" s="32">
        <v>1</v>
      </c>
      <c r="CN315" s="23">
        <f t="shared" si="451"/>
        <v>2.0499999999999998</v>
      </c>
      <c r="CO315" s="31">
        <f t="shared" si="392"/>
        <v>100800</v>
      </c>
      <c r="CP315" s="31">
        <f t="shared" si="452"/>
        <v>20457360</v>
      </c>
      <c r="CQ315" s="31">
        <f t="shared" si="453"/>
        <v>1336395457.7996874</v>
      </c>
      <c r="CR315" s="31">
        <f t="shared" si="454"/>
        <v>5939.9999999999991</v>
      </c>
      <c r="CS315" s="31">
        <f t="shared" si="455"/>
        <v>335718.05349996744</v>
      </c>
      <c r="CT315" s="56">
        <f t="shared" si="471"/>
        <v>65.325900204116635</v>
      </c>
      <c r="CV315" s="32">
        <f t="shared" si="456"/>
        <v>49</v>
      </c>
      <c r="CW315" s="32">
        <f t="shared" si="457"/>
        <v>24.4</v>
      </c>
      <c r="CX315" s="32">
        <v>1</v>
      </c>
      <c r="CY315" s="23">
        <f t="shared" si="458"/>
        <v>2.2999999999999998</v>
      </c>
      <c r="CZ315" s="31">
        <f t="shared" si="393"/>
        <v>60</v>
      </c>
      <c r="DA315" s="31">
        <f t="shared" si="459"/>
        <v>6761.9999999999991</v>
      </c>
      <c r="DB315" s="31">
        <f t="shared" si="460"/>
        <v>1305073.6892575026</v>
      </c>
      <c r="DC315" s="31">
        <f t="shared" si="461"/>
        <v>7320</v>
      </c>
      <c r="DD315" s="31">
        <f t="shared" si="462"/>
        <v>335718.05349996744</v>
      </c>
      <c r="DE315" s="56">
        <f t="shared" si="478"/>
        <v>193.00113712769931</v>
      </c>
      <c r="DG315" s="32">
        <f t="shared" si="463"/>
        <v>-16</v>
      </c>
      <c r="DH315" s="32">
        <f t="shared" si="464"/>
        <v>29.65</v>
      </c>
      <c r="DI315" s="32">
        <v>1</v>
      </c>
      <c r="DJ315" s="23">
        <f t="shared" si="472"/>
        <v>2.625</v>
      </c>
      <c r="DK315" s="31">
        <f t="shared" si="394"/>
        <v>1</v>
      </c>
      <c r="DL315" s="31">
        <f t="shared" si="465"/>
        <v>-42</v>
      </c>
      <c r="DM315" s="31">
        <f t="shared" si="466"/>
        <v>159.31075308319052</v>
      </c>
      <c r="DN315" s="31">
        <f t="shared" si="467"/>
        <v>8895</v>
      </c>
      <c r="DO315" s="31">
        <f t="shared" si="468"/>
        <v>335718.05349996744</v>
      </c>
    </row>
    <row r="316" spans="1:119">
      <c r="A316" s="23">
        <f t="shared" si="395"/>
        <v>11585.237502960643</v>
      </c>
      <c r="B316" s="23">
        <v>0</v>
      </c>
      <c r="C316" s="44">
        <f t="shared" si="475"/>
        <v>12.2</v>
      </c>
      <c r="D316" s="48"/>
      <c r="E316" s="47">
        <f t="shared" si="396"/>
        <v>12.2</v>
      </c>
      <c r="F316" s="84">
        <f t="shared" si="383"/>
        <v>24.4</v>
      </c>
      <c r="G316" s="185">
        <f t="shared" si="384"/>
        <v>73.516694719810218</v>
      </c>
      <c r="H316" s="26">
        <f t="shared" si="397"/>
        <v>4.6116860184274821E+18</v>
      </c>
      <c r="I316" s="23">
        <f t="shared" si="469"/>
        <v>62.000000000000036</v>
      </c>
      <c r="J316" s="27">
        <v>310</v>
      </c>
      <c r="K316" s="32">
        <f t="shared" si="398"/>
        <v>310</v>
      </c>
      <c r="L316" s="32">
        <f t="shared" si="399"/>
        <v>1</v>
      </c>
      <c r="M316" s="22">
        <v>1</v>
      </c>
      <c r="N316" s="109">
        <f t="shared" si="400"/>
        <v>12.2</v>
      </c>
      <c r="O316" s="31">
        <f t="shared" si="385"/>
        <v>1.2135937846092971E+22</v>
      </c>
      <c r="P316" s="31">
        <f t="shared" si="401"/>
        <v>4.5898116933923613E+25</v>
      </c>
      <c r="Q316" s="31">
        <f t="shared" si="402"/>
        <v>6.7515083309778333E+21</v>
      </c>
      <c r="R316" s="31">
        <f t="shared" si="403"/>
        <v>300</v>
      </c>
      <c r="S316" s="31">
        <f t="shared" si="404"/>
        <v>347557.1250888193</v>
      </c>
      <c r="T316" s="56">
        <f t="shared" si="405"/>
        <v>1.4709771951423452E-4</v>
      </c>
      <c r="U316" s="163">
        <f t="shared" si="406"/>
        <v>2205.5008415943066</v>
      </c>
      <c r="W316" s="32">
        <f t="shared" si="407"/>
        <v>305</v>
      </c>
      <c r="X316" s="32">
        <f t="shared" si="408"/>
        <v>2.0499999999999998</v>
      </c>
      <c r="Y316" s="22">
        <v>1</v>
      </c>
      <c r="Z316" s="23">
        <f t="shared" si="409"/>
        <v>1.0249999999999999</v>
      </c>
      <c r="AA316" s="31">
        <f t="shared" si="386"/>
        <v>7.9908058285313469E+22</v>
      </c>
      <c r="AB316" s="31">
        <f t="shared" si="410"/>
        <v>2.4981256721446124E+25</v>
      </c>
      <c r="AC316" s="31">
        <f t="shared" si="411"/>
        <v>3.3757541654889166E+21</v>
      </c>
      <c r="AD316" s="31">
        <f t="shared" si="412"/>
        <v>615</v>
      </c>
      <c r="AE316" s="31">
        <f t="shared" si="413"/>
        <v>347557.1250888193</v>
      </c>
      <c r="AF316" s="56">
        <f t="shared" si="474"/>
        <v>1.3513147889757164E-4</v>
      </c>
      <c r="AH316" s="32">
        <f t="shared" si="414"/>
        <v>295</v>
      </c>
      <c r="AI316" s="32">
        <f t="shared" si="415"/>
        <v>4.1999999999999993</v>
      </c>
      <c r="AJ316" s="22">
        <v>1</v>
      </c>
      <c r="AK316" s="23">
        <f t="shared" si="416"/>
        <v>1.075</v>
      </c>
      <c r="AL316" s="31">
        <f t="shared" si="387"/>
        <v>6.5193054545127533E+21</v>
      </c>
      <c r="AM316" s="31">
        <f t="shared" si="417"/>
        <v>2.0674347422623569E+24</v>
      </c>
      <c r="AN316" s="31">
        <f t="shared" si="418"/>
        <v>8.4393854137222863E+20</v>
      </c>
      <c r="AO316" s="31">
        <f t="shared" si="419"/>
        <v>1259.9999999999998</v>
      </c>
      <c r="AP316" s="31">
        <f t="shared" si="420"/>
        <v>347557.1250888193</v>
      </c>
      <c r="AQ316" s="56">
        <f t="shared" si="479"/>
        <v>4.0820564931046951E-4</v>
      </c>
      <c r="AS316" s="32">
        <f t="shared" si="421"/>
        <v>280</v>
      </c>
      <c r="AT316" s="32">
        <f t="shared" si="422"/>
        <v>6.4999999999999991</v>
      </c>
      <c r="AU316" s="22">
        <v>1</v>
      </c>
      <c r="AV316" s="23">
        <f t="shared" si="423"/>
        <v>1.1499999999999999</v>
      </c>
      <c r="AW316" s="31">
        <f t="shared" si="388"/>
        <v>3.8526786812993562E+20</v>
      </c>
      <c r="AX316" s="31">
        <f t="shared" si="424"/>
        <v>1.2405625353783925E+23</v>
      </c>
      <c r="AY316" s="31">
        <f t="shared" si="425"/>
        <v>1.0549231767152846E+20</v>
      </c>
      <c r="AZ316" s="31">
        <f t="shared" si="426"/>
        <v>1949.9999999999998</v>
      </c>
      <c r="BA316" s="31">
        <f t="shared" si="427"/>
        <v>347557.1250888193</v>
      </c>
      <c r="BB316" s="56">
        <f t="shared" si="470"/>
        <v>8.5035872568367966E-4</v>
      </c>
      <c r="BD316" s="32">
        <f t="shared" si="428"/>
        <v>250</v>
      </c>
      <c r="BE316" s="32">
        <f t="shared" si="429"/>
        <v>9.1</v>
      </c>
      <c r="BF316" s="22">
        <v>1</v>
      </c>
      <c r="BG316" s="23">
        <f t="shared" si="430"/>
        <v>1.3</v>
      </c>
      <c r="BH316" s="31">
        <f t="shared" si="389"/>
        <v>2.5790658940929573E+19</v>
      </c>
      <c r="BI316" s="31">
        <f t="shared" si="431"/>
        <v>8.3819641558021125E+21</v>
      </c>
      <c r="BJ316" s="31">
        <f t="shared" si="432"/>
        <v>1.6483174636176289E+18</v>
      </c>
      <c r="BK316" s="31">
        <f t="shared" si="433"/>
        <v>2730</v>
      </c>
      <c r="BL316" s="31">
        <f t="shared" si="434"/>
        <v>347557.1250888193</v>
      </c>
      <c r="BM316" s="56">
        <f t="shared" si="480"/>
        <v>1.9665050255275078E-4</v>
      </c>
      <c r="BO316" s="32">
        <f t="shared" si="435"/>
        <v>205</v>
      </c>
      <c r="BP316" s="32">
        <f t="shared" si="436"/>
        <v>12.149999999999999</v>
      </c>
      <c r="BQ316" s="22">
        <v>1</v>
      </c>
      <c r="BR316" s="23">
        <f t="shared" si="437"/>
        <v>1.5249999999999999</v>
      </c>
      <c r="BS316" s="31">
        <f t="shared" si="390"/>
        <v>1.3432634865067486E+17</v>
      </c>
      <c r="BT316" s="31">
        <f t="shared" si="438"/>
        <v>4.1993774746917224E+19</v>
      </c>
      <c r="BU316" s="31">
        <f t="shared" si="439"/>
        <v>3219370046128172</v>
      </c>
      <c r="BV316" s="31">
        <f t="shared" si="440"/>
        <v>3644.9999999999995</v>
      </c>
      <c r="BW316" s="31">
        <f t="shared" si="441"/>
        <v>347557.1250888193</v>
      </c>
      <c r="BX316" s="56">
        <f t="shared" si="477"/>
        <v>7.6663030783259291E-5</v>
      </c>
      <c r="BZ316" s="32">
        <f t="shared" si="442"/>
        <v>155</v>
      </c>
      <c r="CA316" s="32">
        <f t="shared" si="443"/>
        <v>15.7</v>
      </c>
      <c r="CB316" s="32">
        <v>1</v>
      </c>
      <c r="CC316" s="23">
        <f t="shared" si="444"/>
        <v>1.7749999999999999</v>
      </c>
      <c r="CD316" s="31">
        <f t="shared" si="391"/>
        <v>3.6508110545271422E+21</v>
      </c>
      <c r="CE316" s="31">
        <f t="shared" si="445"/>
        <v>1.0044293913767799E+24</v>
      </c>
      <c r="CF316" s="31">
        <f t="shared" si="446"/>
        <v>3143916060672.0317</v>
      </c>
      <c r="CG316" s="31">
        <f t="shared" si="447"/>
        <v>4710</v>
      </c>
      <c r="CH316" s="31">
        <f t="shared" si="448"/>
        <v>347557.1250888193</v>
      </c>
      <c r="CI316" s="56">
        <f t="shared" si="476"/>
        <v>3.1300518360605113E-12</v>
      </c>
      <c r="CK316" s="32">
        <f t="shared" si="449"/>
        <v>100</v>
      </c>
      <c r="CL316" s="32">
        <f t="shared" si="450"/>
        <v>19.799999999999997</v>
      </c>
      <c r="CM316" s="32">
        <v>1</v>
      </c>
      <c r="CN316" s="23">
        <f t="shared" si="451"/>
        <v>2.0499999999999998</v>
      </c>
      <c r="CO316" s="31">
        <f t="shared" si="392"/>
        <v>100800</v>
      </c>
      <c r="CP316" s="31">
        <f t="shared" si="452"/>
        <v>20664000</v>
      </c>
      <c r="CQ316" s="31">
        <f t="shared" si="453"/>
        <v>1535115264.00001</v>
      </c>
      <c r="CR316" s="31">
        <f t="shared" si="454"/>
        <v>5939.9999999999991</v>
      </c>
      <c r="CS316" s="31">
        <f t="shared" si="455"/>
        <v>347557.1250888193</v>
      </c>
      <c r="CT316" s="56">
        <f t="shared" si="471"/>
        <v>74.289356562137542</v>
      </c>
      <c r="CV316" s="32">
        <f t="shared" si="456"/>
        <v>50</v>
      </c>
      <c r="CW316" s="32">
        <f t="shared" si="457"/>
        <v>24.4</v>
      </c>
      <c r="CX316" s="32">
        <v>1</v>
      </c>
      <c r="CY316" s="23">
        <f t="shared" si="458"/>
        <v>2.2999999999999998</v>
      </c>
      <c r="CZ316" s="31">
        <f t="shared" si="393"/>
        <v>60</v>
      </c>
      <c r="DA316" s="31">
        <f t="shared" si="459"/>
        <v>6899.9999999999991</v>
      </c>
      <c r="DB316" s="31">
        <f t="shared" si="460"/>
        <v>1499136.0000000049</v>
      </c>
      <c r="DC316" s="31">
        <f t="shared" si="461"/>
        <v>7320</v>
      </c>
      <c r="DD316" s="31">
        <f t="shared" si="462"/>
        <v>347557.1250888193</v>
      </c>
      <c r="DE316" s="56">
        <f t="shared" si="478"/>
        <v>217.26608695652249</v>
      </c>
      <c r="DG316" s="32">
        <f t="shared" si="463"/>
        <v>-15</v>
      </c>
      <c r="DH316" s="32">
        <f t="shared" si="464"/>
        <v>29.65</v>
      </c>
      <c r="DI316" s="32">
        <v>1</v>
      </c>
      <c r="DJ316" s="23">
        <f t="shared" si="472"/>
        <v>2.625</v>
      </c>
      <c r="DK316" s="31">
        <f t="shared" si="394"/>
        <v>1</v>
      </c>
      <c r="DL316" s="31">
        <f t="shared" si="465"/>
        <v>-39.375</v>
      </c>
      <c r="DM316" s="31">
        <f t="shared" si="466"/>
        <v>182.99999999999983</v>
      </c>
      <c r="DN316" s="31">
        <f t="shared" si="467"/>
        <v>8895</v>
      </c>
      <c r="DO316" s="31">
        <f t="shared" si="468"/>
        <v>347557.1250888193</v>
      </c>
    </row>
    <row r="317" spans="1:119">
      <c r="A317" s="23">
        <f t="shared" si="395"/>
        <v>11993.790021186824</v>
      </c>
      <c r="B317" s="23">
        <v>0</v>
      </c>
      <c r="C317" s="44">
        <f t="shared" si="475"/>
        <v>12.2</v>
      </c>
      <c r="D317" s="48"/>
      <c r="E317" s="47">
        <f t="shared" si="396"/>
        <v>12.2</v>
      </c>
      <c r="F317" s="84">
        <f t="shared" si="383"/>
        <v>24.4</v>
      </c>
      <c r="G317" s="185">
        <f t="shared" si="384"/>
        <v>74.542949533981115</v>
      </c>
      <c r="H317" s="26">
        <f t="shared" si="397"/>
        <v>5.2974361431304776E+18</v>
      </c>
      <c r="I317" s="23">
        <f t="shared" si="469"/>
        <v>62.200000000000031</v>
      </c>
      <c r="J317" s="27">
        <v>311</v>
      </c>
      <c r="K317" s="32">
        <f t="shared" si="398"/>
        <v>311</v>
      </c>
      <c r="L317" s="32">
        <f t="shared" si="399"/>
        <v>1</v>
      </c>
      <c r="M317" s="22">
        <v>1</v>
      </c>
      <c r="N317" s="109">
        <f t="shared" si="400"/>
        <v>12.2</v>
      </c>
      <c r="O317" s="31">
        <f t="shared" si="385"/>
        <v>1.2135937846092971E+22</v>
      </c>
      <c r="P317" s="31">
        <f t="shared" si="401"/>
        <v>4.6046175375645947E+25</v>
      </c>
      <c r="Q317" s="31">
        <f t="shared" si="402"/>
        <v>7.7554465135430184E+21</v>
      </c>
      <c r="R317" s="31">
        <f t="shared" si="403"/>
        <v>300</v>
      </c>
      <c r="S317" s="31">
        <f t="shared" si="404"/>
        <v>359813.70063560473</v>
      </c>
      <c r="T317" s="56">
        <f t="shared" si="405"/>
        <v>1.6842759361171422E-4</v>
      </c>
      <c r="U317" s="163">
        <f t="shared" si="406"/>
        <v>2236.2884860194335</v>
      </c>
      <c r="W317" s="32">
        <f t="shared" si="407"/>
        <v>306</v>
      </c>
      <c r="X317" s="32">
        <f t="shared" si="408"/>
        <v>2.0499999999999998</v>
      </c>
      <c r="Y317" s="22">
        <v>1</v>
      </c>
      <c r="Z317" s="23">
        <f t="shared" si="409"/>
        <v>1.0249999999999999</v>
      </c>
      <c r="AA317" s="31">
        <f t="shared" si="386"/>
        <v>7.9908058285313469E+22</v>
      </c>
      <c r="AB317" s="31">
        <f t="shared" si="410"/>
        <v>2.5063162481188566E+25</v>
      </c>
      <c r="AC317" s="31">
        <f t="shared" si="411"/>
        <v>3.8777232567715071E+21</v>
      </c>
      <c r="AD317" s="31">
        <f t="shared" si="412"/>
        <v>615</v>
      </c>
      <c r="AE317" s="31">
        <f t="shared" si="413"/>
        <v>359813.70063560473</v>
      </c>
      <c r="AF317" s="56">
        <f t="shared" si="474"/>
        <v>1.5471803527116642E-4</v>
      </c>
      <c r="AH317" s="32">
        <f t="shared" si="414"/>
        <v>296</v>
      </c>
      <c r="AI317" s="32">
        <f t="shared" si="415"/>
        <v>4.1999999999999993</v>
      </c>
      <c r="AJ317" s="22">
        <v>1</v>
      </c>
      <c r="AK317" s="23">
        <f t="shared" si="416"/>
        <v>1.075</v>
      </c>
      <c r="AL317" s="31">
        <f t="shared" si="387"/>
        <v>6.5193054545127533E+21</v>
      </c>
      <c r="AM317" s="31">
        <f t="shared" si="417"/>
        <v>2.074442995625958E+24</v>
      </c>
      <c r="AN317" s="31">
        <f t="shared" si="418"/>
        <v>9.6943081419287613E+20</v>
      </c>
      <c r="AO317" s="31">
        <f t="shared" si="419"/>
        <v>1259.9999999999998</v>
      </c>
      <c r="AP317" s="31">
        <f t="shared" si="420"/>
        <v>359813.70063560473</v>
      </c>
      <c r="AQ317" s="56">
        <f t="shared" si="479"/>
        <v>4.6732101881659697E-4</v>
      </c>
      <c r="AS317" s="32">
        <f t="shared" si="421"/>
        <v>281</v>
      </c>
      <c r="AT317" s="32">
        <f t="shared" si="422"/>
        <v>6.4999999999999991</v>
      </c>
      <c r="AU317" s="22">
        <v>1</v>
      </c>
      <c r="AV317" s="23">
        <f t="shared" si="423"/>
        <v>1.1499999999999999</v>
      </c>
      <c r="AW317" s="31">
        <f t="shared" si="388"/>
        <v>3.8526786812993562E+20</v>
      </c>
      <c r="AX317" s="31">
        <f t="shared" si="424"/>
        <v>1.2449931158618869E+23</v>
      </c>
      <c r="AY317" s="31">
        <f t="shared" si="425"/>
        <v>1.2117885177410942E+20</v>
      </c>
      <c r="AZ317" s="31">
        <f t="shared" si="426"/>
        <v>1949.9999999999998</v>
      </c>
      <c r="BA317" s="31">
        <f t="shared" si="427"/>
        <v>359813.70063560473</v>
      </c>
      <c r="BB317" s="56">
        <f t="shared" si="470"/>
        <v>9.7332949259096443E-4</v>
      </c>
      <c r="BD317" s="32">
        <f t="shared" si="428"/>
        <v>251</v>
      </c>
      <c r="BE317" s="32">
        <f t="shared" si="429"/>
        <v>9.1</v>
      </c>
      <c r="BF317" s="22">
        <v>1</v>
      </c>
      <c r="BG317" s="23">
        <f t="shared" si="430"/>
        <v>1.3</v>
      </c>
      <c r="BH317" s="31">
        <f t="shared" si="389"/>
        <v>2.5790658940929573E+19</v>
      </c>
      <c r="BI317" s="31">
        <f t="shared" si="431"/>
        <v>8.4154920124253198E+21</v>
      </c>
      <c r="BJ317" s="31">
        <f t="shared" si="432"/>
        <v>1.8934195589704553E+18</v>
      </c>
      <c r="BK317" s="31">
        <f t="shared" si="433"/>
        <v>2730</v>
      </c>
      <c r="BL317" s="31">
        <f t="shared" si="434"/>
        <v>359813.70063560473</v>
      </c>
      <c r="BM317" s="56">
        <f t="shared" si="480"/>
        <v>2.2499214023076204E-4</v>
      </c>
      <c r="BO317" s="32">
        <f t="shared" si="435"/>
        <v>206</v>
      </c>
      <c r="BP317" s="32">
        <f t="shared" si="436"/>
        <v>12.149999999999999</v>
      </c>
      <c r="BQ317" s="22">
        <v>1</v>
      </c>
      <c r="BR317" s="23">
        <f t="shared" si="437"/>
        <v>1.5249999999999999</v>
      </c>
      <c r="BS317" s="31">
        <f t="shared" si="390"/>
        <v>1.3432634865067486E+17</v>
      </c>
      <c r="BT317" s="31">
        <f t="shared" si="438"/>
        <v>4.2198622428609511E+19</v>
      </c>
      <c r="BU317" s="31">
        <f t="shared" si="439"/>
        <v>3698085076114159</v>
      </c>
      <c r="BV317" s="31">
        <f t="shared" si="440"/>
        <v>3644.9999999999995</v>
      </c>
      <c r="BW317" s="31">
        <f t="shared" si="441"/>
        <v>359813.70063560473</v>
      </c>
      <c r="BX317" s="56">
        <f t="shared" si="477"/>
        <v>8.763520852773048E-5</v>
      </c>
      <c r="BZ317" s="32">
        <f t="shared" si="442"/>
        <v>156</v>
      </c>
      <c r="CA317" s="32">
        <f t="shared" si="443"/>
        <v>15.7</v>
      </c>
      <c r="CB317" s="32">
        <v>1</v>
      </c>
      <c r="CC317" s="23">
        <f t="shared" si="444"/>
        <v>1.7749999999999999</v>
      </c>
      <c r="CD317" s="31">
        <f t="shared" si="391"/>
        <v>3.6508110545271422E+21</v>
      </c>
      <c r="CE317" s="31">
        <f t="shared" si="445"/>
        <v>1.0109095809985656E+24</v>
      </c>
      <c r="CF317" s="31">
        <f t="shared" si="446"/>
        <v>3611411207142.7227</v>
      </c>
      <c r="CG317" s="31">
        <f t="shared" si="447"/>
        <v>4710</v>
      </c>
      <c r="CH317" s="31">
        <f t="shared" si="448"/>
        <v>359813.70063560473</v>
      </c>
      <c r="CI317" s="56">
        <f t="shared" si="476"/>
        <v>3.5724374118359919E-12</v>
      </c>
      <c r="CK317" s="32">
        <f t="shared" si="449"/>
        <v>101</v>
      </c>
      <c r="CL317" s="32">
        <f t="shared" si="450"/>
        <v>19.799999999999997</v>
      </c>
      <c r="CM317" s="32">
        <v>1</v>
      </c>
      <c r="CN317" s="23">
        <f t="shared" si="451"/>
        <v>2.0499999999999998</v>
      </c>
      <c r="CO317" s="31">
        <f t="shared" si="392"/>
        <v>100800</v>
      </c>
      <c r="CP317" s="31">
        <f t="shared" si="452"/>
        <v>20870640</v>
      </c>
      <c r="CQ317" s="31">
        <f t="shared" si="453"/>
        <v>1763384378.4876509</v>
      </c>
      <c r="CR317" s="31">
        <f t="shared" si="454"/>
        <v>5939.9999999999991</v>
      </c>
      <c r="CS317" s="31">
        <f t="shared" si="455"/>
        <v>359813.70063560473</v>
      </c>
      <c r="CT317" s="56">
        <f t="shared" si="471"/>
        <v>84.491150174965924</v>
      </c>
      <c r="CV317" s="32">
        <f t="shared" si="456"/>
        <v>51</v>
      </c>
      <c r="CW317" s="32">
        <f t="shared" si="457"/>
        <v>24.4</v>
      </c>
      <c r="CX317" s="32">
        <v>1</v>
      </c>
      <c r="CY317" s="23">
        <f t="shared" si="458"/>
        <v>2.2999999999999998</v>
      </c>
      <c r="CZ317" s="31">
        <f t="shared" si="393"/>
        <v>60</v>
      </c>
      <c r="DA317" s="31">
        <f t="shared" si="459"/>
        <v>7037.9999999999991</v>
      </c>
      <c r="DB317" s="31">
        <f t="shared" si="460"/>
        <v>1722055.057116841</v>
      </c>
      <c r="DC317" s="31">
        <f t="shared" si="461"/>
        <v>7320</v>
      </c>
      <c r="DD317" s="31">
        <f t="shared" si="462"/>
        <v>359813.70063560473</v>
      </c>
      <c r="DE317" s="56">
        <f t="shared" si="478"/>
        <v>244.67960459176487</v>
      </c>
      <c r="DG317" s="32">
        <f t="shared" si="463"/>
        <v>-14</v>
      </c>
      <c r="DH317" s="32">
        <f t="shared" si="464"/>
        <v>29.65</v>
      </c>
      <c r="DI317" s="32">
        <v>1</v>
      </c>
      <c r="DJ317" s="23">
        <f t="shared" si="472"/>
        <v>2.625</v>
      </c>
      <c r="DK317" s="31">
        <f t="shared" si="394"/>
        <v>1</v>
      </c>
      <c r="DL317" s="31">
        <f t="shared" si="465"/>
        <v>-36.75</v>
      </c>
      <c r="DM317" s="31">
        <f t="shared" si="466"/>
        <v>210.21179896445724</v>
      </c>
      <c r="DN317" s="31">
        <f t="shared" si="467"/>
        <v>8895</v>
      </c>
      <c r="DO317" s="31">
        <f t="shared" si="468"/>
        <v>359813.70063560473</v>
      </c>
    </row>
    <row r="318" spans="1:119">
      <c r="A318" s="23">
        <f t="shared" si="395"/>
        <v>12416.75011285345</v>
      </c>
      <c r="B318" s="23">
        <v>0</v>
      </c>
      <c r="C318" s="44">
        <f t="shared" si="475"/>
        <v>12.2</v>
      </c>
      <c r="D318" s="48"/>
      <c r="E318" s="47">
        <f t="shared" si="396"/>
        <v>12.2</v>
      </c>
      <c r="F318" s="84">
        <f t="shared" si="383"/>
        <v>24.4</v>
      </c>
      <c r="G318" s="185">
        <f t="shared" si="384"/>
        <v>75.583530331489939</v>
      </c>
      <c r="H318" s="26">
        <f t="shared" si="397"/>
        <v>6.0851561833158164E+18</v>
      </c>
      <c r="I318" s="23">
        <f t="shared" si="469"/>
        <v>62.400000000000027</v>
      </c>
      <c r="J318" s="27">
        <v>312</v>
      </c>
      <c r="K318" s="32">
        <f t="shared" si="398"/>
        <v>312</v>
      </c>
      <c r="L318" s="32">
        <f t="shared" si="399"/>
        <v>1</v>
      </c>
      <c r="M318" s="22">
        <v>1</v>
      </c>
      <c r="N318" s="109">
        <f t="shared" si="400"/>
        <v>12.2</v>
      </c>
      <c r="O318" s="31">
        <f t="shared" si="385"/>
        <v>1.2135937846092971E+22</v>
      </c>
      <c r="P318" s="31">
        <f t="shared" si="401"/>
        <v>4.6194233817368281E+25</v>
      </c>
      <c r="Q318" s="31">
        <f t="shared" si="402"/>
        <v>8.9086686523743556E+21</v>
      </c>
      <c r="R318" s="31">
        <f t="shared" si="403"/>
        <v>300</v>
      </c>
      <c r="S318" s="31">
        <f t="shared" si="404"/>
        <v>372502.50338560349</v>
      </c>
      <c r="T318" s="56">
        <f t="shared" si="405"/>
        <v>1.928523955521228E-4</v>
      </c>
      <c r="U318" s="163">
        <f t="shared" si="406"/>
        <v>2267.505909944698</v>
      </c>
      <c r="W318" s="32">
        <f t="shared" si="407"/>
        <v>307</v>
      </c>
      <c r="X318" s="32">
        <f t="shared" si="408"/>
        <v>2.0499999999999998</v>
      </c>
      <c r="Y318" s="22">
        <v>1</v>
      </c>
      <c r="Z318" s="23">
        <f t="shared" si="409"/>
        <v>1.0249999999999999</v>
      </c>
      <c r="AA318" s="31">
        <f t="shared" si="386"/>
        <v>7.9908058285313469E+22</v>
      </c>
      <c r="AB318" s="31">
        <f t="shared" si="410"/>
        <v>2.5145068240931017E+25</v>
      </c>
      <c r="AC318" s="31">
        <f t="shared" si="411"/>
        <v>4.4543343261871762E+21</v>
      </c>
      <c r="AD318" s="31">
        <f t="shared" si="412"/>
        <v>615</v>
      </c>
      <c r="AE318" s="31">
        <f t="shared" si="413"/>
        <v>372502.50338560349</v>
      </c>
      <c r="AF318" s="56">
        <f t="shared" si="474"/>
        <v>1.7714544591835441E-4</v>
      </c>
      <c r="AH318" s="32">
        <f t="shared" si="414"/>
        <v>297</v>
      </c>
      <c r="AI318" s="32">
        <f t="shared" si="415"/>
        <v>4.1999999999999993</v>
      </c>
      <c r="AJ318" s="22">
        <v>1</v>
      </c>
      <c r="AK318" s="23">
        <f t="shared" si="416"/>
        <v>1.075</v>
      </c>
      <c r="AL318" s="31">
        <f t="shared" si="387"/>
        <v>6.5193054545127533E+21</v>
      </c>
      <c r="AM318" s="31">
        <f t="shared" si="417"/>
        <v>2.0814512489895593E+24</v>
      </c>
      <c r="AN318" s="31">
        <f t="shared" si="418"/>
        <v>1.1135835815467933E+21</v>
      </c>
      <c r="AO318" s="31">
        <f t="shared" si="419"/>
        <v>1259.9999999999998</v>
      </c>
      <c r="AP318" s="31">
        <f t="shared" si="420"/>
        <v>372502.50338560349</v>
      </c>
      <c r="AQ318" s="56">
        <f t="shared" si="479"/>
        <v>5.3500344151100466E-4</v>
      </c>
      <c r="AS318" s="32">
        <f t="shared" si="421"/>
        <v>282</v>
      </c>
      <c r="AT318" s="32">
        <f t="shared" si="422"/>
        <v>6.4999999999999991</v>
      </c>
      <c r="AU318" s="22">
        <v>1</v>
      </c>
      <c r="AV318" s="23">
        <f t="shared" si="423"/>
        <v>1.1499999999999999</v>
      </c>
      <c r="AW318" s="31">
        <f t="shared" si="388"/>
        <v>3.8526786812993562E+20</v>
      </c>
      <c r="AX318" s="31">
        <f t="shared" si="424"/>
        <v>1.2494236963453811E+23</v>
      </c>
      <c r="AY318" s="31">
        <f t="shared" si="425"/>
        <v>1.3919794769334898E+20</v>
      </c>
      <c r="AZ318" s="31">
        <f t="shared" si="426"/>
        <v>1949.9999999999998</v>
      </c>
      <c r="BA318" s="31">
        <f t="shared" si="427"/>
        <v>372502.50338560349</v>
      </c>
      <c r="BB318" s="56">
        <f t="shared" si="470"/>
        <v>1.1140972281901572E-3</v>
      </c>
      <c r="BD318" s="32">
        <f t="shared" si="428"/>
        <v>252</v>
      </c>
      <c r="BE318" s="32">
        <f t="shared" si="429"/>
        <v>9.1</v>
      </c>
      <c r="BF318" s="22">
        <v>1</v>
      </c>
      <c r="BG318" s="23">
        <f t="shared" si="430"/>
        <v>1.3</v>
      </c>
      <c r="BH318" s="31">
        <f t="shared" si="389"/>
        <v>2.5790658940929573E+19</v>
      </c>
      <c r="BI318" s="31">
        <f t="shared" si="431"/>
        <v>8.4490198690485282E+21</v>
      </c>
      <c r="BJ318" s="31">
        <f t="shared" si="432"/>
        <v>2.174967932708574E+18</v>
      </c>
      <c r="BK318" s="31">
        <f t="shared" si="433"/>
        <v>2730</v>
      </c>
      <c r="BL318" s="31">
        <f t="shared" si="434"/>
        <v>372502.50338560349</v>
      </c>
      <c r="BM318" s="56">
        <f t="shared" si="480"/>
        <v>2.5742251366648808E-4</v>
      </c>
      <c r="BO318" s="32">
        <f t="shared" si="435"/>
        <v>207</v>
      </c>
      <c r="BP318" s="32">
        <f t="shared" si="436"/>
        <v>12.149999999999999</v>
      </c>
      <c r="BQ318" s="22">
        <v>1</v>
      </c>
      <c r="BR318" s="23">
        <f t="shared" si="437"/>
        <v>1.5249999999999999</v>
      </c>
      <c r="BS318" s="31">
        <f t="shared" si="390"/>
        <v>1.3432634865067486E+17</v>
      </c>
      <c r="BT318" s="31">
        <f t="shared" si="438"/>
        <v>4.2403470110301782E+19</v>
      </c>
      <c r="BU318" s="31">
        <f t="shared" si="439"/>
        <v>4247984243571420.5</v>
      </c>
      <c r="BV318" s="31">
        <f t="shared" si="440"/>
        <v>3644.9999999999995</v>
      </c>
      <c r="BW318" s="31">
        <f t="shared" si="441"/>
        <v>372502.50338560349</v>
      </c>
      <c r="BX318" s="56">
        <f t="shared" si="477"/>
        <v>1.0018010866849756E-4</v>
      </c>
      <c r="BZ318" s="32">
        <f t="shared" si="442"/>
        <v>157</v>
      </c>
      <c r="CA318" s="32">
        <f t="shared" si="443"/>
        <v>15.7</v>
      </c>
      <c r="CB318" s="32">
        <v>14</v>
      </c>
      <c r="CC318" s="23">
        <f t="shared" si="444"/>
        <v>1.7749999999999999</v>
      </c>
      <c r="CD318" s="31">
        <f t="shared" si="391"/>
        <v>5.1111354763379992E+22</v>
      </c>
      <c r="CE318" s="31">
        <f t="shared" si="445"/>
        <v>1.4243456788684921E+25</v>
      </c>
      <c r="CF318" s="31">
        <f t="shared" si="446"/>
        <v>4148422112862.7021</v>
      </c>
      <c r="CG318" s="31">
        <f t="shared" si="447"/>
        <v>4710</v>
      </c>
      <c r="CH318" s="31">
        <f t="shared" si="448"/>
        <v>372502.50338560349</v>
      </c>
      <c r="CI318" s="56">
        <f t="shared" si="476"/>
        <v>2.9125107580332825E-13</v>
      </c>
      <c r="CK318" s="32">
        <f t="shared" si="449"/>
        <v>102</v>
      </c>
      <c r="CL318" s="32">
        <f t="shared" si="450"/>
        <v>19.799999999999997</v>
      </c>
      <c r="CM318" s="32">
        <v>1</v>
      </c>
      <c r="CN318" s="23">
        <f t="shared" si="451"/>
        <v>2.0499999999999998</v>
      </c>
      <c r="CO318" s="31">
        <f t="shared" si="392"/>
        <v>100800</v>
      </c>
      <c r="CP318" s="31">
        <f t="shared" si="452"/>
        <v>21077280</v>
      </c>
      <c r="CQ318" s="31">
        <f t="shared" si="453"/>
        <v>2025596734.7962334</v>
      </c>
      <c r="CR318" s="31">
        <f t="shared" si="454"/>
        <v>5939.9999999999991</v>
      </c>
      <c r="CS318" s="31">
        <f t="shared" si="455"/>
        <v>372502.50338560349</v>
      </c>
      <c r="CT318" s="56">
        <f t="shared" si="471"/>
        <v>96.1033271274203</v>
      </c>
      <c r="CV318" s="32">
        <f t="shared" si="456"/>
        <v>52</v>
      </c>
      <c r="CW318" s="32">
        <f t="shared" si="457"/>
        <v>24.4</v>
      </c>
      <c r="CX318" s="32">
        <v>1</v>
      </c>
      <c r="CY318" s="23">
        <f t="shared" si="458"/>
        <v>2.2999999999999998</v>
      </c>
      <c r="CZ318" s="31">
        <f t="shared" si="393"/>
        <v>60</v>
      </c>
      <c r="DA318" s="31">
        <f t="shared" si="459"/>
        <v>7175.9999999999991</v>
      </c>
      <c r="DB318" s="31">
        <f t="shared" si="460"/>
        <v>1978121.8113244404</v>
      </c>
      <c r="DC318" s="31">
        <f t="shared" si="461"/>
        <v>7320</v>
      </c>
      <c r="DD318" s="31">
        <f t="shared" si="462"/>
        <v>372502.50338560349</v>
      </c>
      <c r="DE318" s="56">
        <f t="shared" si="478"/>
        <v>275.65800046327212</v>
      </c>
      <c r="DG318" s="32">
        <f t="shared" si="463"/>
        <v>-13</v>
      </c>
      <c r="DH318" s="32">
        <f t="shared" si="464"/>
        <v>29.65</v>
      </c>
      <c r="DI318" s="32">
        <v>1</v>
      </c>
      <c r="DJ318" s="23">
        <f t="shared" si="472"/>
        <v>2.625</v>
      </c>
      <c r="DK318" s="31">
        <f t="shared" si="394"/>
        <v>1</v>
      </c>
      <c r="DL318" s="31">
        <f t="shared" si="465"/>
        <v>-34.125</v>
      </c>
      <c r="DM318" s="31">
        <f t="shared" si="466"/>
        <v>241.46994767143943</v>
      </c>
      <c r="DN318" s="31">
        <f t="shared" si="467"/>
        <v>8895</v>
      </c>
      <c r="DO318" s="31">
        <f t="shared" si="468"/>
        <v>372502.50338560349</v>
      </c>
    </row>
    <row r="319" spans="1:119">
      <c r="A319" s="23">
        <f t="shared" si="395"/>
        <v>12854.625859940643</v>
      </c>
      <c r="B319" s="23">
        <v>0</v>
      </c>
      <c r="C319" s="44">
        <f t="shared" si="475"/>
        <v>12.2</v>
      </c>
      <c r="D319" s="48"/>
      <c r="E319" s="47">
        <f t="shared" si="396"/>
        <v>12.2</v>
      </c>
      <c r="F319" s="84">
        <f t="shared" si="383"/>
        <v>24.4</v>
      </c>
      <c r="G319" s="185">
        <f t="shared" si="384"/>
        <v>76.638637095611401</v>
      </c>
      <c r="H319" s="26">
        <f t="shared" si="397"/>
        <v>6.9900088976749158E+18</v>
      </c>
      <c r="I319" s="23">
        <f t="shared" si="469"/>
        <v>62.60000000000003</v>
      </c>
      <c r="J319" s="27">
        <v>313</v>
      </c>
      <c r="K319" s="32">
        <f t="shared" si="398"/>
        <v>313</v>
      </c>
      <c r="L319" s="32">
        <f t="shared" si="399"/>
        <v>1</v>
      </c>
      <c r="M319" s="22">
        <v>1</v>
      </c>
      <c r="N319" s="109">
        <f t="shared" si="400"/>
        <v>12.2</v>
      </c>
      <c r="O319" s="31">
        <f t="shared" si="385"/>
        <v>1.2135937846092971E+22</v>
      </c>
      <c r="P319" s="31">
        <f t="shared" si="401"/>
        <v>4.6342292259090615E+25</v>
      </c>
      <c r="Q319" s="31">
        <f t="shared" si="402"/>
        <v>1.0233373026196075E+22</v>
      </c>
      <c r="R319" s="31">
        <f t="shared" si="403"/>
        <v>300</v>
      </c>
      <c r="S319" s="31">
        <f t="shared" si="404"/>
        <v>385638.77579821926</v>
      </c>
      <c r="T319" s="56">
        <f t="shared" si="405"/>
        <v>2.2082146841125825E-4</v>
      </c>
      <c r="U319" s="163">
        <f t="shared" si="406"/>
        <v>2299.1591128683422</v>
      </c>
      <c r="W319" s="32">
        <f t="shared" si="407"/>
        <v>308</v>
      </c>
      <c r="X319" s="32">
        <f t="shared" si="408"/>
        <v>2.0499999999999998</v>
      </c>
      <c r="Y319" s="22">
        <v>1</v>
      </c>
      <c r="Z319" s="23">
        <f t="shared" si="409"/>
        <v>1.0249999999999999</v>
      </c>
      <c r="AA319" s="31">
        <f t="shared" si="386"/>
        <v>7.9908058285313469E+22</v>
      </c>
      <c r="AB319" s="31">
        <f t="shared" si="410"/>
        <v>2.5226974000673459E+25</v>
      </c>
      <c r="AC319" s="31">
        <f t="shared" si="411"/>
        <v>5.1166865130980356E+21</v>
      </c>
      <c r="AD319" s="31">
        <f t="shared" si="412"/>
        <v>615</v>
      </c>
      <c r="AE319" s="31">
        <f t="shared" si="413"/>
        <v>385638.77579821926</v>
      </c>
      <c r="AF319" s="56">
        <f t="shared" si="474"/>
        <v>2.0282601127513116E-4</v>
      </c>
      <c r="AH319" s="32">
        <f t="shared" si="414"/>
        <v>298</v>
      </c>
      <c r="AI319" s="32">
        <f t="shared" si="415"/>
        <v>4.1999999999999993</v>
      </c>
      <c r="AJ319" s="22">
        <v>1</v>
      </c>
      <c r="AK319" s="23">
        <f t="shared" si="416"/>
        <v>1.075</v>
      </c>
      <c r="AL319" s="31">
        <f t="shared" si="387"/>
        <v>6.5193054545127533E+21</v>
      </c>
      <c r="AM319" s="31">
        <f t="shared" si="417"/>
        <v>2.0884595023531603E+24</v>
      </c>
      <c r="AN319" s="31">
        <f t="shared" si="418"/>
        <v>1.2791716282745081E+21</v>
      </c>
      <c r="AO319" s="31">
        <f t="shared" si="419"/>
        <v>1259.9999999999998</v>
      </c>
      <c r="AP319" s="31">
        <f t="shared" si="420"/>
        <v>385638.77579821926</v>
      </c>
      <c r="AQ319" s="56">
        <f t="shared" si="479"/>
        <v>6.124952994459354E-4</v>
      </c>
      <c r="AS319" s="32">
        <f t="shared" si="421"/>
        <v>283</v>
      </c>
      <c r="AT319" s="32">
        <f t="shared" si="422"/>
        <v>6.4999999999999991</v>
      </c>
      <c r="AU319" s="22">
        <v>1</v>
      </c>
      <c r="AV319" s="23">
        <f t="shared" si="423"/>
        <v>1.1499999999999999</v>
      </c>
      <c r="AW319" s="31">
        <f t="shared" si="388"/>
        <v>3.8526786812993562E+20</v>
      </c>
      <c r="AX319" s="31">
        <f t="shared" si="424"/>
        <v>1.2538542768288754E+23</v>
      </c>
      <c r="AY319" s="31">
        <f t="shared" si="425"/>
        <v>1.5989645353431332E+20</v>
      </c>
      <c r="AZ319" s="31">
        <f t="shared" si="426"/>
        <v>1949.9999999999998</v>
      </c>
      <c r="BA319" s="31">
        <f t="shared" si="427"/>
        <v>385638.77579821926</v>
      </c>
      <c r="BB319" s="56">
        <f t="shared" si="470"/>
        <v>1.2752395273452962E-3</v>
      </c>
      <c r="BD319" s="32">
        <f t="shared" si="428"/>
        <v>253</v>
      </c>
      <c r="BE319" s="32">
        <f t="shared" si="429"/>
        <v>9.1</v>
      </c>
      <c r="BF319" s="22">
        <v>1</v>
      </c>
      <c r="BG319" s="23">
        <f t="shared" si="430"/>
        <v>1.3</v>
      </c>
      <c r="BH319" s="31">
        <f t="shared" si="389"/>
        <v>2.5790658940929573E+19</v>
      </c>
      <c r="BI319" s="31">
        <f t="shared" si="431"/>
        <v>8.4825477256717376E+21</v>
      </c>
      <c r="BJ319" s="31">
        <f t="shared" si="432"/>
        <v>2.498382086473641E+18</v>
      </c>
      <c r="BK319" s="31">
        <f t="shared" si="433"/>
        <v>2730</v>
      </c>
      <c r="BL319" s="31">
        <f t="shared" si="434"/>
        <v>385638.77579821926</v>
      </c>
      <c r="BM319" s="56">
        <f t="shared" si="480"/>
        <v>2.9453204005118553E-4</v>
      </c>
      <c r="BO319" s="32">
        <f t="shared" si="435"/>
        <v>208</v>
      </c>
      <c r="BP319" s="32">
        <f t="shared" si="436"/>
        <v>12.149999999999999</v>
      </c>
      <c r="BQ319" s="22">
        <v>1</v>
      </c>
      <c r="BR319" s="23">
        <f t="shared" si="437"/>
        <v>1.5249999999999999</v>
      </c>
      <c r="BS319" s="31">
        <f t="shared" si="390"/>
        <v>1.3432634865067486E+17</v>
      </c>
      <c r="BT319" s="31">
        <f t="shared" si="438"/>
        <v>4.2608317791994061E+19</v>
      </c>
      <c r="BU319" s="31">
        <f t="shared" si="439"/>
        <v>4879652512643815</v>
      </c>
      <c r="BV319" s="31">
        <f t="shared" si="440"/>
        <v>3644.9999999999995</v>
      </c>
      <c r="BW319" s="31">
        <f t="shared" si="441"/>
        <v>385638.77579821926</v>
      </c>
      <c r="BX319" s="56">
        <f t="shared" si="477"/>
        <v>1.1452347254039405E-4</v>
      </c>
      <c r="BZ319" s="32">
        <f t="shared" si="442"/>
        <v>158</v>
      </c>
      <c r="CA319" s="32">
        <f t="shared" si="443"/>
        <v>15.7</v>
      </c>
      <c r="CB319" s="32">
        <v>1</v>
      </c>
      <c r="CC319" s="23">
        <f t="shared" si="444"/>
        <v>1.7749999999999999</v>
      </c>
      <c r="CD319" s="31">
        <f t="shared" si="391"/>
        <v>5.1111354763379992E+22</v>
      </c>
      <c r="CE319" s="31">
        <f t="shared" si="445"/>
        <v>1.4334179443389919E+25</v>
      </c>
      <c r="CF319" s="31">
        <f t="shared" si="446"/>
        <v>4765285656878.709</v>
      </c>
      <c r="CG319" s="31">
        <f t="shared" si="447"/>
        <v>4710</v>
      </c>
      <c r="CH319" s="31">
        <f t="shared" si="448"/>
        <v>385638.77579821926</v>
      </c>
      <c r="CI319" s="56">
        <f t="shared" si="476"/>
        <v>3.3244216564319478E-13</v>
      </c>
      <c r="CK319" s="32">
        <f t="shared" si="449"/>
        <v>103</v>
      </c>
      <c r="CL319" s="32">
        <f t="shared" si="450"/>
        <v>19.799999999999997</v>
      </c>
      <c r="CM319" s="32">
        <v>1</v>
      </c>
      <c r="CN319" s="23">
        <f t="shared" si="451"/>
        <v>2.0499999999999998</v>
      </c>
      <c r="CO319" s="31">
        <f t="shared" si="392"/>
        <v>100800</v>
      </c>
      <c r="CP319" s="31">
        <f t="shared" si="452"/>
        <v>21283920</v>
      </c>
      <c r="CQ319" s="31">
        <f t="shared" si="453"/>
        <v>2326799637.1477995</v>
      </c>
      <c r="CR319" s="31">
        <f t="shared" si="454"/>
        <v>5939.9999999999991</v>
      </c>
      <c r="CS319" s="31">
        <f t="shared" si="455"/>
        <v>385638.77579821926</v>
      </c>
      <c r="CT319" s="56">
        <f t="shared" si="471"/>
        <v>109.32194995789307</v>
      </c>
      <c r="CV319" s="32">
        <f t="shared" si="456"/>
        <v>53</v>
      </c>
      <c r="CW319" s="32">
        <f t="shared" si="457"/>
        <v>24.4</v>
      </c>
      <c r="CX319" s="32">
        <v>1</v>
      </c>
      <c r="CY319" s="23">
        <f t="shared" si="458"/>
        <v>2.2999999999999998</v>
      </c>
      <c r="CZ319" s="31">
        <f t="shared" si="393"/>
        <v>60</v>
      </c>
      <c r="DA319" s="31">
        <f t="shared" si="459"/>
        <v>7313.9999999999991</v>
      </c>
      <c r="DB319" s="31">
        <f t="shared" si="460"/>
        <v>2272265.27065214</v>
      </c>
      <c r="DC319" s="31">
        <f t="shared" si="461"/>
        <v>7320</v>
      </c>
      <c r="DD319" s="31">
        <f t="shared" si="462"/>
        <v>385638.77579821926</v>
      </c>
      <c r="DE319" s="56">
        <f t="shared" si="478"/>
        <v>310.67340315178291</v>
      </c>
      <c r="DG319" s="32">
        <f t="shared" si="463"/>
        <v>-12</v>
      </c>
      <c r="DH319" s="32">
        <f t="shared" si="464"/>
        <v>29.65</v>
      </c>
      <c r="DI319" s="32">
        <v>1</v>
      </c>
      <c r="DJ319" s="23">
        <f t="shared" si="472"/>
        <v>2.625</v>
      </c>
      <c r="DK319" s="31">
        <f t="shared" si="394"/>
        <v>1</v>
      </c>
      <c r="DL319" s="31">
        <f t="shared" si="465"/>
        <v>-31.5</v>
      </c>
      <c r="DM319" s="31">
        <f t="shared" si="466"/>
        <v>277.37613167140262</v>
      </c>
      <c r="DN319" s="31">
        <f t="shared" si="467"/>
        <v>8895</v>
      </c>
      <c r="DO319" s="31">
        <f t="shared" si="468"/>
        <v>385638.77579821926</v>
      </c>
    </row>
    <row r="320" spans="1:119">
      <c r="A320" s="23">
        <f t="shared" si="395"/>
        <v>13307.943261900853</v>
      </c>
      <c r="B320" s="23">
        <v>0</v>
      </c>
      <c r="C320" s="44">
        <f t="shared" si="475"/>
        <v>12.2</v>
      </c>
      <c r="D320" s="48"/>
      <c r="E320" s="47">
        <f t="shared" si="396"/>
        <v>12.2</v>
      </c>
      <c r="F320" s="84">
        <f t="shared" si="383"/>
        <v>24.4</v>
      </c>
      <c r="G320" s="185">
        <f t="shared" si="384"/>
        <v>77.708472601283006</v>
      </c>
      <c r="H320" s="26">
        <f t="shared" si="397"/>
        <v>8.0294117221738127E+18</v>
      </c>
      <c r="I320" s="23">
        <f t="shared" si="469"/>
        <v>62.800000000000033</v>
      </c>
      <c r="J320" s="27">
        <v>314</v>
      </c>
      <c r="K320" s="32">
        <f t="shared" si="398"/>
        <v>314</v>
      </c>
      <c r="L320" s="32">
        <f t="shared" si="399"/>
        <v>1</v>
      </c>
      <c r="M320" s="22">
        <v>1</v>
      </c>
      <c r="N320" s="109">
        <f t="shared" si="400"/>
        <v>12.2</v>
      </c>
      <c r="O320" s="31">
        <f t="shared" si="385"/>
        <v>1.2135937846092971E+22</v>
      </c>
      <c r="P320" s="31">
        <f t="shared" si="401"/>
        <v>4.6490350700812949E+25</v>
      </c>
      <c r="Q320" s="31">
        <f t="shared" si="402"/>
        <v>1.1755058761262462E+22</v>
      </c>
      <c r="R320" s="31">
        <f t="shared" si="403"/>
        <v>300</v>
      </c>
      <c r="S320" s="31">
        <f t="shared" si="404"/>
        <v>399238.29785702558</v>
      </c>
      <c r="T320" s="56">
        <f t="shared" si="405"/>
        <v>2.5284943185117567E-4</v>
      </c>
      <c r="U320" s="163">
        <f t="shared" si="406"/>
        <v>2331.25417803849</v>
      </c>
      <c r="W320" s="32">
        <f t="shared" si="407"/>
        <v>309</v>
      </c>
      <c r="X320" s="32">
        <f t="shared" si="408"/>
        <v>2.0499999999999998</v>
      </c>
      <c r="Y320" s="22">
        <v>1</v>
      </c>
      <c r="Z320" s="23">
        <f t="shared" si="409"/>
        <v>1.0249999999999999</v>
      </c>
      <c r="AA320" s="31">
        <f t="shared" si="386"/>
        <v>7.9908058285313469E+22</v>
      </c>
      <c r="AB320" s="31">
        <f t="shared" si="410"/>
        <v>2.530887976041591E+25</v>
      </c>
      <c r="AC320" s="31">
        <f t="shared" si="411"/>
        <v>5.8775293806312287E+21</v>
      </c>
      <c r="AD320" s="31">
        <f t="shared" si="412"/>
        <v>615</v>
      </c>
      <c r="AE320" s="31">
        <f t="shared" si="413"/>
        <v>399238.29785702558</v>
      </c>
      <c r="AF320" s="56">
        <f t="shared" si="474"/>
        <v>2.3223190580817083E-4</v>
      </c>
      <c r="AH320" s="32">
        <f t="shared" si="414"/>
        <v>299</v>
      </c>
      <c r="AI320" s="32">
        <f t="shared" si="415"/>
        <v>4.1999999999999993</v>
      </c>
      <c r="AJ320" s="22">
        <v>1</v>
      </c>
      <c r="AK320" s="23">
        <f t="shared" si="416"/>
        <v>1.075</v>
      </c>
      <c r="AL320" s="31">
        <f t="shared" si="387"/>
        <v>6.5193054545127533E+21</v>
      </c>
      <c r="AM320" s="31">
        <f t="shared" si="417"/>
        <v>2.0954677557167619E+24</v>
      </c>
      <c r="AN320" s="31">
        <f t="shared" si="418"/>
        <v>1.4693823451578064E+21</v>
      </c>
      <c r="AO320" s="31">
        <f t="shared" si="419"/>
        <v>1259.9999999999998</v>
      </c>
      <c r="AP320" s="31">
        <f t="shared" si="420"/>
        <v>399238.29785702558</v>
      </c>
      <c r="AQ320" s="56">
        <f t="shared" si="479"/>
        <v>7.0121925815804268E-4</v>
      </c>
      <c r="AS320" s="32">
        <f t="shared" si="421"/>
        <v>284</v>
      </c>
      <c r="AT320" s="32">
        <f t="shared" si="422"/>
        <v>6.4999999999999991</v>
      </c>
      <c r="AU320" s="22">
        <v>1</v>
      </c>
      <c r="AV320" s="23">
        <f t="shared" si="423"/>
        <v>1.1499999999999999</v>
      </c>
      <c r="AW320" s="31">
        <f t="shared" si="388"/>
        <v>3.8526786812993562E+20</v>
      </c>
      <c r="AX320" s="31">
        <f t="shared" si="424"/>
        <v>1.2582848573123696E+23</v>
      </c>
      <c r="AY320" s="31">
        <f t="shared" si="425"/>
        <v>1.836727931447256E+20</v>
      </c>
      <c r="AZ320" s="31">
        <f t="shared" si="426"/>
        <v>1949.9999999999998</v>
      </c>
      <c r="BA320" s="31">
        <f t="shared" si="427"/>
        <v>399238.29785702558</v>
      </c>
      <c r="BB320" s="56">
        <f t="shared" si="470"/>
        <v>1.4597075700095528E-3</v>
      </c>
      <c r="BD320" s="32">
        <f t="shared" si="428"/>
        <v>254</v>
      </c>
      <c r="BE320" s="32">
        <f t="shared" si="429"/>
        <v>9.1</v>
      </c>
      <c r="BF320" s="22">
        <v>1</v>
      </c>
      <c r="BG320" s="23">
        <f t="shared" si="430"/>
        <v>1.3</v>
      </c>
      <c r="BH320" s="31">
        <f t="shared" si="389"/>
        <v>2.5790658940929573E+19</v>
      </c>
      <c r="BI320" s="31">
        <f t="shared" si="431"/>
        <v>8.5160755822949449E+21</v>
      </c>
      <c r="BJ320" s="31">
        <f t="shared" si="432"/>
        <v>2.8698873928863319E+18</v>
      </c>
      <c r="BK320" s="31">
        <f t="shared" si="433"/>
        <v>2730</v>
      </c>
      <c r="BL320" s="31">
        <f t="shared" si="434"/>
        <v>399238.29785702558</v>
      </c>
      <c r="BM320" s="56">
        <f t="shared" si="480"/>
        <v>3.3699646805071494E-4</v>
      </c>
      <c r="BO320" s="32">
        <f t="shared" si="435"/>
        <v>209</v>
      </c>
      <c r="BP320" s="32">
        <f t="shared" si="436"/>
        <v>12.149999999999999</v>
      </c>
      <c r="BQ320" s="22">
        <v>1</v>
      </c>
      <c r="BR320" s="23">
        <f t="shared" si="437"/>
        <v>1.5249999999999999</v>
      </c>
      <c r="BS320" s="31">
        <f t="shared" si="390"/>
        <v>1.3432634865067486E+17</v>
      </c>
      <c r="BT320" s="31">
        <f t="shared" si="438"/>
        <v>4.2813165473686348E+19</v>
      </c>
      <c r="BU320" s="31">
        <f t="shared" si="439"/>
        <v>5605248814231100</v>
      </c>
      <c r="BV320" s="31">
        <f t="shared" si="440"/>
        <v>3644.9999999999995</v>
      </c>
      <c r="BW320" s="31">
        <f t="shared" si="441"/>
        <v>399238.29785702558</v>
      </c>
      <c r="BX320" s="56">
        <f t="shared" si="477"/>
        <v>1.3092348468548011E-4</v>
      </c>
      <c r="BZ320" s="32">
        <f t="shared" si="442"/>
        <v>159</v>
      </c>
      <c r="CA320" s="32">
        <f t="shared" si="443"/>
        <v>15.7</v>
      </c>
      <c r="CB320" s="32">
        <v>1</v>
      </c>
      <c r="CC320" s="23">
        <f t="shared" si="444"/>
        <v>1.7749999999999999</v>
      </c>
      <c r="CD320" s="31">
        <f t="shared" si="391"/>
        <v>5.1111354763379992E+22</v>
      </c>
      <c r="CE320" s="31">
        <f t="shared" si="445"/>
        <v>1.4424902098094917E+25</v>
      </c>
      <c r="CF320" s="31">
        <f t="shared" si="446"/>
        <v>5473875795147.54</v>
      </c>
      <c r="CG320" s="31">
        <f t="shared" si="447"/>
        <v>4710</v>
      </c>
      <c r="CH320" s="31">
        <f t="shared" si="448"/>
        <v>399238.29785702558</v>
      </c>
      <c r="CI320" s="56">
        <f t="shared" si="476"/>
        <v>3.7947403441098357E-13</v>
      </c>
      <c r="CK320" s="32">
        <f t="shared" si="449"/>
        <v>104</v>
      </c>
      <c r="CL320" s="32">
        <f t="shared" si="450"/>
        <v>19.799999999999997</v>
      </c>
      <c r="CM320" s="32">
        <v>1</v>
      </c>
      <c r="CN320" s="23">
        <f t="shared" si="451"/>
        <v>2.0499999999999998</v>
      </c>
      <c r="CO320" s="31">
        <f t="shared" si="392"/>
        <v>100800</v>
      </c>
      <c r="CP320" s="31">
        <f t="shared" si="452"/>
        <v>21490560</v>
      </c>
      <c r="CQ320" s="31">
        <f t="shared" si="453"/>
        <v>2672790915.5993752</v>
      </c>
      <c r="CR320" s="31">
        <f t="shared" si="454"/>
        <v>5939.9999999999991</v>
      </c>
      <c r="CS320" s="31">
        <f t="shared" si="455"/>
        <v>399238.29785702558</v>
      </c>
      <c r="CT320" s="56">
        <f t="shared" si="471"/>
        <v>124.37046385014514</v>
      </c>
      <c r="CV320" s="32">
        <f t="shared" si="456"/>
        <v>54</v>
      </c>
      <c r="CW320" s="32">
        <f t="shared" si="457"/>
        <v>24.4</v>
      </c>
      <c r="CX320" s="32">
        <v>1</v>
      </c>
      <c r="CY320" s="23">
        <f t="shared" si="458"/>
        <v>2.2999999999999998</v>
      </c>
      <c r="CZ320" s="31">
        <f t="shared" si="393"/>
        <v>60</v>
      </c>
      <c r="DA320" s="31">
        <f t="shared" si="459"/>
        <v>7451.9999999999991</v>
      </c>
      <c r="DB320" s="31">
        <f t="shared" si="460"/>
        <v>2610147.3785150056</v>
      </c>
      <c r="DC320" s="31">
        <f t="shared" si="461"/>
        <v>7320</v>
      </c>
      <c r="DD320" s="31">
        <f t="shared" si="462"/>
        <v>399238.29785702558</v>
      </c>
      <c r="DE320" s="56">
        <f t="shared" si="478"/>
        <v>350.26132293545436</v>
      </c>
      <c r="DG320" s="32">
        <f t="shared" si="463"/>
        <v>-11</v>
      </c>
      <c r="DH320" s="32">
        <f t="shared" si="464"/>
        <v>29.65</v>
      </c>
      <c r="DI320" s="32">
        <v>1</v>
      </c>
      <c r="DJ320" s="23">
        <f t="shared" si="472"/>
        <v>2.625</v>
      </c>
      <c r="DK320" s="31">
        <f t="shared" si="394"/>
        <v>1</v>
      </c>
      <c r="DL320" s="31">
        <f t="shared" si="465"/>
        <v>-28.875</v>
      </c>
      <c r="DM320" s="31">
        <f t="shared" si="466"/>
        <v>318.62150616638121</v>
      </c>
      <c r="DN320" s="31">
        <f t="shared" si="467"/>
        <v>8895</v>
      </c>
      <c r="DO320" s="31">
        <f t="shared" si="468"/>
        <v>399238.29785702558</v>
      </c>
    </row>
    <row r="321" spans="1:120">
      <c r="A321" s="23">
        <f t="shared" si="395"/>
        <v>13777.24686751716</v>
      </c>
      <c r="B321" s="23">
        <v>0</v>
      </c>
      <c r="C321" s="44">
        <f t="shared" si="475"/>
        <v>12.2</v>
      </c>
      <c r="D321" s="73"/>
      <c r="E321" s="47">
        <f t="shared" si="396"/>
        <v>12.2</v>
      </c>
      <c r="F321" s="84">
        <f t="shared" si="383"/>
        <v>24.4</v>
      </c>
      <c r="G321" s="185">
        <f t="shared" si="384"/>
        <v>78.793242454074615</v>
      </c>
      <c r="H321" s="26">
        <f t="shared" si="397"/>
        <v>9.2233720368549683E+18</v>
      </c>
      <c r="I321" s="23">
        <f t="shared" si="469"/>
        <v>63.000000000000028</v>
      </c>
      <c r="J321" s="27">
        <v>315</v>
      </c>
      <c r="K321" s="32">
        <f t="shared" si="398"/>
        <v>315</v>
      </c>
      <c r="L321" s="32">
        <f t="shared" si="399"/>
        <v>1</v>
      </c>
      <c r="M321" s="22">
        <v>1</v>
      </c>
      <c r="N321" s="109">
        <f t="shared" si="400"/>
        <v>12.2</v>
      </c>
      <c r="O321" s="31">
        <f t="shared" si="385"/>
        <v>1.2135937846092971E+22</v>
      </c>
      <c r="P321" s="31">
        <f t="shared" si="401"/>
        <v>4.6638409142535284E+25</v>
      </c>
      <c r="Q321" s="31">
        <f t="shared" si="402"/>
        <v>1.3503016661955673E+22</v>
      </c>
      <c r="R321" s="31">
        <f t="shared" si="403"/>
        <v>300</v>
      </c>
      <c r="S321" s="31">
        <f t="shared" si="404"/>
        <v>413317.40602551482</v>
      </c>
      <c r="T321" s="56">
        <f t="shared" si="405"/>
        <v>2.8952567015500143E-4</v>
      </c>
      <c r="U321" s="163">
        <f t="shared" si="406"/>
        <v>2363.7972736222387</v>
      </c>
      <c r="W321" s="32">
        <f t="shared" si="407"/>
        <v>310</v>
      </c>
      <c r="X321" s="32">
        <f t="shared" si="408"/>
        <v>2.0499999999999998</v>
      </c>
      <c r="Y321" s="22">
        <v>1</v>
      </c>
      <c r="Z321" s="23">
        <f t="shared" si="409"/>
        <v>1.0249999999999999</v>
      </c>
      <c r="AA321" s="31">
        <f t="shared" si="386"/>
        <v>7.9908058285313469E+22</v>
      </c>
      <c r="AB321" s="31">
        <f t="shared" si="410"/>
        <v>2.5390785520158352E+25</v>
      </c>
      <c r="AC321" s="31">
        <f t="shared" si="411"/>
        <v>6.7515083309778333E+21</v>
      </c>
      <c r="AD321" s="31">
        <f t="shared" si="412"/>
        <v>615</v>
      </c>
      <c r="AE321" s="31">
        <f t="shared" si="413"/>
        <v>413317.40602551482</v>
      </c>
      <c r="AF321" s="56">
        <f t="shared" si="474"/>
        <v>2.6590387783070554E-4</v>
      </c>
      <c r="AH321" s="32">
        <f t="shared" si="414"/>
        <v>300</v>
      </c>
      <c r="AI321" s="32">
        <f t="shared" si="415"/>
        <v>4.1999999999999993</v>
      </c>
      <c r="AJ321" s="22">
        <v>1</v>
      </c>
      <c r="AK321" s="23">
        <f t="shared" si="416"/>
        <v>1.075</v>
      </c>
      <c r="AL321" s="31">
        <f t="shared" si="387"/>
        <v>6.5193054545127533E+21</v>
      </c>
      <c r="AM321" s="31">
        <f t="shared" si="417"/>
        <v>2.1024760090803629E+24</v>
      </c>
      <c r="AN321" s="31">
        <f t="shared" si="418"/>
        <v>1.6878770827444575E+21</v>
      </c>
      <c r="AO321" s="31">
        <f t="shared" si="419"/>
        <v>1259.9999999999998</v>
      </c>
      <c r="AP321" s="31">
        <f t="shared" si="420"/>
        <v>413317.40602551482</v>
      </c>
      <c r="AQ321" s="56">
        <f t="shared" si="479"/>
        <v>8.0280444364392353E-4</v>
      </c>
      <c r="AS321" s="32">
        <f t="shared" si="421"/>
        <v>285</v>
      </c>
      <c r="AT321" s="32">
        <f t="shared" si="422"/>
        <v>6.4999999999999991</v>
      </c>
      <c r="AU321" s="22">
        <v>1</v>
      </c>
      <c r="AV321" s="23">
        <f t="shared" si="423"/>
        <v>1.1499999999999999</v>
      </c>
      <c r="AW321" s="31">
        <f t="shared" si="388"/>
        <v>3.8526786812993562E+20</v>
      </c>
      <c r="AX321" s="31">
        <f t="shared" si="424"/>
        <v>1.262715437795864E+23</v>
      </c>
      <c r="AY321" s="31">
        <f t="shared" si="425"/>
        <v>2.1098463534305699E+20</v>
      </c>
      <c r="AZ321" s="31">
        <f t="shared" si="426"/>
        <v>1949.9999999999998</v>
      </c>
      <c r="BA321" s="31">
        <f t="shared" si="427"/>
        <v>413317.40602551482</v>
      </c>
      <c r="BB321" s="56">
        <f t="shared" si="470"/>
        <v>1.6708803030977568E-3</v>
      </c>
      <c r="BD321" s="32">
        <f t="shared" si="428"/>
        <v>255</v>
      </c>
      <c r="BE321" s="32">
        <f t="shared" si="429"/>
        <v>9.1</v>
      </c>
      <c r="BF321" s="22">
        <v>1</v>
      </c>
      <c r="BG321" s="23">
        <f t="shared" si="430"/>
        <v>1.3</v>
      </c>
      <c r="BH321" s="31">
        <f t="shared" si="389"/>
        <v>2.5790658940929573E+19</v>
      </c>
      <c r="BI321" s="31">
        <f t="shared" si="431"/>
        <v>8.5496034389181533E+21</v>
      </c>
      <c r="BJ321" s="31">
        <f t="shared" si="432"/>
        <v>3.2966349272352589E+18</v>
      </c>
      <c r="BK321" s="31">
        <f t="shared" si="433"/>
        <v>2730</v>
      </c>
      <c r="BL321" s="31">
        <f t="shared" si="434"/>
        <v>413317.40602551482</v>
      </c>
      <c r="BM321" s="56">
        <f t="shared" si="480"/>
        <v>3.8558922069166837E-4</v>
      </c>
      <c r="BO321" s="32">
        <f t="shared" si="435"/>
        <v>210</v>
      </c>
      <c r="BP321" s="32">
        <f t="shared" si="436"/>
        <v>12.149999999999999</v>
      </c>
      <c r="BQ321" s="22">
        <v>1</v>
      </c>
      <c r="BR321" s="23">
        <f t="shared" si="437"/>
        <v>1.5249999999999999</v>
      </c>
      <c r="BS321" s="31">
        <f t="shared" si="390"/>
        <v>1.3432634865067486E+17</v>
      </c>
      <c r="BT321" s="31">
        <f t="shared" si="438"/>
        <v>4.3018013155378618E+19</v>
      </c>
      <c r="BU321" s="31">
        <f t="shared" si="439"/>
        <v>6438740092256346</v>
      </c>
      <c r="BV321" s="31">
        <f t="shared" si="440"/>
        <v>3644.9999999999995</v>
      </c>
      <c r="BW321" s="31">
        <f t="shared" si="441"/>
        <v>413317.40602551482</v>
      </c>
      <c r="BX321" s="56">
        <f t="shared" si="477"/>
        <v>1.4967544105303011E-4</v>
      </c>
      <c r="BZ321" s="32">
        <f t="shared" si="442"/>
        <v>160</v>
      </c>
      <c r="CA321" s="32">
        <f t="shared" si="443"/>
        <v>15.7</v>
      </c>
      <c r="CB321" s="32">
        <v>1</v>
      </c>
      <c r="CC321" s="23">
        <f t="shared" si="444"/>
        <v>1.7749999999999999</v>
      </c>
      <c r="CD321" s="31">
        <f t="shared" si="391"/>
        <v>5.1111354763379992E+22</v>
      </c>
      <c r="CE321" s="31">
        <f t="shared" si="445"/>
        <v>1.4515624752799917E+25</v>
      </c>
      <c r="CF321" s="31">
        <f t="shared" si="446"/>
        <v>6287832121344.0664</v>
      </c>
      <c r="CG321" s="31">
        <f t="shared" si="447"/>
        <v>4710</v>
      </c>
      <c r="CH321" s="31">
        <f t="shared" si="448"/>
        <v>413317.40602551482</v>
      </c>
      <c r="CI321" s="56">
        <f t="shared" si="476"/>
        <v>4.331768165976602E-13</v>
      </c>
      <c r="CK321" s="32">
        <f t="shared" si="449"/>
        <v>105</v>
      </c>
      <c r="CL321" s="32">
        <f t="shared" si="450"/>
        <v>19.799999999999997</v>
      </c>
      <c r="CM321" s="32">
        <v>1</v>
      </c>
      <c r="CN321" s="23">
        <f t="shared" si="451"/>
        <v>2.0499999999999998</v>
      </c>
      <c r="CO321" s="31">
        <f t="shared" si="392"/>
        <v>100800</v>
      </c>
      <c r="CP321" s="31">
        <f t="shared" si="452"/>
        <v>21697199.999999996</v>
      </c>
      <c r="CQ321" s="31">
        <f t="shared" si="453"/>
        <v>3070230528.0000215</v>
      </c>
      <c r="CR321" s="31">
        <f t="shared" si="454"/>
        <v>5939.9999999999991</v>
      </c>
      <c r="CS321" s="31">
        <f t="shared" si="455"/>
        <v>413317.40602551482</v>
      </c>
      <c r="CT321" s="56">
        <f t="shared" si="471"/>
        <v>141.5035363088335</v>
      </c>
      <c r="CV321" s="32">
        <f t="shared" si="456"/>
        <v>55</v>
      </c>
      <c r="CW321" s="32">
        <f t="shared" si="457"/>
        <v>24.4</v>
      </c>
      <c r="CX321" s="32">
        <v>1</v>
      </c>
      <c r="CY321" s="23">
        <f t="shared" si="458"/>
        <v>2.2999999999999998</v>
      </c>
      <c r="CZ321" s="31">
        <f t="shared" si="393"/>
        <v>60</v>
      </c>
      <c r="DA321" s="31">
        <f t="shared" si="459"/>
        <v>7589.9999999999991</v>
      </c>
      <c r="DB321" s="31">
        <f t="shared" si="460"/>
        <v>2998272.0000000112</v>
      </c>
      <c r="DC321" s="31">
        <f t="shared" si="461"/>
        <v>7320</v>
      </c>
      <c r="DD321" s="31">
        <f t="shared" si="462"/>
        <v>413317.40602551482</v>
      </c>
      <c r="DE321" s="56">
        <f t="shared" si="478"/>
        <v>395.02924901185924</v>
      </c>
      <c r="DG321" s="32">
        <f t="shared" si="463"/>
        <v>-10</v>
      </c>
      <c r="DH321" s="32">
        <f t="shared" si="464"/>
        <v>29.65</v>
      </c>
      <c r="DI321" s="32">
        <v>1</v>
      </c>
      <c r="DJ321" s="23">
        <f t="shared" si="472"/>
        <v>2.625</v>
      </c>
      <c r="DK321" s="31">
        <f t="shared" si="394"/>
        <v>1</v>
      </c>
      <c r="DL321" s="31">
        <f t="shared" si="465"/>
        <v>-26.25</v>
      </c>
      <c r="DM321" s="31">
        <f t="shared" si="466"/>
        <v>365.99999999999972</v>
      </c>
      <c r="DN321" s="31">
        <f t="shared" si="467"/>
        <v>8895</v>
      </c>
      <c r="DO321" s="31">
        <f t="shared" si="468"/>
        <v>413317.40602551482</v>
      </c>
    </row>
    <row r="322" spans="1:120">
      <c r="A322" s="23">
        <f t="shared" si="395"/>
        <v>14263.100429044011</v>
      </c>
      <c r="B322" s="23">
        <v>0</v>
      </c>
      <c r="C322" s="44">
        <f t="shared" si="475"/>
        <v>12.2</v>
      </c>
      <c r="D322" s="48"/>
      <c r="E322" s="47">
        <f t="shared" si="396"/>
        <v>12.2</v>
      </c>
      <c r="F322" s="84">
        <f t="shared" si="383"/>
        <v>24.4</v>
      </c>
      <c r="G322" s="185">
        <f t="shared" si="384"/>
        <v>79.893155129703175</v>
      </c>
      <c r="H322" s="26">
        <f t="shared" si="397"/>
        <v>1.0594872286260957E+19</v>
      </c>
      <c r="I322" s="23">
        <f t="shared" si="469"/>
        <v>63.200000000000031</v>
      </c>
      <c r="J322" s="27">
        <v>316</v>
      </c>
      <c r="K322" s="32">
        <f t="shared" si="398"/>
        <v>316</v>
      </c>
      <c r="L322" s="32">
        <f t="shared" si="399"/>
        <v>1</v>
      </c>
      <c r="M322" s="22">
        <v>1</v>
      </c>
      <c r="N322" s="109">
        <f t="shared" si="400"/>
        <v>12.2</v>
      </c>
      <c r="O322" s="31">
        <f t="shared" si="385"/>
        <v>1.2135937846092971E+22</v>
      </c>
      <c r="P322" s="31">
        <f t="shared" si="401"/>
        <v>4.6786467584257618E+25</v>
      </c>
      <c r="Q322" s="31">
        <f t="shared" si="402"/>
        <v>1.5510893027086041E+22</v>
      </c>
      <c r="R322" s="31">
        <f t="shared" si="403"/>
        <v>300</v>
      </c>
      <c r="S322" s="31">
        <f t="shared" si="404"/>
        <v>427893.0128713203</v>
      </c>
      <c r="T322" s="56">
        <f t="shared" si="405"/>
        <v>3.3152520008381735E-4</v>
      </c>
      <c r="U322" s="163">
        <f t="shared" si="406"/>
        <v>2396.7946538910951</v>
      </c>
      <c r="W322" s="32">
        <f t="shared" si="407"/>
        <v>311</v>
      </c>
      <c r="X322" s="32">
        <f t="shared" si="408"/>
        <v>2.0499999999999998</v>
      </c>
      <c r="Y322" s="22">
        <v>1</v>
      </c>
      <c r="Z322" s="23">
        <f t="shared" si="409"/>
        <v>1.0249999999999999</v>
      </c>
      <c r="AA322" s="31">
        <f t="shared" si="386"/>
        <v>7.9908058285313469E+22</v>
      </c>
      <c r="AB322" s="31">
        <f t="shared" si="410"/>
        <v>2.5472691279900802E+25</v>
      </c>
      <c r="AC322" s="31">
        <f t="shared" si="411"/>
        <v>7.7554465135430184E+21</v>
      </c>
      <c r="AD322" s="31">
        <f t="shared" si="412"/>
        <v>615</v>
      </c>
      <c r="AE322" s="31">
        <f t="shared" si="413"/>
        <v>427893.0128713203</v>
      </c>
      <c r="AF322" s="56">
        <f t="shared" si="474"/>
        <v>3.0446121410274558E-4</v>
      </c>
      <c r="AH322" s="32">
        <f t="shared" si="414"/>
        <v>301</v>
      </c>
      <c r="AI322" s="32">
        <f t="shared" si="415"/>
        <v>4.1999999999999993</v>
      </c>
      <c r="AJ322" s="22">
        <v>1</v>
      </c>
      <c r="AK322" s="23">
        <f t="shared" si="416"/>
        <v>1.075</v>
      </c>
      <c r="AL322" s="31">
        <f t="shared" si="387"/>
        <v>6.5193054545127533E+21</v>
      </c>
      <c r="AM322" s="31">
        <f t="shared" si="417"/>
        <v>2.1094842624439642E+24</v>
      </c>
      <c r="AN322" s="31">
        <f t="shared" si="418"/>
        <v>1.9388616283857528E+21</v>
      </c>
      <c r="AO322" s="31">
        <f t="shared" si="419"/>
        <v>1259.9999999999998</v>
      </c>
      <c r="AP322" s="31">
        <f t="shared" si="420"/>
        <v>427893.0128713203</v>
      </c>
      <c r="AQ322" s="56">
        <f t="shared" si="479"/>
        <v>9.1911642239011788E-4</v>
      </c>
      <c r="AS322" s="32">
        <f t="shared" si="421"/>
        <v>286</v>
      </c>
      <c r="AT322" s="32">
        <f t="shared" si="422"/>
        <v>6.4999999999999991</v>
      </c>
      <c r="AU322" s="22">
        <v>1</v>
      </c>
      <c r="AV322" s="23">
        <f t="shared" si="423"/>
        <v>1.1499999999999999</v>
      </c>
      <c r="AW322" s="31">
        <f t="shared" si="388"/>
        <v>3.8526786812993562E+20</v>
      </c>
      <c r="AX322" s="31">
        <f t="shared" si="424"/>
        <v>1.2671460182793582E+23</v>
      </c>
      <c r="AY322" s="31">
        <f t="shared" si="425"/>
        <v>2.4235770354821883E+20</v>
      </c>
      <c r="AZ322" s="31">
        <f t="shared" si="426"/>
        <v>1949.9999999999998</v>
      </c>
      <c r="BA322" s="31">
        <f t="shared" si="427"/>
        <v>427893.0128713203</v>
      </c>
      <c r="BB322" s="56">
        <f t="shared" si="470"/>
        <v>1.9126264854409862E-3</v>
      </c>
      <c r="BD322" s="32">
        <f t="shared" si="428"/>
        <v>256</v>
      </c>
      <c r="BE322" s="32">
        <f t="shared" si="429"/>
        <v>9.1</v>
      </c>
      <c r="BF322" s="22">
        <v>1</v>
      </c>
      <c r="BG322" s="23">
        <f t="shared" si="430"/>
        <v>1.3</v>
      </c>
      <c r="BH322" s="31">
        <f t="shared" si="389"/>
        <v>2.5790658940929573E+19</v>
      </c>
      <c r="BI322" s="31">
        <f t="shared" si="431"/>
        <v>8.5831312955413616E+21</v>
      </c>
      <c r="BJ322" s="31">
        <f t="shared" si="432"/>
        <v>3.7868391179409121E+18</v>
      </c>
      <c r="BK322" s="31">
        <f t="shared" si="433"/>
        <v>2730</v>
      </c>
      <c r="BL322" s="31">
        <f t="shared" si="434"/>
        <v>427893.0128713203</v>
      </c>
      <c r="BM322" s="56">
        <f t="shared" si="480"/>
        <v>4.411955249837601E-4</v>
      </c>
      <c r="BO322" s="32">
        <f t="shared" si="435"/>
        <v>211</v>
      </c>
      <c r="BP322" s="32">
        <f t="shared" si="436"/>
        <v>12.149999999999999</v>
      </c>
      <c r="BQ322" s="22">
        <v>1</v>
      </c>
      <c r="BR322" s="23">
        <f t="shared" si="437"/>
        <v>1.5249999999999999</v>
      </c>
      <c r="BS322" s="31">
        <f t="shared" si="390"/>
        <v>1.3432634865067486E+17</v>
      </c>
      <c r="BT322" s="31">
        <f t="shared" si="438"/>
        <v>4.3222860837070905E+19</v>
      </c>
      <c r="BU322" s="31">
        <f t="shared" si="439"/>
        <v>7396170152228321</v>
      </c>
      <c r="BV322" s="31">
        <f t="shared" si="440"/>
        <v>3644.9999999999995</v>
      </c>
      <c r="BW322" s="31">
        <f t="shared" si="441"/>
        <v>427893.0128713203</v>
      </c>
      <c r="BX322" s="56">
        <f t="shared" si="477"/>
        <v>1.711170896370852E-4</v>
      </c>
      <c r="BZ322" s="32">
        <f t="shared" si="442"/>
        <v>161</v>
      </c>
      <c r="CA322" s="32">
        <f t="shared" si="443"/>
        <v>15.7</v>
      </c>
      <c r="CB322" s="32">
        <v>1</v>
      </c>
      <c r="CC322" s="23">
        <f t="shared" si="444"/>
        <v>1.7749999999999999</v>
      </c>
      <c r="CD322" s="31">
        <f t="shared" si="391"/>
        <v>5.1111354763379992E+22</v>
      </c>
      <c r="CE322" s="31">
        <f t="shared" si="445"/>
        <v>1.4606347407504916E+25</v>
      </c>
      <c r="CF322" s="31">
        <f t="shared" si="446"/>
        <v>7222822414285.4482</v>
      </c>
      <c r="CG322" s="31">
        <f t="shared" si="447"/>
        <v>4710</v>
      </c>
      <c r="CH322" s="31">
        <f t="shared" si="448"/>
        <v>427893.0128713203</v>
      </c>
      <c r="CI322" s="56">
        <f t="shared" si="476"/>
        <v>4.9449887865697864E-13</v>
      </c>
      <c r="CK322" s="32">
        <f t="shared" si="449"/>
        <v>106</v>
      </c>
      <c r="CL322" s="32">
        <f t="shared" si="450"/>
        <v>19.799999999999997</v>
      </c>
      <c r="CM322" s="32">
        <v>1</v>
      </c>
      <c r="CN322" s="23">
        <f t="shared" si="451"/>
        <v>2.0499999999999998</v>
      </c>
      <c r="CO322" s="31">
        <f t="shared" si="392"/>
        <v>100800</v>
      </c>
      <c r="CP322" s="31">
        <f t="shared" si="452"/>
        <v>21903839.999999996</v>
      </c>
      <c r="CQ322" s="31">
        <f t="shared" si="453"/>
        <v>3526768756.9753027</v>
      </c>
      <c r="CR322" s="31">
        <f t="shared" si="454"/>
        <v>5939.9999999999991</v>
      </c>
      <c r="CS322" s="31">
        <f t="shared" si="455"/>
        <v>427893.0128713203</v>
      </c>
      <c r="CT322" s="56">
        <f t="shared" si="471"/>
        <v>161.01143712587853</v>
      </c>
      <c r="CV322" s="32">
        <f t="shared" si="456"/>
        <v>56</v>
      </c>
      <c r="CW322" s="32">
        <f t="shared" si="457"/>
        <v>24.4</v>
      </c>
      <c r="CX322" s="32">
        <v>1</v>
      </c>
      <c r="CY322" s="23">
        <f t="shared" si="458"/>
        <v>2.2999999999999998</v>
      </c>
      <c r="CZ322" s="31">
        <f t="shared" si="393"/>
        <v>60</v>
      </c>
      <c r="DA322" s="31">
        <f t="shared" si="459"/>
        <v>7727.9999999999991</v>
      </c>
      <c r="DB322" s="31">
        <f t="shared" si="460"/>
        <v>3444110.1142336833</v>
      </c>
      <c r="DC322" s="31">
        <f t="shared" si="461"/>
        <v>7320</v>
      </c>
      <c r="DD322" s="31">
        <f t="shared" si="462"/>
        <v>427893.0128713203</v>
      </c>
      <c r="DE322" s="56">
        <f t="shared" si="478"/>
        <v>445.66642264928618</v>
      </c>
      <c r="DG322" s="32">
        <f t="shared" si="463"/>
        <v>-9</v>
      </c>
      <c r="DH322" s="32">
        <f t="shared" si="464"/>
        <v>29.65</v>
      </c>
      <c r="DI322" s="32">
        <v>1</v>
      </c>
      <c r="DJ322" s="23">
        <f t="shared" si="472"/>
        <v>2.625</v>
      </c>
      <c r="DK322" s="31">
        <f t="shared" si="394"/>
        <v>1</v>
      </c>
      <c r="DL322" s="31">
        <f t="shared" si="465"/>
        <v>-23.625</v>
      </c>
      <c r="DM322" s="31">
        <f t="shared" si="466"/>
        <v>420.42359792891449</v>
      </c>
      <c r="DN322" s="31">
        <f t="shared" si="467"/>
        <v>8895</v>
      </c>
      <c r="DO322" s="31">
        <f t="shared" si="468"/>
        <v>427893.0128713203</v>
      </c>
    </row>
    <row r="323" spans="1:120">
      <c r="A323" s="23">
        <f t="shared" si="395"/>
        <v>14766.087579416168</v>
      </c>
      <c r="B323" s="23">
        <v>0</v>
      </c>
      <c r="C323" s="44">
        <f t="shared" si="475"/>
        <v>12.2</v>
      </c>
      <c r="D323" s="48"/>
      <c r="E323" s="47">
        <f t="shared" si="396"/>
        <v>12.2</v>
      </c>
      <c r="F323" s="84">
        <f t="shared" si="383"/>
        <v>24.4</v>
      </c>
      <c r="G323" s="185">
        <f t="shared" si="384"/>
        <v>81.008422014097903</v>
      </c>
      <c r="H323" s="26">
        <f t="shared" si="397"/>
        <v>1.2170312366631635E+19</v>
      </c>
      <c r="I323" s="23">
        <f t="shared" si="469"/>
        <v>63.400000000000034</v>
      </c>
      <c r="J323" s="27">
        <v>317</v>
      </c>
      <c r="K323" s="32">
        <f t="shared" si="398"/>
        <v>317</v>
      </c>
      <c r="L323" s="32">
        <f t="shared" si="399"/>
        <v>1</v>
      </c>
      <c r="M323" s="22">
        <v>1</v>
      </c>
      <c r="N323" s="109">
        <f t="shared" si="400"/>
        <v>12.2</v>
      </c>
      <c r="O323" s="31">
        <f t="shared" si="385"/>
        <v>1.2135937846092971E+22</v>
      </c>
      <c r="P323" s="31">
        <f t="shared" si="401"/>
        <v>4.6934526025979952E+25</v>
      </c>
      <c r="Q323" s="31">
        <f t="shared" si="402"/>
        <v>1.7817337304748711E+22</v>
      </c>
      <c r="R323" s="31">
        <f t="shared" si="403"/>
        <v>300</v>
      </c>
      <c r="S323" s="31">
        <f t="shared" si="404"/>
        <v>442982.62738248502</v>
      </c>
      <c r="T323" s="56">
        <f t="shared" si="405"/>
        <v>3.7962111932026695E-4</v>
      </c>
      <c r="U323" s="163">
        <f t="shared" si="406"/>
        <v>2430.252660422937</v>
      </c>
      <c r="W323" s="32">
        <f t="shared" si="407"/>
        <v>312</v>
      </c>
      <c r="X323" s="32">
        <f t="shared" si="408"/>
        <v>2.0499999999999998</v>
      </c>
      <c r="Y323" s="22">
        <v>1</v>
      </c>
      <c r="Z323" s="23">
        <f t="shared" si="409"/>
        <v>1.0249999999999999</v>
      </c>
      <c r="AA323" s="31">
        <f t="shared" si="386"/>
        <v>7.9908058285313469E+22</v>
      </c>
      <c r="AB323" s="31">
        <f t="shared" si="410"/>
        <v>2.5554597039643245E+25</v>
      </c>
      <c r="AC323" s="31">
        <f t="shared" si="411"/>
        <v>8.9086686523743556E+21</v>
      </c>
      <c r="AD323" s="31">
        <f t="shared" si="412"/>
        <v>615</v>
      </c>
      <c r="AE323" s="31">
        <f t="shared" si="413"/>
        <v>442982.62738248502</v>
      </c>
      <c r="AF323" s="56">
        <f t="shared" si="474"/>
        <v>3.4861315318547966E-4</v>
      </c>
      <c r="AH323" s="32">
        <f t="shared" si="414"/>
        <v>302</v>
      </c>
      <c r="AI323" s="32">
        <f t="shared" si="415"/>
        <v>4.1999999999999993</v>
      </c>
      <c r="AJ323" s="22">
        <v>1</v>
      </c>
      <c r="AK323" s="23">
        <f t="shared" si="416"/>
        <v>1.075</v>
      </c>
      <c r="AL323" s="31">
        <f t="shared" si="387"/>
        <v>6.5193054545127533E+21</v>
      </c>
      <c r="AM323" s="31">
        <f t="shared" si="417"/>
        <v>2.1164925158075652E+24</v>
      </c>
      <c r="AN323" s="31">
        <f t="shared" si="418"/>
        <v>2.2271671630935873E+21</v>
      </c>
      <c r="AO323" s="31">
        <f t="shared" si="419"/>
        <v>1259.9999999999998</v>
      </c>
      <c r="AP323" s="31">
        <f t="shared" si="420"/>
        <v>442982.62738248502</v>
      </c>
      <c r="AQ323" s="56">
        <f t="shared" si="479"/>
        <v>1.0522915372766122E-3</v>
      </c>
      <c r="AS323" s="32">
        <f t="shared" si="421"/>
        <v>287</v>
      </c>
      <c r="AT323" s="32">
        <f t="shared" si="422"/>
        <v>6.4999999999999991</v>
      </c>
      <c r="AU323" s="22">
        <v>1</v>
      </c>
      <c r="AV323" s="23">
        <f t="shared" si="423"/>
        <v>1.1499999999999999</v>
      </c>
      <c r="AW323" s="31">
        <f t="shared" si="388"/>
        <v>3.8526786812993562E+20</v>
      </c>
      <c r="AX323" s="31">
        <f t="shared" si="424"/>
        <v>1.2715765987628524E+23</v>
      </c>
      <c r="AY323" s="31">
        <f t="shared" si="425"/>
        <v>2.7839589538669812E+20</v>
      </c>
      <c r="AZ323" s="31">
        <f t="shared" si="426"/>
        <v>1949.9999999999998</v>
      </c>
      <c r="BA323" s="31">
        <f t="shared" si="427"/>
        <v>442982.62738248502</v>
      </c>
      <c r="BB323" s="56">
        <f t="shared" si="470"/>
        <v>2.1893757376280454E-3</v>
      </c>
      <c r="BD323" s="32">
        <f t="shared" si="428"/>
        <v>257</v>
      </c>
      <c r="BE323" s="32">
        <f t="shared" si="429"/>
        <v>9.1</v>
      </c>
      <c r="BF323" s="22">
        <v>1</v>
      </c>
      <c r="BG323" s="23">
        <f t="shared" si="430"/>
        <v>1.3</v>
      </c>
      <c r="BH323" s="31">
        <f t="shared" si="389"/>
        <v>2.5790658940929573E+19</v>
      </c>
      <c r="BI323" s="31">
        <f t="shared" si="431"/>
        <v>8.6166591521645711E+21</v>
      </c>
      <c r="BJ323" s="31">
        <f t="shared" si="432"/>
        <v>4.3499358654171494E+18</v>
      </c>
      <c r="BK323" s="31">
        <f t="shared" si="433"/>
        <v>2730</v>
      </c>
      <c r="BL323" s="31">
        <f t="shared" si="434"/>
        <v>442982.62738248502</v>
      </c>
      <c r="BM323" s="56">
        <f t="shared" si="480"/>
        <v>5.0482858711249038E-4</v>
      </c>
      <c r="BO323" s="32">
        <f t="shared" si="435"/>
        <v>212</v>
      </c>
      <c r="BP323" s="32">
        <f t="shared" si="436"/>
        <v>12.149999999999999</v>
      </c>
      <c r="BQ323" s="22">
        <v>1</v>
      </c>
      <c r="BR323" s="23">
        <f t="shared" si="437"/>
        <v>1.5249999999999999</v>
      </c>
      <c r="BS323" s="31">
        <f t="shared" si="390"/>
        <v>1.3432634865067486E+17</v>
      </c>
      <c r="BT323" s="31">
        <f t="shared" si="438"/>
        <v>4.3427708518763184E+19</v>
      </c>
      <c r="BU323" s="31">
        <f t="shared" si="439"/>
        <v>8495968487142846</v>
      </c>
      <c r="BV323" s="31">
        <f t="shared" si="440"/>
        <v>3644.9999999999995</v>
      </c>
      <c r="BW323" s="31">
        <f t="shared" si="441"/>
        <v>442982.62738248502</v>
      </c>
      <c r="BX323" s="56">
        <f t="shared" si="477"/>
        <v>1.9563474051300945E-4</v>
      </c>
      <c r="BZ323" s="32">
        <f t="shared" si="442"/>
        <v>162</v>
      </c>
      <c r="CA323" s="32">
        <f t="shared" si="443"/>
        <v>15.7</v>
      </c>
      <c r="CB323" s="32">
        <v>1</v>
      </c>
      <c r="CC323" s="23">
        <f t="shared" si="444"/>
        <v>1.7749999999999999</v>
      </c>
      <c r="CD323" s="31">
        <f t="shared" si="391"/>
        <v>5.1111354763379992E+22</v>
      </c>
      <c r="CE323" s="31">
        <f t="shared" si="445"/>
        <v>1.4697070062209916E+25</v>
      </c>
      <c r="CF323" s="31">
        <f t="shared" si="446"/>
        <v>8296844225725.4072</v>
      </c>
      <c r="CG323" s="31">
        <f t="shared" si="447"/>
        <v>4710</v>
      </c>
      <c r="CH323" s="31">
        <f t="shared" si="448"/>
        <v>442982.62738248502</v>
      </c>
      <c r="CI323" s="56">
        <f t="shared" si="476"/>
        <v>5.6452369013731555E-13</v>
      </c>
      <c r="CK323" s="32">
        <f t="shared" si="449"/>
        <v>107</v>
      </c>
      <c r="CL323" s="32">
        <f t="shared" si="450"/>
        <v>19.799999999999997</v>
      </c>
      <c r="CM323" s="32">
        <v>1</v>
      </c>
      <c r="CN323" s="23">
        <f t="shared" si="451"/>
        <v>2.0499999999999998</v>
      </c>
      <c r="CO323" s="31">
        <f t="shared" si="392"/>
        <v>100800</v>
      </c>
      <c r="CP323" s="31">
        <f t="shared" si="452"/>
        <v>22110479.999999996</v>
      </c>
      <c r="CQ323" s="31">
        <f t="shared" si="453"/>
        <v>4051193469.5924692</v>
      </c>
      <c r="CR323" s="31">
        <f t="shared" si="454"/>
        <v>5939.9999999999991</v>
      </c>
      <c r="CS323" s="31">
        <f t="shared" si="455"/>
        <v>442982.62738248502</v>
      </c>
      <c r="CT323" s="56">
        <f t="shared" si="471"/>
        <v>183.2250348971379</v>
      </c>
      <c r="CV323" s="32">
        <f t="shared" si="456"/>
        <v>57</v>
      </c>
      <c r="CW323" s="32">
        <f t="shared" si="457"/>
        <v>24.4</v>
      </c>
      <c r="CX323" s="32">
        <v>12</v>
      </c>
      <c r="CY323" s="23">
        <f t="shared" si="458"/>
        <v>2.2999999999999998</v>
      </c>
      <c r="CZ323" s="31">
        <f t="shared" si="393"/>
        <v>720</v>
      </c>
      <c r="DA323" s="31">
        <f t="shared" si="459"/>
        <v>94391.999999999985</v>
      </c>
      <c r="DB323" s="31">
        <f t="shared" si="460"/>
        <v>3956243.6226488831</v>
      </c>
      <c r="DC323" s="31">
        <f t="shared" si="461"/>
        <v>7320</v>
      </c>
      <c r="DD323" s="31">
        <f t="shared" si="462"/>
        <v>442982.62738248502</v>
      </c>
      <c r="DE323" s="56">
        <f t="shared" si="478"/>
        <v>41.912912351140811</v>
      </c>
      <c r="DG323" s="32">
        <f t="shared" si="463"/>
        <v>-8</v>
      </c>
      <c r="DH323" s="32">
        <f t="shared" si="464"/>
        <v>29.65</v>
      </c>
      <c r="DI323" s="32">
        <v>1</v>
      </c>
      <c r="DJ323" s="23">
        <f t="shared" si="472"/>
        <v>2.625</v>
      </c>
      <c r="DK323" s="31">
        <f t="shared" si="394"/>
        <v>1</v>
      </c>
      <c r="DL323" s="31">
        <f t="shared" si="465"/>
        <v>-21</v>
      </c>
      <c r="DM323" s="31">
        <f t="shared" si="466"/>
        <v>482.93989534287897</v>
      </c>
      <c r="DN323" s="31">
        <f t="shared" si="467"/>
        <v>8895</v>
      </c>
      <c r="DO323" s="31">
        <f t="shared" si="468"/>
        <v>442982.62738248502</v>
      </c>
    </row>
    <row r="324" spans="1:120">
      <c r="A324" s="23">
        <f t="shared" si="395"/>
        <v>15286.812533339389</v>
      </c>
      <c r="B324" s="23">
        <v>0</v>
      </c>
      <c r="C324" s="44">
        <f t="shared" si="475"/>
        <v>12.2</v>
      </c>
      <c r="D324" s="48"/>
      <c r="E324" s="47">
        <f t="shared" si="396"/>
        <v>12.2</v>
      </c>
      <c r="F324" s="84">
        <f t="shared" si="383"/>
        <v>24.4</v>
      </c>
      <c r="G324" s="185">
        <f t="shared" si="384"/>
        <v>82.139257444025901</v>
      </c>
      <c r="H324" s="26">
        <f t="shared" si="397"/>
        <v>1.3980017795349832E+19</v>
      </c>
      <c r="I324" s="23">
        <f t="shared" si="469"/>
        <v>63.600000000000037</v>
      </c>
      <c r="J324" s="27">
        <v>318</v>
      </c>
      <c r="K324" s="32">
        <f t="shared" si="398"/>
        <v>318</v>
      </c>
      <c r="L324" s="32">
        <f t="shared" si="399"/>
        <v>1</v>
      </c>
      <c r="M324" s="22">
        <v>1</v>
      </c>
      <c r="N324" s="109">
        <f t="shared" si="400"/>
        <v>12.2</v>
      </c>
      <c r="O324" s="31">
        <f t="shared" si="385"/>
        <v>1.2135937846092971E+22</v>
      </c>
      <c r="P324" s="31">
        <f t="shared" si="401"/>
        <v>4.7082584467702286E+25</v>
      </c>
      <c r="Q324" s="31">
        <f t="shared" si="402"/>
        <v>2.0466746052392151E+22</v>
      </c>
      <c r="R324" s="31">
        <f t="shared" si="403"/>
        <v>300</v>
      </c>
      <c r="S324" s="31">
        <f t="shared" si="404"/>
        <v>458604.37600018166</v>
      </c>
      <c r="T324" s="56">
        <f t="shared" si="405"/>
        <v>4.3469886548882911E-4</v>
      </c>
      <c r="U324" s="163">
        <f t="shared" si="406"/>
        <v>2464.1777233207772</v>
      </c>
      <c r="W324" s="32">
        <f t="shared" si="407"/>
        <v>313</v>
      </c>
      <c r="X324" s="32">
        <f t="shared" si="408"/>
        <v>2.0499999999999998</v>
      </c>
      <c r="Y324" s="22">
        <v>1</v>
      </c>
      <c r="Z324" s="23">
        <f t="shared" si="409"/>
        <v>1.0249999999999999</v>
      </c>
      <c r="AA324" s="31">
        <f t="shared" si="386"/>
        <v>7.9908058285313469E+22</v>
      </c>
      <c r="AB324" s="31">
        <f t="shared" si="410"/>
        <v>2.5636502799385691E+25</v>
      </c>
      <c r="AC324" s="31">
        <f t="shared" si="411"/>
        <v>1.0233373026196075E+22</v>
      </c>
      <c r="AD324" s="31">
        <f t="shared" si="412"/>
        <v>615</v>
      </c>
      <c r="AE324" s="31">
        <f t="shared" si="413"/>
        <v>458604.37600018166</v>
      </c>
      <c r="AF324" s="56">
        <f t="shared" si="474"/>
        <v>3.9917195829227103E-4</v>
      </c>
      <c r="AH324" s="32">
        <f t="shared" si="414"/>
        <v>303</v>
      </c>
      <c r="AI324" s="32">
        <f t="shared" si="415"/>
        <v>4.1999999999999993</v>
      </c>
      <c r="AJ324" s="22">
        <v>1</v>
      </c>
      <c r="AK324" s="23">
        <f t="shared" si="416"/>
        <v>1.075</v>
      </c>
      <c r="AL324" s="31">
        <f t="shared" si="387"/>
        <v>6.5193054545127533E+21</v>
      </c>
      <c r="AM324" s="31">
        <f t="shared" si="417"/>
        <v>2.1235007691711665E+24</v>
      </c>
      <c r="AN324" s="31">
        <f t="shared" si="418"/>
        <v>2.5583432565490167E+21</v>
      </c>
      <c r="AO324" s="31">
        <f t="shared" si="419"/>
        <v>1259.9999999999998</v>
      </c>
      <c r="AP324" s="31">
        <f t="shared" si="420"/>
        <v>458604.37600018166</v>
      </c>
      <c r="AQ324" s="56">
        <f t="shared" si="479"/>
        <v>1.2047762325735232E-3</v>
      </c>
      <c r="AS324" s="32">
        <f t="shared" si="421"/>
        <v>288</v>
      </c>
      <c r="AT324" s="32">
        <f t="shared" si="422"/>
        <v>6.4999999999999991</v>
      </c>
      <c r="AU324" s="22">
        <v>1</v>
      </c>
      <c r="AV324" s="23">
        <f t="shared" si="423"/>
        <v>1.1499999999999999</v>
      </c>
      <c r="AW324" s="31">
        <f t="shared" si="388"/>
        <v>3.8526786812993562E+20</v>
      </c>
      <c r="AX324" s="31">
        <f t="shared" si="424"/>
        <v>1.2760071792463466E+23</v>
      </c>
      <c r="AY324" s="31">
        <f t="shared" si="425"/>
        <v>3.1979290706862683E+20</v>
      </c>
      <c r="AZ324" s="31">
        <f t="shared" si="426"/>
        <v>1949.9999999999998</v>
      </c>
      <c r="BA324" s="31">
        <f t="shared" si="427"/>
        <v>458604.37600018166</v>
      </c>
      <c r="BB324" s="56">
        <f t="shared" si="470"/>
        <v>2.5061999044355492E-3</v>
      </c>
      <c r="BD324" s="32">
        <f t="shared" si="428"/>
        <v>258</v>
      </c>
      <c r="BE324" s="32">
        <f t="shared" si="429"/>
        <v>9.1</v>
      </c>
      <c r="BF324" s="22">
        <v>1</v>
      </c>
      <c r="BG324" s="23">
        <f t="shared" si="430"/>
        <v>1.3</v>
      </c>
      <c r="BH324" s="31">
        <f t="shared" si="389"/>
        <v>2.5790658940929573E+19</v>
      </c>
      <c r="BI324" s="31">
        <f t="shared" si="431"/>
        <v>8.6501870087877794E+21</v>
      </c>
      <c r="BJ324" s="31">
        <f t="shared" si="432"/>
        <v>4.996764172947284E+18</v>
      </c>
      <c r="BK324" s="31">
        <f t="shared" si="433"/>
        <v>2730</v>
      </c>
      <c r="BL324" s="31">
        <f t="shared" si="434"/>
        <v>458604.37600018166</v>
      </c>
      <c r="BM324" s="56">
        <f t="shared" si="480"/>
        <v>5.776481095577517E-4</v>
      </c>
      <c r="BO324" s="32">
        <f t="shared" si="435"/>
        <v>213</v>
      </c>
      <c r="BP324" s="32">
        <f t="shared" si="436"/>
        <v>12.149999999999999</v>
      </c>
      <c r="BQ324" s="22">
        <v>1</v>
      </c>
      <c r="BR324" s="23">
        <f t="shared" si="437"/>
        <v>1.5249999999999999</v>
      </c>
      <c r="BS324" s="31">
        <f t="shared" si="390"/>
        <v>1.3432634865067486E+17</v>
      </c>
      <c r="BT324" s="31">
        <f t="shared" si="438"/>
        <v>4.3632556200455455E+19</v>
      </c>
      <c r="BU324" s="31">
        <f t="shared" si="439"/>
        <v>9759305025287634</v>
      </c>
      <c r="BV324" s="31">
        <f t="shared" si="440"/>
        <v>3644.9999999999995</v>
      </c>
      <c r="BW324" s="31">
        <f t="shared" si="441"/>
        <v>458604.37600018166</v>
      </c>
      <c r="BX324" s="56">
        <f t="shared" si="477"/>
        <v>2.2367025622912652E-4</v>
      </c>
      <c r="BZ324" s="32">
        <f t="shared" si="442"/>
        <v>163</v>
      </c>
      <c r="CA324" s="32">
        <f t="shared" si="443"/>
        <v>15.7</v>
      </c>
      <c r="CB324" s="32">
        <v>1</v>
      </c>
      <c r="CC324" s="23">
        <f t="shared" si="444"/>
        <v>1.7749999999999999</v>
      </c>
      <c r="CD324" s="31">
        <f t="shared" si="391"/>
        <v>5.1111354763379992E+22</v>
      </c>
      <c r="CE324" s="31">
        <f t="shared" si="445"/>
        <v>1.4787792716914914E+25</v>
      </c>
      <c r="CF324" s="31">
        <f t="shared" si="446"/>
        <v>9530571313757.4258</v>
      </c>
      <c r="CG324" s="31">
        <f t="shared" si="447"/>
        <v>4710</v>
      </c>
      <c r="CH324" s="31">
        <f t="shared" si="448"/>
        <v>458604.37600018166</v>
      </c>
      <c r="CI324" s="56">
        <f t="shared" si="476"/>
        <v>6.4448910640030464E-13</v>
      </c>
      <c r="CK324" s="32">
        <f t="shared" si="449"/>
        <v>108</v>
      </c>
      <c r="CL324" s="32">
        <f t="shared" si="450"/>
        <v>19.799999999999997</v>
      </c>
      <c r="CM324" s="32">
        <v>1</v>
      </c>
      <c r="CN324" s="23">
        <f t="shared" si="451"/>
        <v>2.0499999999999998</v>
      </c>
      <c r="CO324" s="31">
        <f t="shared" si="392"/>
        <v>100800</v>
      </c>
      <c r="CP324" s="31">
        <f t="shared" si="452"/>
        <v>22317119.999999996</v>
      </c>
      <c r="CQ324" s="31">
        <f t="shared" si="453"/>
        <v>4653599274.2955999</v>
      </c>
      <c r="CR324" s="31">
        <f t="shared" si="454"/>
        <v>5939.9999999999991</v>
      </c>
      <c r="CS324" s="31">
        <f t="shared" si="455"/>
        <v>458604.37600018166</v>
      </c>
      <c r="CT324" s="56">
        <f t="shared" si="471"/>
        <v>208.52149714190722</v>
      </c>
      <c r="CV324" s="32">
        <f t="shared" si="456"/>
        <v>58</v>
      </c>
      <c r="CW324" s="32">
        <f t="shared" si="457"/>
        <v>24.4</v>
      </c>
      <c r="CX324" s="32">
        <v>1</v>
      </c>
      <c r="CY324" s="23">
        <f t="shared" si="458"/>
        <v>2.2999999999999998</v>
      </c>
      <c r="CZ324" s="31">
        <f t="shared" si="393"/>
        <v>720</v>
      </c>
      <c r="DA324" s="31">
        <f t="shared" si="459"/>
        <v>96047.999999999985</v>
      </c>
      <c r="DB324" s="31">
        <f t="shared" si="460"/>
        <v>4544530.541304281</v>
      </c>
      <c r="DC324" s="31">
        <f t="shared" si="461"/>
        <v>7320</v>
      </c>
      <c r="DD324" s="31">
        <f t="shared" si="462"/>
        <v>458604.37600018166</v>
      </c>
      <c r="DE324" s="56">
        <f t="shared" si="478"/>
        <v>47.315202204150857</v>
      </c>
      <c r="DG324" s="32">
        <f t="shared" si="463"/>
        <v>-7</v>
      </c>
      <c r="DH324" s="32">
        <f t="shared" si="464"/>
        <v>29.65</v>
      </c>
      <c r="DI324" s="32">
        <v>1</v>
      </c>
      <c r="DJ324" s="23">
        <f t="shared" si="472"/>
        <v>2.625</v>
      </c>
      <c r="DK324" s="31">
        <f t="shared" si="394"/>
        <v>1</v>
      </c>
      <c r="DL324" s="31">
        <f t="shared" si="465"/>
        <v>-18.375</v>
      </c>
      <c r="DM324" s="31">
        <f t="shared" si="466"/>
        <v>554.75226334280535</v>
      </c>
      <c r="DN324" s="31">
        <f t="shared" si="467"/>
        <v>8895</v>
      </c>
      <c r="DO324" s="31">
        <f t="shared" si="468"/>
        <v>458604.37600018166</v>
      </c>
    </row>
    <row r="325" spans="1:120">
      <c r="A325" s="23">
        <f t="shared" si="395"/>
        <v>15825.900813105021</v>
      </c>
      <c r="B325" s="23">
        <v>0</v>
      </c>
      <c r="C325" s="44">
        <f t="shared" si="475"/>
        <v>12.2</v>
      </c>
      <c r="D325" s="48"/>
      <c r="E325" s="47">
        <f t="shared" si="396"/>
        <v>12.2</v>
      </c>
      <c r="F325" s="84">
        <f t="shared" si="383"/>
        <v>24.4</v>
      </c>
      <c r="G325" s="185">
        <f t="shared" si="384"/>
        <v>83.28587874828375</v>
      </c>
      <c r="H325" s="26">
        <f t="shared" si="397"/>
        <v>1.6058823444347632E+19</v>
      </c>
      <c r="I325" s="23">
        <f t="shared" si="469"/>
        <v>63.800000000000026</v>
      </c>
      <c r="J325" s="27">
        <v>319</v>
      </c>
      <c r="K325" s="32">
        <f t="shared" si="398"/>
        <v>319</v>
      </c>
      <c r="L325" s="32">
        <f t="shared" si="399"/>
        <v>1</v>
      </c>
      <c r="M325" s="22">
        <v>1</v>
      </c>
      <c r="N325" s="109">
        <f t="shared" si="400"/>
        <v>12.2</v>
      </c>
      <c r="O325" s="31">
        <f t="shared" si="385"/>
        <v>1.2135937846092971E+22</v>
      </c>
      <c r="P325" s="31">
        <f t="shared" si="401"/>
        <v>4.723064290942462E+25</v>
      </c>
      <c r="Q325" s="31">
        <f t="shared" si="402"/>
        <v>2.3510117522524932E+22</v>
      </c>
      <c r="R325" s="31">
        <f t="shared" si="403"/>
        <v>300</v>
      </c>
      <c r="S325" s="31">
        <f t="shared" si="404"/>
        <v>474777.02439315064</v>
      </c>
      <c r="T325" s="56">
        <f t="shared" si="405"/>
        <v>4.9777254922425825E-4</v>
      </c>
      <c r="U325" s="163">
        <f t="shared" si="406"/>
        <v>2498.5763624485126</v>
      </c>
      <c r="W325" s="32">
        <f t="shared" si="407"/>
        <v>314</v>
      </c>
      <c r="X325" s="32">
        <f t="shared" si="408"/>
        <v>2.0499999999999998</v>
      </c>
      <c r="Y325" s="22">
        <v>1</v>
      </c>
      <c r="Z325" s="23">
        <f t="shared" si="409"/>
        <v>1.0249999999999999</v>
      </c>
      <c r="AA325" s="31">
        <f t="shared" si="386"/>
        <v>7.9908058285313469E+22</v>
      </c>
      <c r="AB325" s="31">
        <f t="shared" si="410"/>
        <v>2.5718408559128137E+25</v>
      </c>
      <c r="AC325" s="31">
        <f t="shared" si="411"/>
        <v>1.1755058761262462E+22</v>
      </c>
      <c r="AD325" s="31">
        <f t="shared" si="412"/>
        <v>615</v>
      </c>
      <c r="AE325" s="31">
        <f t="shared" si="413"/>
        <v>474777.02439315064</v>
      </c>
      <c r="AF325" s="56">
        <f t="shared" si="474"/>
        <v>4.570678910492027E-4</v>
      </c>
      <c r="AH325" s="32">
        <f t="shared" si="414"/>
        <v>304</v>
      </c>
      <c r="AI325" s="32">
        <f t="shared" si="415"/>
        <v>4.1999999999999993</v>
      </c>
      <c r="AJ325" s="22">
        <v>1</v>
      </c>
      <c r="AK325" s="23">
        <f t="shared" si="416"/>
        <v>1.075</v>
      </c>
      <c r="AL325" s="31">
        <f t="shared" si="387"/>
        <v>6.5193054545127533E+21</v>
      </c>
      <c r="AM325" s="31">
        <f t="shared" si="417"/>
        <v>2.1305090225347678E+24</v>
      </c>
      <c r="AN325" s="31">
        <f t="shared" si="418"/>
        <v>2.9387646903156133E+21</v>
      </c>
      <c r="AO325" s="31">
        <f t="shared" si="419"/>
        <v>1259.9999999999998</v>
      </c>
      <c r="AP325" s="31">
        <f t="shared" si="420"/>
        <v>474777.02439315064</v>
      </c>
      <c r="AQ325" s="56">
        <f t="shared" si="479"/>
        <v>1.3793720933503607E-3</v>
      </c>
      <c r="AS325" s="32">
        <f t="shared" si="421"/>
        <v>289</v>
      </c>
      <c r="AT325" s="32">
        <f t="shared" si="422"/>
        <v>6.4999999999999991</v>
      </c>
      <c r="AU325" s="22">
        <v>1</v>
      </c>
      <c r="AV325" s="23">
        <f t="shared" si="423"/>
        <v>1.1499999999999999</v>
      </c>
      <c r="AW325" s="31">
        <f t="shared" si="388"/>
        <v>3.8526786812993562E+20</v>
      </c>
      <c r="AX325" s="31">
        <f t="shared" si="424"/>
        <v>1.2804377597298409E+23</v>
      </c>
      <c r="AY325" s="31">
        <f t="shared" si="425"/>
        <v>3.6734558628945134E+20</v>
      </c>
      <c r="AZ325" s="31">
        <f t="shared" si="426"/>
        <v>1949.9999999999998</v>
      </c>
      <c r="BA325" s="31">
        <f t="shared" si="427"/>
        <v>474777.02439315064</v>
      </c>
      <c r="BB325" s="56">
        <f t="shared" si="470"/>
        <v>2.8689062275620287E-3</v>
      </c>
      <c r="BD325" s="32">
        <f t="shared" si="428"/>
        <v>259</v>
      </c>
      <c r="BE325" s="32">
        <f t="shared" si="429"/>
        <v>9.1</v>
      </c>
      <c r="BF325" s="22">
        <v>1</v>
      </c>
      <c r="BG325" s="23">
        <f t="shared" si="430"/>
        <v>1.3</v>
      </c>
      <c r="BH325" s="31">
        <f t="shared" si="389"/>
        <v>2.5790658940929573E+19</v>
      </c>
      <c r="BI325" s="31">
        <f t="shared" si="431"/>
        <v>8.6837148654109867E+21</v>
      </c>
      <c r="BJ325" s="31">
        <f t="shared" si="432"/>
        <v>5.7397747857726659E+18</v>
      </c>
      <c r="BK325" s="31">
        <f t="shared" si="433"/>
        <v>2730</v>
      </c>
      <c r="BL325" s="31">
        <f t="shared" si="434"/>
        <v>474777.02439315064</v>
      </c>
      <c r="BM325" s="56">
        <f t="shared" si="480"/>
        <v>6.6098148945854536E-4</v>
      </c>
      <c r="BO325" s="32">
        <f t="shared" si="435"/>
        <v>214</v>
      </c>
      <c r="BP325" s="32">
        <f t="shared" si="436"/>
        <v>12.149999999999999</v>
      </c>
      <c r="BQ325" s="22">
        <v>1</v>
      </c>
      <c r="BR325" s="23">
        <f t="shared" si="437"/>
        <v>1.5249999999999999</v>
      </c>
      <c r="BS325" s="31">
        <f t="shared" si="390"/>
        <v>1.3432634865067486E+17</v>
      </c>
      <c r="BT325" s="31">
        <f t="shared" si="438"/>
        <v>4.3837403882147742E+19</v>
      </c>
      <c r="BU325" s="31">
        <f t="shared" si="439"/>
        <v>1.1210497628462204E+16</v>
      </c>
      <c r="BV325" s="31">
        <f t="shared" si="440"/>
        <v>3644.9999999999995</v>
      </c>
      <c r="BW325" s="31">
        <f t="shared" si="441"/>
        <v>474777.02439315064</v>
      </c>
      <c r="BX325" s="56">
        <f t="shared" si="477"/>
        <v>2.5572904952584442E-4</v>
      </c>
      <c r="BZ325" s="32">
        <f t="shared" si="442"/>
        <v>164</v>
      </c>
      <c r="CA325" s="32">
        <f t="shared" si="443"/>
        <v>15.7</v>
      </c>
      <c r="CB325" s="32">
        <v>1</v>
      </c>
      <c r="CC325" s="23">
        <f t="shared" si="444"/>
        <v>1.7749999999999999</v>
      </c>
      <c r="CD325" s="31">
        <f t="shared" si="391"/>
        <v>5.1111354763379992E+22</v>
      </c>
      <c r="CE325" s="31">
        <f t="shared" si="445"/>
        <v>1.4878515371619917E+25</v>
      </c>
      <c r="CF325" s="31">
        <f t="shared" si="446"/>
        <v>10947751590295.084</v>
      </c>
      <c r="CG325" s="31">
        <f t="shared" si="447"/>
        <v>4710</v>
      </c>
      <c r="CH325" s="31">
        <f t="shared" si="448"/>
        <v>474777.02439315064</v>
      </c>
      <c r="CI325" s="56">
        <f t="shared" si="476"/>
        <v>7.3580940818715131E-13</v>
      </c>
      <c r="CK325" s="32">
        <f t="shared" si="449"/>
        <v>109</v>
      </c>
      <c r="CL325" s="32">
        <f t="shared" si="450"/>
        <v>19.799999999999997</v>
      </c>
      <c r="CM325" s="32">
        <v>1</v>
      </c>
      <c r="CN325" s="23">
        <f t="shared" si="451"/>
        <v>2.0499999999999998</v>
      </c>
      <c r="CO325" s="31">
        <f t="shared" si="392"/>
        <v>100800</v>
      </c>
      <c r="CP325" s="31">
        <f t="shared" si="452"/>
        <v>22523759.999999996</v>
      </c>
      <c r="CQ325" s="31">
        <f t="shared" si="453"/>
        <v>5345581831.1987514</v>
      </c>
      <c r="CR325" s="31">
        <f t="shared" si="454"/>
        <v>5939.9999999999991</v>
      </c>
      <c r="CS325" s="31">
        <f t="shared" si="455"/>
        <v>474777.02439315064</v>
      </c>
      <c r="CT325" s="56">
        <f t="shared" si="471"/>
        <v>237.33079340211191</v>
      </c>
      <c r="CV325" s="32">
        <f t="shared" si="456"/>
        <v>59</v>
      </c>
      <c r="CW325" s="32">
        <f t="shared" si="457"/>
        <v>24.4</v>
      </c>
      <c r="CX325" s="32">
        <v>1</v>
      </c>
      <c r="CY325" s="23">
        <f t="shared" si="458"/>
        <v>2.2999999999999998</v>
      </c>
      <c r="CZ325" s="31">
        <f t="shared" si="393"/>
        <v>720</v>
      </c>
      <c r="DA325" s="31">
        <f t="shared" si="459"/>
        <v>97703.999999999985</v>
      </c>
      <c r="DB325" s="31">
        <f t="shared" si="460"/>
        <v>5220294.757030013</v>
      </c>
      <c r="DC325" s="31">
        <f t="shared" si="461"/>
        <v>7320</v>
      </c>
      <c r="DD325" s="31">
        <f t="shared" si="462"/>
        <v>474777.02439315064</v>
      </c>
      <c r="DE325" s="56">
        <f t="shared" si="478"/>
        <v>53.429693329137123</v>
      </c>
      <c r="DG325" s="32">
        <f t="shared" si="463"/>
        <v>-6</v>
      </c>
      <c r="DH325" s="32">
        <f t="shared" si="464"/>
        <v>29.65</v>
      </c>
      <c r="DI325" s="32">
        <v>1</v>
      </c>
      <c r="DJ325" s="23">
        <f t="shared" si="472"/>
        <v>2.625</v>
      </c>
      <c r="DK325" s="31">
        <f t="shared" si="394"/>
        <v>1</v>
      </c>
      <c r="DL325" s="31">
        <f t="shared" si="465"/>
        <v>-15.75</v>
      </c>
      <c r="DM325" s="31">
        <f t="shared" si="466"/>
        <v>637.24301233276265</v>
      </c>
      <c r="DN325" s="31">
        <f t="shared" si="467"/>
        <v>8895</v>
      </c>
      <c r="DO325" s="31">
        <f t="shared" si="468"/>
        <v>474777.02439315064</v>
      </c>
    </row>
    <row r="326" spans="1:120">
      <c r="A326" s="23">
        <f t="shared" si="395"/>
        <v>16384.000000000364</v>
      </c>
      <c r="B326" s="23">
        <v>0</v>
      </c>
      <c r="C326" s="44">
        <f t="shared" si="475"/>
        <v>12.2</v>
      </c>
      <c r="D326" s="73"/>
      <c r="E326" s="47">
        <f t="shared" si="396"/>
        <v>12.2</v>
      </c>
      <c r="F326" s="84">
        <f t="shared" ref="F326:F389" si="481">C326+E326</f>
        <v>24.4</v>
      </c>
      <c r="G326" s="185">
        <f t="shared" ref="G326:G389" si="482">POWER(2,J326/50)</f>
        <v>84.4485062894652</v>
      </c>
      <c r="H326" s="26">
        <f t="shared" si="397"/>
        <v>1.8446744073709945E+19</v>
      </c>
      <c r="I326" s="23">
        <f t="shared" si="469"/>
        <v>64.000000000000028</v>
      </c>
      <c r="J326" s="27">
        <v>320</v>
      </c>
      <c r="K326" s="32">
        <f t="shared" si="398"/>
        <v>320</v>
      </c>
      <c r="L326" s="32">
        <f t="shared" si="399"/>
        <v>1</v>
      </c>
      <c r="M326" s="22">
        <v>1</v>
      </c>
      <c r="N326" s="109">
        <f t="shared" si="400"/>
        <v>12.2</v>
      </c>
      <c r="O326" s="31">
        <f t="shared" ref="O326:O389" si="483">O325*M326</f>
        <v>1.2135937846092971E+22</v>
      </c>
      <c r="P326" s="31">
        <f t="shared" si="401"/>
        <v>4.7378701351146963E+25</v>
      </c>
      <c r="Q326" s="31">
        <f t="shared" si="402"/>
        <v>2.7006033323911358E+22</v>
      </c>
      <c r="R326" s="31">
        <f t="shared" si="403"/>
        <v>300</v>
      </c>
      <c r="S326" s="31">
        <f t="shared" si="404"/>
        <v>491520.00000001094</v>
      </c>
      <c r="T326" s="56">
        <f t="shared" si="405"/>
        <v>5.7000366311765922E-4</v>
      </c>
      <c r="U326" s="163">
        <f t="shared" si="406"/>
        <v>2533.4551886839558</v>
      </c>
      <c r="W326" s="32">
        <f t="shared" si="407"/>
        <v>315</v>
      </c>
      <c r="X326" s="32">
        <f t="shared" si="408"/>
        <v>2.0499999999999998</v>
      </c>
      <c r="Y326" s="22">
        <v>1</v>
      </c>
      <c r="Z326" s="23">
        <f t="shared" si="409"/>
        <v>1.0249999999999999</v>
      </c>
      <c r="AA326" s="31">
        <f t="shared" ref="AA326:AA389" si="484">AA325*Y326</f>
        <v>7.9908058285313469E+22</v>
      </c>
      <c r="AB326" s="31">
        <f t="shared" si="410"/>
        <v>2.5800314318870584E+25</v>
      </c>
      <c r="AC326" s="31">
        <f t="shared" si="411"/>
        <v>1.3503016661955673E+22</v>
      </c>
      <c r="AD326" s="31">
        <f t="shared" si="412"/>
        <v>615</v>
      </c>
      <c r="AE326" s="31">
        <f t="shared" si="413"/>
        <v>491520.00000001094</v>
      </c>
      <c r="AF326" s="56">
        <f t="shared" si="474"/>
        <v>5.2336636271440478E-4</v>
      </c>
      <c r="AH326" s="32">
        <f t="shared" si="414"/>
        <v>305</v>
      </c>
      <c r="AI326" s="32">
        <f t="shared" si="415"/>
        <v>4.1999999999999993</v>
      </c>
      <c r="AJ326" s="22">
        <v>1</v>
      </c>
      <c r="AK326" s="23">
        <f t="shared" si="416"/>
        <v>1.075</v>
      </c>
      <c r="AL326" s="31">
        <f t="shared" ref="AL326:AL389" si="485">AL325*AJ326</f>
        <v>6.5193054545127533E+21</v>
      </c>
      <c r="AM326" s="31">
        <f t="shared" si="417"/>
        <v>2.1375172758983689E+24</v>
      </c>
      <c r="AN326" s="31">
        <f t="shared" si="418"/>
        <v>3.3757541654889166E+21</v>
      </c>
      <c r="AO326" s="31">
        <f t="shared" si="419"/>
        <v>1259.9999999999998</v>
      </c>
      <c r="AP326" s="31">
        <f t="shared" si="420"/>
        <v>491520.00000001094</v>
      </c>
      <c r="AQ326" s="56">
        <f t="shared" si="479"/>
        <v>1.5792874301191948E-3</v>
      </c>
      <c r="AS326" s="32">
        <f t="shared" si="421"/>
        <v>290</v>
      </c>
      <c r="AT326" s="32">
        <f t="shared" si="422"/>
        <v>6.4999999999999991</v>
      </c>
      <c r="AU326" s="22">
        <v>1</v>
      </c>
      <c r="AV326" s="23">
        <f t="shared" si="423"/>
        <v>1.1499999999999999</v>
      </c>
      <c r="AW326" s="31">
        <f t="shared" ref="AW326:AW389" si="486">AW325*AU326</f>
        <v>3.8526786812993562E+20</v>
      </c>
      <c r="AX326" s="31">
        <f t="shared" si="424"/>
        <v>1.2848683402133351E+23</v>
      </c>
      <c r="AY326" s="31">
        <f t="shared" si="425"/>
        <v>4.2196927068611412E+20</v>
      </c>
      <c r="AZ326" s="31">
        <f t="shared" si="426"/>
        <v>1949.9999999999998</v>
      </c>
      <c r="BA326" s="31">
        <f t="shared" si="427"/>
        <v>491520.00000001094</v>
      </c>
      <c r="BB326" s="56">
        <f t="shared" si="470"/>
        <v>3.2841440440197303E-3</v>
      </c>
      <c r="BD326" s="32">
        <f t="shared" si="428"/>
        <v>260</v>
      </c>
      <c r="BE326" s="32">
        <f t="shared" si="429"/>
        <v>9.1</v>
      </c>
      <c r="BF326" s="22">
        <v>1</v>
      </c>
      <c r="BG326" s="23">
        <f t="shared" si="430"/>
        <v>1.3</v>
      </c>
      <c r="BH326" s="31">
        <f t="shared" ref="BH326:BH389" si="487">BH325*BF326</f>
        <v>2.5790658940929573E+19</v>
      </c>
      <c r="BI326" s="31">
        <f t="shared" si="431"/>
        <v>8.7172427220341962E+21</v>
      </c>
      <c r="BJ326" s="31">
        <f t="shared" si="432"/>
        <v>6.5932698544705198E+18</v>
      </c>
      <c r="BK326" s="31">
        <f t="shared" si="433"/>
        <v>2730</v>
      </c>
      <c r="BL326" s="31">
        <f t="shared" si="434"/>
        <v>491520.00000001094</v>
      </c>
      <c r="BM326" s="56">
        <f t="shared" si="480"/>
        <v>7.5634808674134967E-4</v>
      </c>
      <c r="BO326" s="32">
        <f t="shared" si="435"/>
        <v>215</v>
      </c>
      <c r="BP326" s="32">
        <f t="shared" si="436"/>
        <v>12.149999999999999</v>
      </c>
      <c r="BQ326" s="22">
        <v>1</v>
      </c>
      <c r="BR326" s="23">
        <f t="shared" si="437"/>
        <v>1.5249999999999999</v>
      </c>
      <c r="BS326" s="31">
        <f t="shared" ref="BS326:BS389" si="488">BS325*BQ326</f>
        <v>1.3432634865067486E+17</v>
      </c>
      <c r="BT326" s="31">
        <f t="shared" si="438"/>
        <v>4.404225156384002E+19</v>
      </c>
      <c r="BU326" s="31">
        <f t="shared" si="439"/>
        <v>1.2877480184512698E+16</v>
      </c>
      <c r="BV326" s="31">
        <f t="shared" si="440"/>
        <v>3644.9999999999995</v>
      </c>
      <c r="BW326" s="31">
        <f t="shared" si="441"/>
        <v>491520.00000001094</v>
      </c>
      <c r="BX326" s="56">
        <f t="shared" si="477"/>
        <v>2.9238923368498916E-4</v>
      </c>
      <c r="BZ326" s="32">
        <f t="shared" si="442"/>
        <v>165</v>
      </c>
      <c r="CA326" s="32">
        <f t="shared" si="443"/>
        <v>15.7</v>
      </c>
      <c r="CB326" s="32">
        <v>1</v>
      </c>
      <c r="CC326" s="23">
        <f t="shared" si="444"/>
        <v>1.7749999999999999</v>
      </c>
      <c r="CD326" s="31">
        <f t="shared" ref="CD326:CD389" si="489">CD325*CB326</f>
        <v>5.1111354763379992E+22</v>
      </c>
      <c r="CE326" s="31">
        <f t="shared" si="445"/>
        <v>1.4969238026324915E+25</v>
      </c>
      <c r="CF326" s="31">
        <f t="shared" si="446"/>
        <v>12575664242688.137</v>
      </c>
      <c r="CG326" s="31">
        <f t="shared" si="447"/>
        <v>4710</v>
      </c>
      <c r="CH326" s="31">
        <f t="shared" si="448"/>
        <v>491520.00000001094</v>
      </c>
      <c r="CI326" s="56">
        <f t="shared" si="476"/>
        <v>8.4010049279546246E-13</v>
      </c>
      <c r="CK326" s="32">
        <f t="shared" si="449"/>
        <v>110</v>
      </c>
      <c r="CL326" s="32">
        <f t="shared" si="450"/>
        <v>19.799999999999997</v>
      </c>
      <c r="CM326" s="32">
        <v>1</v>
      </c>
      <c r="CN326" s="23">
        <f t="shared" si="451"/>
        <v>2.0499999999999998</v>
      </c>
      <c r="CO326" s="31">
        <f t="shared" ref="CO326:CO389" si="490">CO325*CM326</f>
        <v>100800</v>
      </c>
      <c r="CP326" s="31">
        <f t="shared" si="452"/>
        <v>22730399.999999996</v>
      </c>
      <c r="CQ326" s="31">
        <f t="shared" si="453"/>
        <v>6140461056.0000448</v>
      </c>
      <c r="CR326" s="31">
        <f t="shared" si="454"/>
        <v>5939.9999999999991</v>
      </c>
      <c r="CS326" s="31">
        <f t="shared" si="455"/>
        <v>491520.00000001094</v>
      </c>
      <c r="CT326" s="56">
        <f t="shared" si="471"/>
        <v>270.14311477140944</v>
      </c>
      <c r="CV326" s="32">
        <f t="shared" si="456"/>
        <v>60</v>
      </c>
      <c r="CW326" s="32">
        <f t="shared" si="457"/>
        <v>24.4</v>
      </c>
      <c r="CX326" s="32">
        <v>1</v>
      </c>
      <c r="CY326" s="23">
        <f t="shared" si="458"/>
        <v>2.2999999999999998</v>
      </c>
      <c r="CZ326" s="31">
        <f t="shared" ref="CZ326:CZ389" si="491">CZ325*CX326</f>
        <v>720</v>
      </c>
      <c r="DA326" s="31">
        <f t="shared" si="459"/>
        <v>99359.999999999985</v>
      </c>
      <c r="DB326" s="31">
        <f t="shared" si="460"/>
        <v>5996544.0000000242</v>
      </c>
      <c r="DC326" s="31">
        <f t="shared" si="461"/>
        <v>7320</v>
      </c>
      <c r="DD326" s="31">
        <f t="shared" si="462"/>
        <v>491520.00000001094</v>
      </c>
      <c r="DE326" s="56">
        <f t="shared" si="478"/>
        <v>60.351690821256291</v>
      </c>
      <c r="DG326" s="32">
        <f t="shared" si="463"/>
        <v>-5</v>
      </c>
      <c r="DH326" s="32">
        <f t="shared" si="464"/>
        <v>29.65</v>
      </c>
      <c r="DI326" s="32">
        <v>1</v>
      </c>
      <c r="DJ326" s="23">
        <f t="shared" si="472"/>
        <v>2.625</v>
      </c>
      <c r="DK326" s="31">
        <f t="shared" ref="DK326:DK389" si="492">DK325*DI326</f>
        <v>1</v>
      </c>
      <c r="DL326" s="31">
        <f t="shared" si="465"/>
        <v>-13.125</v>
      </c>
      <c r="DM326" s="31">
        <f t="shared" si="466"/>
        <v>731.99999999999977</v>
      </c>
      <c r="DN326" s="31">
        <f t="shared" si="467"/>
        <v>8895</v>
      </c>
      <c r="DO326" s="31">
        <f t="shared" si="468"/>
        <v>491520.00000001094</v>
      </c>
    </row>
    <row r="327" spans="1:120">
      <c r="A327" s="23">
        <f t="shared" ref="A327:A390" si="493">POWER(POWER(2,0.05),J327-40)</f>
        <v>16961.780512217509</v>
      </c>
      <c r="B327" s="23">
        <v>0</v>
      </c>
      <c r="C327" s="44">
        <f t="shared" si="475"/>
        <v>12.2</v>
      </c>
      <c r="D327" s="48"/>
      <c r="E327" s="47">
        <f t="shared" ref="E327:E390" si="494">C327</f>
        <v>12.2</v>
      </c>
      <c r="F327" s="84">
        <f t="shared" si="481"/>
        <v>24.4</v>
      </c>
      <c r="G327" s="185">
        <f t="shared" si="482"/>
        <v>85.627363506311184</v>
      </c>
      <c r="H327" s="26">
        <f t="shared" ref="H327:H390" si="495">POWER($I$1,J327)</f>
        <v>2.1189744572521923E+19</v>
      </c>
      <c r="I327" s="23">
        <f t="shared" si="469"/>
        <v>64.200000000000031</v>
      </c>
      <c r="J327" s="27">
        <v>321</v>
      </c>
      <c r="K327" s="32">
        <f t="shared" ref="K327:K390" si="496">$J327-L$3</f>
        <v>321</v>
      </c>
      <c r="L327" s="32">
        <f t="shared" ref="L327:L390" si="497">M$3</f>
        <v>1</v>
      </c>
      <c r="M327" s="22">
        <v>1</v>
      </c>
      <c r="N327" s="109">
        <f t="shared" ref="N327:N390" si="498">E327</f>
        <v>12.2</v>
      </c>
      <c r="O327" s="31">
        <f t="shared" si="483"/>
        <v>1.2135937846092971E+22</v>
      </c>
      <c r="P327" s="31">
        <f t="shared" ref="P327:P390" si="499">K327*O327*N327</f>
        <v>4.7526759792869288E+25</v>
      </c>
      <c r="Q327" s="31">
        <f t="shared" ref="Q327:Q390" si="500">O$3*POWER($I$1,K327)*$F327</f>
        <v>3.1021786054172095E+22</v>
      </c>
      <c r="R327" s="31">
        <f t="shared" ref="R327:R390" si="501">S$3</f>
        <v>300</v>
      </c>
      <c r="S327" s="31">
        <f t="shared" ref="S327:S390" si="502">$A327*(30+$B327)</f>
        <v>508853.41536652524</v>
      </c>
      <c r="T327" s="56">
        <f t="shared" ref="T327:T390" si="503">Q327/P327</f>
        <v>6.5272251231455656E-4</v>
      </c>
      <c r="U327" s="163">
        <f t="shared" ref="U327:U390" si="504">30*G327</f>
        <v>2568.8209051893355</v>
      </c>
      <c r="W327" s="32">
        <f t="shared" ref="W327:W390" si="505">$J327-X$3</f>
        <v>316</v>
      </c>
      <c r="X327" s="32">
        <f t="shared" ref="X327:X390" si="506">Y$3</f>
        <v>2.0499999999999998</v>
      </c>
      <c r="Y327" s="22">
        <v>1</v>
      </c>
      <c r="Z327" s="23">
        <f t="shared" ref="Z327:Z390" si="507">Z$3</f>
        <v>1.0249999999999999</v>
      </c>
      <c r="AA327" s="31">
        <f t="shared" si="484"/>
        <v>7.9908058285313469E+22</v>
      </c>
      <c r="AB327" s="31">
        <f t="shared" ref="AB327:AB390" si="508">W327*AA327*Z327</f>
        <v>2.588222007861303E+25</v>
      </c>
      <c r="AC327" s="31">
        <f t="shared" ref="AC327:AC390" si="509">AA$3*POWER($I$1,W327)*$F327</f>
        <v>1.5510893027086041E+22</v>
      </c>
      <c r="AD327" s="31">
        <f t="shared" ref="AD327:AD390" si="510">AE$3</f>
        <v>615</v>
      </c>
      <c r="AE327" s="31">
        <f t="shared" ref="AE327:AE390" si="511">$A327*(30+$B327)</f>
        <v>508853.41536652524</v>
      </c>
      <c r="AF327" s="56">
        <f t="shared" si="474"/>
        <v>5.9928757965793612E-4</v>
      </c>
      <c r="AH327" s="32">
        <f t="shared" ref="AH327:AH390" si="512">$J327-AI$3</f>
        <v>306</v>
      </c>
      <c r="AI327" s="32">
        <f t="shared" ref="AI327:AI390" si="513">AJ$3</f>
        <v>4.1999999999999993</v>
      </c>
      <c r="AJ327" s="22">
        <v>1</v>
      </c>
      <c r="AK327" s="23">
        <f t="shared" ref="AK327:AK390" si="514">AK$3</f>
        <v>1.075</v>
      </c>
      <c r="AL327" s="31">
        <f t="shared" si="485"/>
        <v>6.5193054545127533E+21</v>
      </c>
      <c r="AM327" s="31">
        <f t="shared" ref="AM327:AM390" si="515">AH327*AL327*AK327</f>
        <v>2.1445255292619702E+24</v>
      </c>
      <c r="AN327" s="31">
        <f t="shared" ref="AN327:AN390" si="516">AL$3*POWER($I$1,AH327)*$F327</f>
        <v>3.8777232567715071E+21</v>
      </c>
      <c r="AO327" s="31">
        <f t="shared" ref="AO327:AO390" si="517">AP$3</f>
        <v>1259.9999999999998</v>
      </c>
      <c r="AP327" s="31">
        <f t="shared" ref="AP327:AP390" si="518">$A327*(30+$B327)</f>
        <v>508853.41536652524</v>
      </c>
      <c r="AQ327" s="56">
        <f t="shared" si="479"/>
        <v>1.8081963603884025E-3</v>
      </c>
      <c r="AS327" s="32">
        <f t="shared" ref="AS327:AS390" si="519">$J327-AT$3</f>
        <v>291</v>
      </c>
      <c r="AT327" s="32">
        <f t="shared" ref="AT327:AT390" si="520">AU$3</f>
        <v>6.4999999999999991</v>
      </c>
      <c r="AU327" s="22">
        <v>1</v>
      </c>
      <c r="AV327" s="23">
        <f t="shared" ref="AV327:AV390" si="521">AV$3</f>
        <v>1.1499999999999999</v>
      </c>
      <c r="AW327" s="31">
        <f t="shared" si="486"/>
        <v>3.8526786812993562E+20</v>
      </c>
      <c r="AX327" s="31">
        <f t="shared" ref="AX327:AX390" si="522">AS327*AW327*AV327</f>
        <v>1.2892989206968295E+23</v>
      </c>
      <c r="AY327" s="31">
        <f t="shared" ref="AY327:AY390" si="523">AW$3*POWER($I$1,AS327)*$F327</f>
        <v>4.84715407096438E+20</v>
      </c>
      <c r="AZ327" s="31">
        <f t="shared" ref="AZ327:AZ390" si="524">BA$3</f>
        <v>1949.9999999999998</v>
      </c>
      <c r="BA327" s="31">
        <f t="shared" ref="BA327:BA390" si="525">$A327*(30+$B327)</f>
        <v>508853.41536652524</v>
      </c>
      <c r="BB327" s="56">
        <f t="shared" si="470"/>
        <v>3.7595269748187106E-3</v>
      </c>
      <c r="BD327" s="32">
        <f t="shared" ref="BD327:BD390" si="526">$J327-BE$3</f>
        <v>261</v>
      </c>
      <c r="BE327" s="32">
        <f t="shared" ref="BE327:BE390" si="527">BF$3</f>
        <v>9.1</v>
      </c>
      <c r="BF327" s="22">
        <v>1</v>
      </c>
      <c r="BG327" s="23">
        <f t="shared" ref="BG327:BG390" si="528">BG$3</f>
        <v>1.3</v>
      </c>
      <c r="BH327" s="31">
        <f t="shared" si="487"/>
        <v>2.5790658940929573E+19</v>
      </c>
      <c r="BI327" s="31">
        <f t="shared" ref="BI327:BI390" si="529">BD327*BH327*BG327</f>
        <v>8.7507705786574045E+21</v>
      </c>
      <c r="BJ327" s="31">
        <f t="shared" ref="BJ327:BJ390" si="530">BH$3*POWER($I$1,BD327)*$F327</f>
        <v>7.5736782358818263E+18</v>
      </c>
      <c r="BK327" s="31">
        <f t="shared" ref="BK327:BK390" si="531">BL$3</f>
        <v>2730</v>
      </c>
      <c r="BL327" s="31">
        <f t="shared" ref="BL327:BL390" si="532">$A327*(30+$B327)</f>
        <v>508853.41536652524</v>
      </c>
      <c r="BM327" s="56">
        <f t="shared" si="480"/>
        <v>8.6548700686469432E-4</v>
      </c>
      <c r="BO327" s="32">
        <f t="shared" ref="BO327:BO390" si="533">$J327-BP$3</f>
        <v>216</v>
      </c>
      <c r="BP327" s="32">
        <f t="shared" ref="BP327:BP390" si="534">BQ$3</f>
        <v>12.149999999999999</v>
      </c>
      <c r="BQ327" s="22">
        <v>1</v>
      </c>
      <c r="BR327" s="23">
        <f t="shared" ref="BR327:BR390" si="535">BR$3</f>
        <v>1.5249999999999999</v>
      </c>
      <c r="BS327" s="31">
        <f t="shared" si="488"/>
        <v>1.3432634865067486E+17</v>
      </c>
      <c r="BT327" s="31">
        <f t="shared" ref="BT327:BT390" si="536">BO327*BS327*BR327</f>
        <v>4.4247099245532299E+19</v>
      </c>
      <c r="BU327" s="31">
        <f t="shared" ref="BU327:BU390" si="537">BS$3*POWER($I$1,BO327)*$F327</f>
        <v>1.479234030445665E+16</v>
      </c>
      <c r="BV327" s="31">
        <f t="shared" ref="BV327:BV390" si="538">BW$3</f>
        <v>3644.9999999999995</v>
      </c>
      <c r="BW327" s="31">
        <f t="shared" ref="BW327:BW390" si="539">$A327*(30+$B327)</f>
        <v>508853.41536652524</v>
      </c>
      <c r="BX327" s="56">
        <f t="shared" si="477"/>
        <v>3.343120917909722E-4</v>
      </c>
      <c r="BZ327" s="32">
        <f t="shared" ref="BZ327:BZ390" si="540">$J327-CA$3</f>
        <v>166</v>
      </c>
      <c r="CA327" s="32">
        <f t="shared" ref="CA327:CA390" si="541">CB$3</f>
        <v>15.7</v>
      </c>
      <c r="CB327" s="32">
        <v>1</v>
      </c>
      <c r="CC327" s="23">
        <f t="shared" ref="CC327:CC390" si="542">CC$3</f>
        <v>1.7749999999999999</v>
      </c>
      <c r="CD327" s="31">
        <f t="shared" si="489"/>
        <v>5.1111354763379992E+22</v>
      </c>
      <c r="CE327" s="31">
        <f t="shared" ref="CE327:CE390" si="543">BZ327*CD327*CC327</f>
        <v>1.5059960681029913E+25</v>
      </c>
      <c r="CF327" s="31">
        <f t="shared" ref="CF327:CF390" si="544">CD$3*POWER($I$1,BZ327)*$F327</f>
        <v>14445644828570.898</v>
      </c>
      <c r="CG327" s="31">
        <f t="shared" ref="CG327:CG390" si="545">CH$3</f>
        <v>4710</v>
      </c>
      <c r="CH327" s="31">
        <f t="shared" ref="CH327:CH390" si="546">$A327*(30+$B327)</f>
        <v>508853.41536652524</v>
      </c>
      <c r="CI327" s="56">
        <f t="shared" si="476"/>
        <v>9.5920866823823586E-13</v>
      </c>
      <c r="CK327" s="32">
        <f t="shared" ref="CK327:CK390" si="547">$J327-CL$3</f>
        <v>111</v>
      </c>
      <c r="CL327" s="32">
        <f t="shared" ref="CL327:CL390" si="548">CM$3</f>
        <v>19.799999999999997</v>
      </c>
      <c r="CM327" s="32">
        <v>1</v>
      </c>
      <c r="CN327" s="23">
        <f t="shared" ref="CN327:CN390" si="549">CN$3</f>
        <v>2.0499999999999998</v>
      </c>
      <c r="CO327" s="31">
        <f t="shared" si="490"/>
        <v>100800</v>
      </c>
      <c r="CP327" s="31">
        <f t="shared" ref="CP327:CP390" si="550">CK327*CO327*CN327</f>
        <v>22937039.999999996</v>
      </c>
      <c r="CQ327" s="31">
        <f t="shared" ref="CQ327:CQ390" si="551">CO$3*POWER($I$1,CK327)*$F327</f>
        <v>7053537513.9506063</v>
      </c>
      <c r="CR327" s="31">
        <f t="shared" ref="CR327:CR390" si="552">CS$3</f>
        <v>5939.9999999999991</v>
      </c>
      <c r="CS327" s="31">
        <f t="shared" ref="CS327:CS390" si="553">$A327*(30+$B327)</f>
        <v>508853.41536652524</v>
      </c>
      <c r="CT327" s="56">
        <f t="shared" si="471"/>
        <v>307.51733937555184</v>
      </c>
      <c r="CV327" s="32">
        <f t="shared" ref="CV327:CV390" si="554">$J327-CW$3</f>
        <v>61</v>
      </c>
      <c r="CW327" s="32">
        <f t="shared" ref="CW327:CW390" si="555">CX$3</f>
        <v>24.4</v>
      </c>
      <c r="CX327" s="32">
        <v>1</v>
      </c>
      <c r="CY327" s="23">
        <f t="shared" ref="CY327:CY390" si="556">CY$3</f>
        <v>2.2999999999999998</v>
      </c>
      <c r="CZ327" s="31">
        <f t="shared" si="491"/>
        <v>720</v>
      </c>
      <c r="DA327" s="31">
        <f t="shared" ref="DA327:DA390" si="557">CV327*CZ327*CY327</f>
        <v>101015.99999999999</v>
      </c>
      <c r="DB327" s="31">
        <f t="shared" ref="DB327:DB390" si="558">CZ$3*POWER($I$1,CV327)*$F327</f>
        <v>6888220.2284673667</v>
      </c>
      <c r="DC327" s="31">
        <f t="shared" ref="DC327:DC390" si="559">DD$3</f>
        <v>7320</v>
      </c>
      <c r="DD327" s="31">
        <f t="shared" ref="DD327:DD390" si="560">$A327*(30+$B327)</f>
        <v>508853.41536652524</v>
      </c>
      <c r="DE327" s="56">
        <f t="shared" ref="DE327:DE390" si="561">DB327/DA327</f>
        <v>68.189398000983687</v>
      </c>
      <c r="DG327" s="32">
        <f t="shared" ref="DG327:DG390" si="562">$J327-DH$3</f>
        <v>-4</v>
      </c>
      <c r="DH327" s="32">
        <f t="shared" ref="DH327:DH390" si="563">DI$3</f>
        <v>29.65</v>
      </c>
      <c r="DI327" s="32">
        <v>1</v>
      </c>
      <c r="DJ327" s="23">
        <f t="shared" si="472"/>
        <v>2.625</v>
      </c>
      <c r="DK327" s="31">
        <f t="shared" si="492"/>
        <v>1</v>
      </c>
      <c r="DL327" s="31">
        <f t="shared" ref="DL327:DL390" si="564">DG327*DK327*DJ327</f>
        <v>-10.5</v>
      </c>
      <c r="DM327" s="31">
        <f t="shared" ref="DM327:DM390" si="565">DK$3*POWER($I$1,DG327)*$F327</f>
        <v>840.84719585782932</v>
      </c>
      <c r="DN327" s="31">
        <f t="shared" ref="DN327:DN390" si="566">DO$3</f>
        <v>8895</v>
      </c>
      <c r="DO327" s="31">
        <f t="shared" ref="DO327:DO390" si="567">$A327*(30+$B327)</f>
        <v>508853.41536652524</v>
      </c>
    </row>
    <row r="328" spans="1:120">
      <c r="A328" s="23">
        <f t="shared" si="493"/>
        <v>17559.936410195023</v>
      </c>
      <c r="B328" s="23">
        <v>0</v>
      </c>
      <c r="C328" s="44">
        <f t="shared" si="475"/>
        <v>12.2</v>
      </c>
      <c r="D328" s="48"/>
      <c r="E328" s="47">
        <f t="shared" si="494"/>
        <v>12.2</v>
      </c>
      <c r="F328" s="84">
        <f t="shared" si="481"/>
        <v>24.4</v>
      </c>
      <c r="G328" s="185">
        <f t="shared" si="482"/>
        <v>86.822676956650994</v>
      </c>
      <c r="H328" s="26">
        <f t="shared" si="495"/>
        <v>2.4340624733263286E+19</v>
      </c>
      <c r="I328" s="23">
        <f t="shared" ref="I328:I391" si="568">LOG(H328,2)</f>
        <v>64.400000000000034</v>
      </c>
      <c r="J328" s="27">
        <v>322</v>
      </c>
      <c r="K328" s="32">
        <f t="shared" si="496"/>
        <v>322</v>
      </c>
      <c r="L328" s="32">
        <f t="shared" si="497"/>
        <v>1</v>
      </c>
      <c r="M328" s="22">
        <v>1</v>
      </c>
      <c r="N328" s="109">
        <f t="shared" si="498"/>
        <v>12.2</v>
      </c>
      <c r="O328" s="31">
        <f t="shared" si="483"/>
        <v>1.2135937846092971E+22</v>
      </c>
      <c r="P328" s="31">
        <f t="shared" si="499"/>
        <v>4.7674818234591622E+25</v>
      </c>
      <c r="Q328" s="31">
        <f t="shared" si="500"/>
        <v>3.5634674609497448E+22</v>
      </c>
      <c r="R328" s="31">
        <f t="shared" si="501"/>
        <v>300</v>
      </c>
      <c r="S328" s="31">
        <f t="shared" si="502"/>
        <v>526798.0923058507</v>
      </c>
      <c r="T328" s="56">
        <f t="shared" si="503"/>
        <v>7.4745276288524674E-4</v>
      </c>
      <c r="U328" s="163">
        <f t="shared" si="504"/>
        <v>2604.6803086995296</v>
      </c>
      <c r="W328" s="32">
        <f t="shared" si="505"/>
        <v>317</v>
      </c>
      <c r="X328" s="32">
        <f t="shared" si="506"/>
        <v>2.0499999999999998</v>
      </c>
      <c r="Y328" s="22">
        <v>1</v>
      </c>
      <c r="Z328" s="23">
        <f t="shared" si="507"/>
        <v>1.0249999999999999</v>
      </c>
      <c r="AA328" s="31">
        <f t="shared" si="484"/>
        <v>7.9908058285313469E+22</v>
      </c>
      <c r="AB328" s="31">
        <f t="shared" si="508"/>
        <v>2.5964125838355477E+25</v>
      </c>
      <c r="AC328" s="31">
        <f t="shared" si="509"/>
        <v>1.7817337304748711E+22</v>
      </c>
      <c r="AD328" s="31">
        <f t="shared" si="510"/>
        <v>615</v>
      </c>
      <c r="AE328" s="31">
        <f t="shared" si="511"/>
        <v>526798.0923058507</v>
      </c>
      <c r="AF328" s="56">
        <f t="shared" si="474"/>
        <v>6.8622904601810502E-4</v>
      </c>
      <c r="AH328" s="32">
        <f t="shared" si="512"/>
        <v>307</v>
      </c>
      <c r="AI328" s="32">
        <f t="shared" si="513"/>
        <v>4.1999999999999993</v>
      </c>
      <c r="AJ328" s="22">
        <v>1</v>
      </c>
      <c r="AK328" s="23">
        <f t="shared" si="514"/>
        <v>1.075</v>
      </c>
      <c r="AL328" s="31">
        <f t="shared" si="485"/>
        <v>6.5193054545127533E+21</v>
      </c>
      <c r="AM328" s="31">
        <f t="shared" si="515"/>
        <v>2.1515337826255712E+24</v>
      </c>
      <c r="AN328" s="31">
        <f t="shared" si="516"/>
        <v>4.4543343261871762E+21</v>
      </c>
      <c r="AO328" s="31">
        <f t="shared" si="517"/>
        <v>1259.9999999999998</v>
      </c>
      <c r="AP328" s="31">
        <f t="shared" si="518"/>
        <v>526798.0923058507</v>
      </c>
      <c r="AQ328" s="56">
        <f t="shared" si="479"/>
        <v>2.0703064772477982E-3</v>
      </c>
      <c r="AS328" s="32">
        <f t="shared" si="519"/>
        <v>292</v>
      </c>
      <c r="AT328" s="32">
        <f t="shared" si="520"/>
        <v>6.4999999999999991</v>
      </c>
      <c r="AU328" s="22">
        <v>1</v>
      </c>
      <c r="AV328" s="23">
        <f t="shared" si="521"/>
        <v>1.1499999999999999</v>
      </c>
      <c r="AW328" s="31">
        <f t="shared" si="486"/>
        <v>3.8526786812993562E+20</v>
      </c>
      <c r="AX328" s="31">
        <f t="shared" si="522"/>
        <v>1.2937295011803239E+23</v>
      </c>
      <c r="AY328" s="31">
        <f t="shared" si="523"/>
        <v>5.5679179077339644E+20</v>
      </c>
      <c r="AZ328" s="31">
        <f t="shared" si="524"/>
        <v>1949.9999999999998</v>
      </c>
      <c r="BA328" s="31">
        <f t="shared" si="525"/>
        <v>526798.0923058507</v>
      </c>
      <c r="BB328" s="56">
        <f t="shared" ref="BB328:BB391" si="569">AY328/AX328</f>
        <v>4.3037728541044469E-3</v>
      </c>
      <c r="BD328" s="32">
        <f t="shared" si="526"/>
        <v>262</v>
      </c>
      <c r="BE328" s="32">
        <f t="shared" si="527"/>
        <v>9.1</v>
      </c>
      <c r="BF328" s="22">
        <v>1</v>
      </c>
      <c r="BG328" s="23">
        <f t="shared" si="528"/>
        <v>1.3</v>
      </c>
      <c r="BH328" s="31">
        <f t="shared" si="487"/>
        <v>2.5790658940929573E+19</v>
      </c>
      <c r="BI328" s="31">
        <f t="shared" si="529"/>
        <v>8.7842984352806118E+21</v>
      </c>
      <c r="BJ328" s="31">
        <f t="shared" si="530"/>
        <v>8.6998717308342999E+18</v>
      </c>
      <c r="BK328" s="31">
        <f t="shared" si="531"/>
        <v>2730</v>
      </c>
      <c r="BL328" s="31">
        <f t="shared" si="532"/>
        <v>526798.0923058507</v>
      </c>
      <c r="BM328" s="56">
        <f t="shared" si="480"/>
        <v>9.9038890754129822E-4</v>
      </c>
      <c r="BO328" s="32">
        <f t="shared" si="533"/>
        <v>217</v>
      </c>
      <c r="BP328" s="32">
        <f t="shared" si="534"/>
        <v>12.149999999999999</v>
      </c>
      <c r="BQ328" s="22">
        <v>1</v>
      </c>
      <c r="BR328" s="23">
        <f t="shared" si="535"/>
        <v>1.5249999999999999</v>
      </c>
      <c r="BS328" s="31">
        <f t="shared" si="488"/>
        <v>1.3432634865067486E+17</v>
      </c>
      <c r="BT328" s="31">
        <f t="shared" si="536"/>
        <v>4.4451946927224578E+19</v>
      </c>
      <c r="BU328" s="31">
        <f t="shared" si="537"/>
        <v>1.69919369742857E+16</v>
      </c>
      <c r="BV328" s="31">
        <f t="shared" si="538"/>
        <v>3644.9999999999995</v>
      </c>
      <c r="BW328" s="31">
        <f t="shared" si="539"/>
        <v>526798.0923058507</v>
      </c>
      <c r="BX328" s="56">
        <f t="shared" si="477"/>
        <v>3.822540551959265E-4</v>
      </c>
      <c r="BZ328" s="32">
        <f t="shared" si="540"/>
        <v>167</v>
      </c>
      <c r="CA328" s="32">
        <f t="shared" si="541"/>
        <v>15.7</v>
      </c>
      <c r="CB328" s="32">
        <v>1</v>
      </c>
      <c r="CC328" s="23">
        <f t="shared" si="542"/>
        <v>1.7749999999999999</v>
      </c>
      <c r="CD328" s="31">
        <f t="shared" si="489"/>
        <v>5.1111354763379992E+22</v>
      </c>
      <c r="CE328" s="31">
        <f t="shared" si="543"/>
        <v>1.5150683335734914E+25</v>
      </c>
      <c r="CF328" s="31">
        <f t="shared" si="544"/>
        <v>16593688451450.82</v>
      </c>
      <c r="CG328" s="31">
        <f t="shared" si="545"/>
        <v>4710</v>
      </c>
      <c r="CH328" s="31">
        <f t="shared" si="546"/>
        <v>526798.0923058507</v>
      </c>
      <c r="CI328" s="56">
        <f t="shared" si="476"/>
        <v>1.0952435664939539E-12</v>
      </c>
      <c r="CK328" s="32">
        <f t="shared" si="547"/>
        <v>112</v>
      </c>
      <c r="CL328" s="32">
        <f t="shared" si="548"/>
        <v>19.799999999999997</v>
      </c>
      <c r="CM328" s="32">
        <v>1</v>
      </c>
      <c r="CN328" s="23">
        <f t="shared" si="549"/>
        <v>2.0499999999999998</v>
      </c>
      <c r="CO328" s="31">
        <f t="shared" si="490"/>
        <v>100800</v>
      </c>
      <c r="CP328" s="31">
        <f t="shared" si="550"/>
        <v>23143679.999999996</v>
      </c>
      <c r="CQ328" s="31">
        <f t="shared" si="551"/>
        <v>8102386939.1849403</v>
      </c>
      <c r="CR328" s="31">
        <f t="shared" si="552"/>
        <v>5939.9999999999991</v>
      </c>
      <c r="CS328" s="31">
        <f t="shared" si="553"/>
        <v>526798.0923058507</v>
      </c>
      <c r="CT328" s="56">
        <f t="shared" ref="CT328:CT391" si="570">CQ328/CP328</f>
        <v>350.09069167846002</v>
      </c>
      <c r="CV328" s="32">
        <f t="shared" si="554"/>
        <v>62</v>
      </c>
      <c r="CW328" s="32">
        <f t="shared" si="555"/>
        <v>24.4</v>
      </c>
      <c r="CX328" s="32">
        <v>1</v>
      </c>
      <c r="CY328" s="23">
        <f t="shared" si="556"/>
        <v>2.2999999999999998</v>
      </c>
      <c r="CZ328" s="31">
        <f t="shared" si="491"/>
        <v>720</v>
      </c>
      <c r="DA328" s="31">
        <f t="shared" si="557"/>
        <v>102671.99999999999</v>
      </c>
      <c r="DB328" s="31">
        <f t="shared" si="558"/>
        <v>7912487.2452977663</v>
      </c>
      <c r="DC328" s="31">
        <f t="shared" si="559"/>
        <v>7320</v>
      </c>
      <c r="DD328" s="31">
        <f t="shared" si="560"/>
        <v>526798.0923058507</v>
      </c>
      <c r="DE328" s="56">
        <f t="shared" si="561"/>
        <v>77.065677548871818</v>
      </c>
      <c r="DG328" s="32">
        <f t="shared" si="562"/>
        <v>-3</v>
      </c>
      <c r="DH328" s="32">
        <f t="shared" si="563"/>
        <v>29.65</v>
      </c>
      <c r="DI328" s="32">
        <v>1</v>
      </c>
      <c r="DJ328" s="23">
        <f t="shared" ref="DJ328:DJ391" si="571">DJ327</f>
        <v>2.625</v>
      </c>
      <c r="DK328" s="31">
        <f t="shared" si="492"/>
        <v>1</v>
      </c>
      <c r="DL328" s="31">
        <f t="shared" si="564"/>
        <v>-7.875</v>
      </c>
      <c r="DM328" s="31">
        <f t="shared" si="565"/>
        <v>965.87979068575828</v>
      </c>
      <c r="DN328" s="31">
        <f t="shared" si="566"/>
        <v>8895</v>
      </c>
      <c r="DO328" s="31">
        <f t="shared" si="567"/>
        <v>526798.0923058507</v>
      </c>
    </row>
    <row r="329" spans="1:120">
      <c r="A329" s="23">
        <f t="shared" si="493"/>
        <v>18179.186230359981</v>
      </c>
      <c r="B329" s="23">
        <v>0</v>
      </c>
      <c r="C329" s="44">
        <f t="shared" si="475"/>
        <v>12.2</v>
      </c>
      <c r="D329" s="48"/>
      <c r="E329" s="47">
        <f t="shared" si="494"/>
        <v>12.2</v>
      </c>
      <c r="F329" s="84">
        <f t="shared" si="481"/>
        <v>24.4</v>
      </c>
      <c r="G329" s="185">
        <f t="shared" si="482"/>
        <v>88.03467636094355</v>
      </c>
      <c r="H329" s="26">
        <f t="shared" si="495"/>
        <v>2.796003559069968E+19</v>
      </c>
      <c r="I329" s="23">
        <f t="shared" si="568"/>
        <v>64.600000000000023</v>
      </c>
      <c r="J329" s="27">
        <v>323</v>
      </c>
      <c r="K329" s="32">
        <f t="shared" si="496"/>
        <v>323</v>
      </c>
      <c r="L329" s="32">
        <f t="shared" si="497"/>
        <v>1</v>
      </c>
      <c r="M329" s="22">
        <v>1</v>
      </c>
      <c r="N329" s="109">
        <f t="shared" si="498"/>
        <v>12.2</v>
      </c>
      <c r="O329" s="31">
        <f t="shared" si="483"/>
        <v>1.2135937846092971E+22</v>
      </c>
      <c r="P329" s="31">
        <f t="shared" si="499"/>
        <v>4.7822876676313957E+25</v>
      </c>
      <c r="Q329" s="31">
        <f t="shared" si="500"/>
        <v>4.0933492104784326E+22</v>
      </c>
      <c r="R329" s="31">
        <f t="shared" si="501"/>
        <v>300</v>
      </c>
      <c r="S329" s="31">
        <f t="shared" si="502"/>
        <v>545375.58691079938</v>
      </c>
      <c r="T329" s="56">
        <f t="shared" si="503"/>
        <v>8.5593956176747824E-4</v>
      </c>
      <c r="U329" s="163">
        <f t="shared" si="504"/>
        <v>2641.0402908283063</v>
      </c>
      <c r="W329" s="32">
        <f t="shared" si="505"/>
        <v>318</v>
      </c>
      <c r="X329" s="32">
        <f t="shared" si="506"/>
        <v>2.0499999999999998</v>
      </c>
      <c r="Y329" s="22">
        <v>1</v>
      </c>
      <c r="Z329" s="23">
        <f t="shared" si="507"/>
        <v>1.0249999999999999</v>
      </c>
      <c r="AA329" s="31">
        <f t="shared" si="484"/>
        <v>7.9908058285313469E+22</v>
      </c>
      <c r="AB329" s="31">
        <f t="shared" si="508"/>
        <v>2.6046031598097923E+25</v>
      </c>
      <c r="AC329" s="31">
        <f t="shared" si="509"/>
        <v>2.0466746052392151E+22</v>
      </c>
      <c r="AD329" s="31">
        <f t="shared" si="510"/>
        <v>615</v>
      </c>
      <c r="AE329" s="31">
        <f t="shared" si="511"/>
        <v>545375.58691079938</v>
      </c>
      <c r="AF329" s="56">
        <f t="shared" si="474"/>
        <v>7.8579133927975369E-4</v>
      </c>
      <c r="AH329" s="32">
        <f t="shared" si="512"/>
        <v>308</v>
      </c>
      <c r="AI329" s="32">
        <f t="shared" si="513"/>
        <v>4.1999999999999993</v>
      </c>
      <c r="AJ329" s="22">
        <v>1</v>
      </c>
      <c r="AK329" s="23">
        <f t="shared" si="514"/>
        <v>1.075</v>
      </c>
      <c r="AL329" s="31">
        <f t="shared" si="485"/>
        <v>6.5193054545127533E+21</v>
      </c>
      <c r="AM329" s="31">
        <f t="shared" si="515"/>
        <v>2.1585420359891725E+24</v>
      </c>
      <c r="AN329" s="31">
        <f t="shared" si="516"/>
        <v>5.1166865130980356E+21</v>
      </c>
      <c r="AO329" s="31">
        <f t="shared" si="517"/>
        <v>1259.9999999999998</v>
      </c>
      <c r="AP329" s="31">
        <f t="shared" si="518"/>
        <v>545375.58691079938</v>
      </c>
      <c r="AQ329" s="56">
        <f t="shared" si="479"/>
        <v>2.3704363536998551E-3</v>
      </c>
      <c r="AS329" s="32">
        <f t="shared" si="519"/>
        <v>293</v>
      </c>
      <c r="AT329" s="32">
        <f t="shared" si="520"/>
        <v>6.4999999999999991</v>
      </c>
      <c r="AU329" s="22">
        <v>1</v>
      </c>
      <c r="AV329" s="23">
        <f t="shared" si="521"/>
        <v>1.1499999999999999</v>
      </c>
      <c r="AW329" s="31">
        <f t="shared" si="486"/>
        <v>3.8526786812993562E+20</v>
      </c>
      <c r="AX329" s="31">
        <f t="shared" si="522"/>
        <v>1.2981600816638181E+23</v>
      </c>
      <c r="AY329" s="31">
        <f t="shared" si="523"/>
        <v>6.3958581413725379E+20</v>
      </c>
      <c r="AZ329" s="31">
        <f t="shared" si="524"/>
        <v>1949.9999999999998</v>
      </c>
      <c r="BA329" s="31">
        <f t="shared" si="525"/>
        <v>545375.58691079938</v>
      </c>
      <c r="BB329" s="56">
        <f t="shared" si="569"/>
        <v>4.9268639759552091E-3</v>
      </c>
      <c r="BD329" s="32">
        <f t="shared" si="526"/>
        <v>263</v>
      </c>
      <c r="BE329" s="32">
        <f t="shared" si="527"/>
        <v>9.1</v>
      </c>
      <c r="BF329" s="22">
        <v>1</v>
      </c>
      <c r="BG329" s="23">
        <f t="shared" si="528"/>
        <v>1.3</v>
      </c>
      <c r="BH329" s="31">
        <f t="shared" si="487"/>
        <v>2.5790658940929573E+19</v>
      </c>
      <c r="BI329" s="31">
        <f t="shared" si="529"/>
        <v>8.8178262919038213E+21</v>
      </c>
      <c r="BJ329" s="31">
        <f t="shared" si="530"/>
        <v>9.99352834589457E+18</v>
      </c>
      <c r="BK329" s="31">
        <f t="shared" si="531"/>
        <v>2730</v>
      </c>
      <c r="BL329" s="31">
        <f t="shared" si="532"/>
        <v>545375.58691079938</v>
      </c>
      <c r="BM329" s="56">
        <f t="shared" si="480"/>
        <v>1.133332412668441E-3</v>
      </c>
      <c r="BO329" s="32">
        <f t="shared" si="533"/>
        <v>218</v>
      </c>
      <c r="BP329" s="32">
        <f t="shared" si="534"/>
        <v>12.149999999999999</v>
      </c>
      <c r="BQ329" s="22">
        <v>1</v>
      </c>
      <c r="BR329" s="23">
        <f t="shared" si="535"/>
        <v>1.5249999999999999</v>
      </c>
      <c r="BS329" s="31">
        <f t="shared" si="488"/>
        <v>1.3432634865067486E+17</v>
      </c>
      <c r="BT329" s="31">
        <f t="shared" si="536"/>
        <v>4.4656794608916857E+19</v>
      </c>
      <c r="BU329" s="31">
        <f t="shared" si="537"/>
        <v>1.9518610050575276E+16</v>
      </c>
      <c r="BV329" s="31">
        <f t="shared" si="538"/>
        <v>3644.9999999999995</v>
      </c>
      <c r="BW329" s="31">
        <f t="shared" si="539"/>
        <v>545375.58691079938</v>
      </c>
      <c r="BX329" s="56">
        <f t="shared" si="477"/>
        <v>4.3708040896150421E-4</v>
      </c>
      <c r="BZ329" s="32">
        <f t="shared" si="540"/>
        <v>168</v>
      </c>
      <c r="CA329" s="32">
        <f t="shared" si="541"/>
        <v>15.7</v>
      </c>
      <c r="CB329" s="32">
        <v>1</v>
      </c>
      <c r="CC329" s="23">
        <f t="shared" si="542"/>
        <v>1.7749999999999999</v>
      </c>
      <c r="CD329" s="31">
        <f t="shared" si="489"/>
        <v>5.1111354763379992E+22</v>
      </c>
      <c r="CE329" s="31">
        <f t="shared" si="543"/>
        <v>1.5241405990439912E+25</v>
      </c>
      <c r="CF329" s="31">
        <f t="shared" si="544"/>
        <v>19061142627514.852</v>
      </c>
      <c r="CG329" s="31">
        <f t="shared" si="545"/>
        <v>4710</v>
      </c>
      <c r="CH329" s="31">
        <f t="shared" si="546"/>
        <v>545375.58691079938</v>
      </c>
      <c r="CI329" s="56">
        <f t="shared" si="476"/>
        <v>1.2506157659910673E-12</v>
      </c>
      <c r="CK329" s="32">
        <f t="shared" si="547"/>
        <v>113</v>
      </c>
      <c r="CL329" s="32">
        <f t="shared" si="548"/>
        <v>19.799999999999997</v>
      </c>
      <c r="CM329" s="32">
        <v>1</v>
      </c>
      <c r="CN329" s="23">
        <f t="shared" si="549"/>
        <v>2.0499999999999998</v>
      </c>
      <c r="CO329" s="31">
        <f t="shared" si="490"/>
        <v>100800</v>
      </c>
      <c r="CP329" s="31">
        <f t="shared" si="550"/>
        <v>23350319.999999996</v>
      </c>
      <c r="CQ329" s="31">
        <f t="shared" si="551"/>
        <v>9307198548.5912037</v>
      </c>
      <c r="CR329" s="31">
        <f t="shared" si="552"/>
        <v>5939.9999999999991</v>
      </c>
      <c r="CS329" s="31">
        <f t="shared" si="553"/>
        <v>545375.58691079938</v>
      </c>
      <c r="CT329" s="56">
        <f t="shared" si="570"/>
        <v>398.58976444824759</v>
      </c>
      <c r="CV329" s="32">
        <f t="shared" si="554"/>
        <v>63</v>
      </c>
      <c r="CW329" s="32">
        <f t="shared" si="555"/>
        <v>24.4</v>
      </c>
      <c r="CX329" s="32">
        <v>1</v>
      </c>
      <c r="CY329" s="23">
        <f t="shared" si="556"/>
        <v>2.2999999999999998</v>
      </c>
      <c r="CZ329" s="31">
        <f t="shared" si="491"/>
        <v>720</v>
      </c>
      <c r="DA329" s="31">
        <f t="shared" si="557"/>
        <v>104327.99999999999</v>
      </c>
      <c r="DB329" s="31">
        <f t="shared" si="558"/>
        <v>9089061.0826085657</v>
      </c>
      <c r="DC329" s="31">
        <f t="shared" si="559"/>
        <v>7320</v>
      </c>
      <c r="DD329" s="31">
        <f t="shared" si="560"/>
        <v>545375.58691079938</v>
      </c>
      <c r="DE329" s="56">
        <f t="shared" si="561"/>
        <v>87.120054852087335</v>
      </c>
      <c r="DG329" s="32">
        <f t="shared" si="562"/>
        <v>-2</v>
      </c>
      <c r="DH329" s="32">
        <f t="shared" si="563"/>
        <v>29.65</v>
      </c>
      <c r="DI329" s="32">
        <v>1</v>
      </c>
      <c r="DJ329" s="23">
        <f t="shared" si="571"/>
        <v>2.625</v>
      </c>
      <c r="DK329" s="31">
        <f t="shared" si="492"/>
        <v>1</v>
      </c>
      <c r="DL329" s="31">
        <f t="shared" si="564"/>
        <v>-5.25</v>
      </c>
      <c r="DM329" s="31">
        <f t="shared" si="565"/>
        <v>1109.5045266856112</v>
      </c>
      <c r="DN329" s="31">
        <f t="shared" si="566"/>
        <v>8895</v>
      </c>
      <c r="DO329" s="31">
        <f t="shared" si="567"/>
        <v>545375.58691079938</v>
      </c>
    </row>
    <row r="330" spans="1:120">
      <c r="A330" s="23">
        <f t="shared" si="493"/>
        <v>18820.273848271845</v>
      </c>
      <c r="B330" s="23">
        <v>0</v>
      </c>
      <c r="C330" s="44">
        <f t="shared" si="475"/>
        <v>12.2</v>
      </c>
      <c r="D330" s="48"/>
      <c r="E330" s="47">
        <f t="shared" si="494"/>
        <v>12.2</v>
      </c>
      <c r="F330" s="84">
        <f t="shared" si="481"/>
        <v>24.4</v>
      </c>
      <c r="G330" s="185">
        <f t="shared" si="482"/>
        <v>89.263594646425943</v>
      </c>
      <c r="H330" s="26">
        <f t="shared" si="495"/>
        <v>3.2117646888695276E+19</v>
      </c>
      <c r="I330" s="23">
        <f t="shared" si="568"/>
        <v>64.800000000000026</v>
      </c>
      <c r="J330" s="27">
        <v>324</v>
      </c>
      <c r="K330" s="32">
        <f t="shared" si="496"/>
        <v>324</v>
      </c>
      <c r="L330" s="32">
        <f t="shared" si="497"/>
        <v>1</v>
      </c>
      <c r="M330" s="22">
        <v>1</v>
      </c>
      <c r="N330" s="109">
        <f t="shared" si="498"/>
        <v>12.2</v>
      </c>
      <c r="O330" s="31">
        <f t="shared" si="483"/>
        <v>1.2135937846092971E+22</v>
      </c>
      <c r="P330" s="31">
        <f t="shared" si="499"/>
        <v>4.7970935118036291E+25</v>
      </c>
      <c r="Q330" s="31">
        <f t="shared" si="500"/>
        <v>4.702023504504988E+22</v>
      </c>
      <c r="R330" s="31">
        <f t="shared" si="501"/>
        <v>300</v>
      </c>
      <c r="S330" s="31">
        <f t="shared" si="502"/>
        <v>564608.2154481553</v>
      </c>
      <c r="T330" s="56">
        <f t="shared" si="503"/>
        <v>9.8018174816381768E-4</v>
      </c>
      <c r="U330" s="163">
        <f t="shared" si="504"/>
        <v>2677.9078393927784</v>
      </c>
      <c r="W330" s="32">
        <f t="shared" si="505"/>
        <v>319</v>
      </c>
      <c r="X330" s="32">
        <f t="shared" si="506"/>
        <v>2.0499999999999998</v>
      </c>
      <c r="Y330" s="22">
        <v>1</v>
      </c>
      <c r="Z330" s="23">
        <f t="shared" si="507"/>
        <v>1.0249999999999999</v>
      </c>
      <c r="AA330" s="31">
        <f t="shared" si="484"/>
        <v>7.9908058285313469E+22</v>
      </c>
      <c r="AB330" s="31">
        <f t="shared" si="508"/>
        <v>2.6127937357840369E+25</v>
      </c>
      <c r="AC330" s="31">
        <f t="shared" si="509"/>
        <v>2.3510117522524932E+22</v>
      </c>
      <c r="AD330" s="31">
        <f t="shared" si="510"/>
        <v>615</v>
      </c>
      <c r="AE330" s="31">
        <f t="shared" si="511"/>
        <v>564608.2154481553</v>
      </c>
      <c r="AF330" s="56">
        <f t="shared" si="474"/>
        <v>8.9980763504357174E-4</v>
      </c>
      <c r="AH330" s="32">
        <f t="shared" si="512"/>
        <v>309</v>
      </c>
      <c r="AI330" s="32">
        <f t="shared" si="513"/>
        <v>4.1999999999999993</v>
      </c>
      <c r="AJ330" s="22">
        <v>1</v>
      </c>
      <c r="AK330" s="23">
        <f t="shared" si="514"/>
        <v>1.075</v>
      </c>
      <c r="AL330" s="31">
        <f t="shared" si="485"/>
        <v>6.5193054545127533E+21</v>
      </c>
      <c r="AM330" s="31">
        <f t="shared" si="515"/>
        <v>2.1655502893527738E+24</v>
      </c>
      <c r="AN330" s="31">
        <f t="shared" si="516"/>
        <v>5.8775293806312287E+21</v>
      </c>
      <c r="AO330" s="31">
        <f t="shared" si="517"/>
        <v>1259.9999999999998</v>
      </c>
      <c r="AP330" s="31">
        <f t="shared" si="518"/>
        <v>564608.2154481553</v>
      </c>
      <c r="AQ330" s="56">
        <f t="shared" si="479"/>
        <v>2.7141043131295134E-3</v>
      </c>
      <c r="AS330" s="32">
        <f t="shared" si="519"/>
        <v>294</v>
      </c>
      <c r="AT330" s="32">
        <f t="shared" si="520"/>
        <v>6.4999999999999991</v>
      </c>
      <c r="AU330" s="22">
        <v>1</v>
      </c>
      <c r="AV330" s="23">
        <f t="shared" si="521"/>
        <v>1.1499999999999999</v>
      </c>
      <c r="AW330" s="31">
        <f t="shared" si="486"/>
        <v>3.8526786812993562E+20</v>
      </c>
      <c r="AX330" s="31">
        <f t="shared" si="522"/>
        <v>1.3025906621473123E+23</v>
      </c>
      <c r="AY330" s="31">
        <f t="shared" si="523"/>
        <v>7.346911725789028E+20</v>
      </c>
      <c r="AZ330" s="31">
        <f t="shared" si="524"/>
        <v>1949.9999999999998</v>
      </c>
      <c r="BA330" s="31">
        <f t="shared" si="525"/>
        <v>564608.2154481553</v>
      </c>
      <c r="BB330" s="56">
        <f t="shared" si="569"/>
        <v>5.6402306106491593E-3</v>
      </c>
      <c r="BD330" s="32">
        <f t="shared" si="526"/>
        <v>264</v>
      </c>
      <c r="BE330" s="32">
        <f t="shared" si="527"/>
        <v>9.1</v>
      </c>
      <c r="BF330" s="22">
        <v>1</v>
      </c>
      <c r="BG330" s="23">
        <f t="shared" si="528"/>
        <v>1.3</v>
      </c>
      <c r="BH330" s="31">
        <f t="shared" si="487"/>
        <v>2.5790658940929573E+19</v>
      </c>
      <c r="BI330" s="31">
        <f t="shared" si="529"/>
        <v>8.8513541485270296E+21</v>
      </c>
      <c r="BJ330" s="31">
        <f t="shared" si="530"/>
        <v>1.1479549571545334E+19</v>
      </c>
      <c r="BK330" s="31">
        <f t="shared" si="531"/>
        <v>2730</v>
      </c>
      <c r="BL330" s="31">
        <f t="shared" si="532"/>
        <v>564608.2154481553</v>
      </c>
      <c r="BM330" s="56">
        <f t="shared" si="480"/>
        <v>1.2969258012860854E-3</v>
      </c>
      <c r="BO330" s="32">
        <f t="shared" si="533"/>
        <v>219</v>
      </c>
      <c r="BP330" s="32">
        <f t="shared" si="534"/>
        <v>12.149999999999999</v>
      </c>
      <c r="BQ330" s="22">
        <v>1</v>
      </c>
      <c r="BR330" s="23">
        <f t="shared" si="535"/>
        <v>1.5249999999999999</v>
      </c>
      <c r="BS330" s="31">
        <f t="shared" si="488"/>
        <v>1.3432634865067486E+17</v>
      </c>
      <c r="BT330" s="31">
        <f t="shared" si="536"/>
        <v>4.4861642290609136E+19</v>
      </c>
      <c r="BU330" s="31">
        <f t="shared" si="537"/>
        <v>2.2420995256924412E+16</v>
      </c>
      <c r="BV330" s="31">
        <f t="shared" si="538"/>
        <v>3644.9999999999995</v>
      </c>
      <c r="BW330" s="31">
        <f t="shared" si="539"/>
        <v>564608.2154481553</v>
      </c>
      <c r="BX330" s="56">
        <f t="shared" si="477"/>
        <v>4.9978097350256363E-4</v>
      </c>
      <c r="BZ330" s="32">
        <f t="shared" si="540"/>
        <v>169</v>
      </c>
      <c r="CA330" s="32">
        <f t="shared" si="541"/>
        <v>15.7</v>
      </c>
      <c r="CB330" s="32">
        <v>1</v>
      </c>
      <c r="CC330" s="23">
        <f t="shared" si="542"/>
        <v>1.7749999999999999</v>
      </c>
      <c r="CD330" s="31">
        <f t="shared" si="489"/>
        <v>5.1111354763379992E+22</v>
      </c>
      <c r="CE330" s="31">
        <f t="shared" si="543"/>
        <v>1.5332128645144912E+25</v>
      </c>
      <c r="CF330" s="31">
        <f t="shared" si="544"/>
        <v>21895503180590.176</v>
      </c>
      <c r="CG330" s="31">
        <f t="shared" si="545"/>
        <v>4710</v>
      </c>
      <c r="CH330" s="31">
        <f t="shared" si="546"/>
        <v>564608.2154481553</v>
      </c>
      <c r="CI330" s="56">
        <f t="shared" si="476"/>
        <v>1.4280797981383771E-12</v>
      </c>
      <c r="CK330" s="32">
        <f t="shared" si="547"/>
        <v>114</v>
      </c>
      <c r="CL330" s="32">
        <f t="shared" si="548"/>
        <v>19.799999999999997</v>
      </c>
      <c r="CM330" s="32">
        <v>1</v>
      </c>
      <c r="CN330" s="23">
        <f t="shared" si="549"/>
        <v>2.0499999999999998</v>
      </c>
      <c r="CO330" s="31">
        <f t="shared" si="490"/>
        <v>100800</v>
      </c>
      <c r="CP330" s="31">
        <f t="shared" si="550"/>
        <v>23556959.999999996</v>
      </c>
      <c r="CQ330" s="31">
        <f t="shared" si="551"/>
        <v>10691163662.397507</v>
      </c>
      <c r="CR330" s="31">
        <f t="shared" si="552"/>
        <v>5939.9999999999991</v>
      </c>
      <c r="CS330" s="31">
        <f t="shared" si="553"/>
        <v>564608.2154481553</v>
      </c>
      <c r="CT330" s="56">
        <f t="shared" si="570"/>
        <v>453.84309615491594</v>
      </c>
      <c r="CV330" s="32">
        <f t="shared" si="554"/>
        <v>64</v>
      </c>
      <c r="CW330" s="32">
        <f t="shared" si="555"/>
        <v>24.4</v>
      </c>
      <c r="CX330" s="32">
        <v>1</v>
      </c>
      <c r="CY330" s="23">
        <f t="shared" si="556"/>
        <v>2.2999999999999998</v>
      </c>
      <c r="CZ330" s="31">
        <f t="shared" si="491"/>
        <v>720</v>
      </c>
      <c r="DA330" s="31">
        <f t="shared" si="557"/>
        <v>105983.99999999999</v>
      </c>
      <c r="DB330" s="31">
        <f t="shared" si="558"/>
        <v>10440589.514060032</v>
      </c>
      <c r="DC330" s="31">
        <f t="shared" si="559"/>
        <v>7320</v>
      </c>
      <c r="DD330" s="31">
        <f t="shared" si="560"/>
        <v>564608.2154481553</v>
      </c>
      <c r="DE330" s="56">
        <f t="shared" si="561"/>
        <v>98.510997075596634</v>
      </c>
      <c r="DG330" s="32">
        <f t="shared" si="562"/>
        <v>-1</v>
      </c>
      <c r="DH330" s="32">
        <f t="shared" si="563"/>
        <v>29.65</v>
      </c>
      <c r="DI330" s="32">
        <v>1</v>
      </c>
      <c r="DJ330" s="23">
        <f t="shared" si="571"/>
        <v>2.625</v>
      </c>
      <c r="DK330" s="31">
        <f t="shared" si="492"/>
        <v>1</v>
      </c>
      <c r="DL330" s="31">
        <f t="shared" si="564"/>
        <v>-2.625</v>
      </c>
      <c r="DM330" s="31">
        <f t="shared" si="565"/>
        <v>1274.4860246655257</v>
      </c>
      <c r="DN330" s="31">
        <f t="shared" si="566"/>
        <v>8895</v>
      </c>
      <c r="DO330" s="31">
        <f t="shared" si="567"/>
        <v>564608.2154481553</v>
      </c>
    </row>
    <row r="331" spans="1:120">
      <c r="A331" s="23">
        <f t="shared" si="493"/>
        <v>19483.969372205022</v>
      </c>
      <c r="B331" s="23">
        <v>0</v>
      </c>
      <c r="C331" s="44">
        <f t="shared" si="475"/>
        <v>14.824999999999999</v>
      </c>
      <c r="D331" s="47">
        <f>1+J331/200</f>
        <v>2.625</v>
      </c>
      <c r="E331" s="47">
        <f t="shared" si="494"/>
        <v>14.824999999999999</v>
      </c>
      <c r="F331" s="84">
        <f t="shared" si="481"/>
        <v>29.65</v>
      </c>
      <c r="G331" s="185">
        <f t="shared" si="482"/>
        <v>90.509667991878061</v>
      </c>
      <c r="H331" s="26">
        <f t="shared" si="495"/>
        <v>3.6893488147419906E+19</v>
      </c>
      <c r="I331" s="23">
        <f t="shared" si="568"/>
        <v>65.000000000000028</v>
      </c>
      <c r="J331" s="27">
        <v>325</v>
      </c>
      <c r="K331" s="32">
        <f t="shared" si="496"/>
        <v>325</v>
      </c>
      <c r="L331" s="32">
        <f t="shared" si="497"/>
        <v>1</v>
      </c>
      <c r="M331" s="22">
        <v>1</v>
      </c>
      <c r="N331" s="109">
        <f t="shared" si="498"/>
        <v>14.824999999999999</v>
      </c>
      <c r="O331" s="31">
        <f t="shared" si="483"/>
        <v>1.2135937846092971E+22</v>
      </c>
      <c r="P331" s="31">
        <f t="shared" si="499"/>
        <v>5.8472465534706695E+25</v>
      </c>
      <c r="Q331" s="31">
        <f t="shared" si="500"/>
        <v>6.5633515414260011E+22</v>
      </c>
      <c r="R331" s="31">
        <f t="shared" si="501"/>
        <v>300</v>
      </c>
      <c r="S331" s="31">
        <f t="shared" si="502"/>
        <v>584519.08116615063</v>
      </c>
      <c r="T331" s="56">
        <f t="shared" si="503"/>
        <v>1.122468751985545E-3</v>
      </c>
      <c r="U331" s="163">
        <f t="shared" si="504"/>
        <v>2715.2900397563417</v>
      </c>
      <c r="W331" s="32">
        <f t="shared" si="505"/>
        <v>320</v>
      </c>
      <c r="X331" s="32">
        <f t="shared" si="506"/>
        <v>2.0499999999999998</v>
      </c>
      <c r="Y331" s="22">
        <v>1</v>
      </c>
      <c r="Z331" s="23">
        <f t="shared" si="507"/>
        <v>1.0249999999999999</v>
      </c>
      <c r="AA331" s="31">
        <f t="shared" si="484"/>
        <v>7.9908058285313469E+22</v>
      </c>
      <c r="AB331" s="31">
        <f t="shared" si="508"/>
        <v>2.6209843117582816E+25</v>
      </c>
      <c r="AC331" s="31">
        <f t="shared" si="509"/>
        <v>3.2816757707129989E+22</v>
      </c>
      <c r="AD331" s="31">
        <f t="shared" si="510"/>
        <v>615</v>
      </c>
      <c r="AE331" s="31">
        <f t="shared" si="511"/>
        <v>584519.08116615063</v>
      </c>
      <c r="AF331" s="56">
        <f t="shared" si="474"/>
        <v>1.2520776091603134E-3</v>
      </c>
      <c r="AH331" s="32">
        <f t="shared" si="512"/>
        <v>310</v>
      </c>
      <c r="AI331" s="32">
        <f t="shared" si="513"/>
        <v>4.1999999999999993</v>
      </c>
      <c r="AJ331" s="22">
        <v>1</v>
      </c>
      <c r="AK331" s="23">
        <f t="shared" si="514"/>
        <v>1.075</v>
      </c>
      <c r="AL331" s="31">
        <f t="shared" si="485"/>
        <v>6.5193054545127533E+21</v>
      </c>
      <c r="AM331" s="31">
        <f t="shared" si="515"/>
        <v>2.1725585427163751E+24</v>
      </c>
      <c r="AN331" s="31">
        <f t="shared" si="516"/>
        <v>8.2041894267824898E+21</v>
      </c>
      <c r="AO331" s="31">
        <f t="shared" si="517"/>
        <v>1259.9999999999998</v>
      </c>
      <c r="AP331" s="31">
        <f t="shared" si="518"/>
        <v>584519.08116615063</v>
      </c>
      <c r="AQ331" s="56">
        <f t="shared" si="479"/>
        <v>3.7762800244382352E-3</v>
      </c>
      <c r="AS331" s="32">
        <f t="shared" si="519"/>
        <v>295</v>
      </c>
      <c r="AT331" s="32">
        <f t="shared" si="520"/>
        <v>6.4999999999999991</v>
      </c>
      <c r="AU331" s="22">
        <v>1</v>
      </c>
      <c r="AV331" s="23">
        <f t="shared" si="521"/>
        <v>1.1499999999999999</v>
      </c>
      <c r="AW331" s="31">
        <f t="shared" si="486"/>
        <v>3.8526786812993562E+20</v>
      </c>
      <c r="AX331" s="31">
        <f t="shared" si="522"/>
        <v>1.3070212426308064E+23</v>
      </c>
      <c r="AY331" s="31">
        <f t="shared" si="523"/>
        <v>1.0255236783478106E+21</v>
      </c>
      <c r="AZ331" s="31">
        <f t="shared" si="524"/>
        <v>1949.9999999999998</v>
      </c>
      <c r="BA331" s="31">
        <f t="shared" si="525"/>
        <v>584519.08116615063</v>
      </c>
      <c r="BB331" s="56">
        <f t="shared" si="569"/>
        <v>7.8462663413458363E-3</v>
      </c>
      <c r="BD331" s="32">
        <f t="shared" si="526"/>
        <v>265</v>
      </c>
      <c r="BE331" s="32">
        <f t="shared" si="527"/>
        <v>9.1</v>
      </c>
      <c r="BF331" s="22">
        <v>1</v>
      </c>
      <c r="BG331" s="23">
        <f t="shared" si="528"/>
        <v>1.3</v>
      </c>
      <c r="BH331" s="31">
        <f t="shared" si="487"/>
        <v>2.5790658940929573E+19</v>
      </c>
      <c r="BI331" s="31">
        <f t="shared" si="529"/>
        <v>8.884882005150238E+21</v>
      </c>
      <c r="BJ331" s="31">
        <f t="shared" si="530"/>
        <v>1.6023807474184509E+19</v>
      </c>
      <c r="BK331" s="31">
        <f t="shared" si="531"/>
        <v>2730</v>
      </c>
      <c r="BL331" s="31">
        <f t="shared" si="532"/>
        <v>584519.08116615063</v>
      </c>
      <c r="BM331" s="56">
        <f t="shared" si="480"/>
        <v>1.8034913085954434E-3</v>
      </c>
      <c r="BO331" s="32">
        <f t="shared" si="533"/>
        <v>220</v>
      </c>
      <c r="BP331" s="32">
        <f t="shared" si="534"/>
        <v>12.149999999999999</v>
      </c>
      <c r="BQ331" s="22">
        <v>1</v>
      </c>
      <c r="BR331" s="23">
        <f t="shared" si="535"/>
        <v>1.5249999999999999</v>
      </c>
      <c r="BS331" s="31">
        <f t="shared" si="488"/>
        <v>1.3432634865067486E+17</v>
      </c>
      <c r="BT331" s="31">
        <f t="shared" si="536"/>
        <v>4.5066489972301414E+19</v>
      </c>
      <c r="BU331" s="31">
        <f t="shared" si="537"/>
        <v>3.1296498973016524E+16</v>
      </c>
      <c r="BV331" s="31">
        <f t="shared" si="538"/>
        <v>3644.9999999999995</v>
      </c>
      <c r="BW331" s="31">
        <f t="shared" si="539"/>
        <v>584519.08116615063</v>
      </c>
      <c r="BX331" s="56">
        <f t="shared" si="477"/>
        <v>6.9445166446847428E-4</v>
      </c>
      <c r="BZ331" s="32">
        <f t="shared" si="540"/>
        <v>170</v>
      </c>
      <c r="CA331" s="32">
        <f t="shared" si="541"/>
        <v>15.7</v>
      </c>
      <c r="CB331" s="32">
        <v>1</v>
      </c>
      <c r="CC331" s="23">
        <f t="shared" si="542"/>
        <v>1.7749999999999999</v>
      </c>
      <c r="CD331" s="31">
        <f t="shared" si="489"/>
        <v>5.1111354763379992E+22</v>
      </c>
      <c r="CE331" s="31">
        <f t="shared" si="543"/>
        <v>1.5422851299849913E+25</v>
      </c>
      <c r="CF331" s="31">
        <f t="shared" si="544"/>
        <v>30562987278336.348</v>
      </c>
      <c r="CG331" s="31">
        <f t="shared" si="545"/>
        <v>4710</v>
      </c>
      <c r="CH331" s="31">
        <f t="shared" si="546"/>
        <v>584519.08116615063</v>
      </c>
      <c r="CI331" s="56">
        <f t="shared" si="476"/>
        <v>1.9816690626222772E-12</v>
      </c>
      <c r="CK331" s="32">
        <f t="shared" si="547"/>
        <v>115</v>
      </c>
      <c r="CL331" s="32">
        <f t="shared" si="548"/>
        <v>19.799999999999997</v>
      </c>
      <c r="CM331" s="32">
        <v>1</v>
      </c>
      <c r="CN331" s="23">
        <f t="shared" si="549"/>
        <v>2.0499999999999998</v>
      </c>
      <c r="CO331" s="31">
        <f t="shared" si="490"/>
        <v>100800</v>
      </c>
      <c r="CP331" s="31">
        <f t="shared" si="550"/>
        <v>23763599.999999996</v>
      </c>
      <c r="CQ331" s="31">
        <f t="shared" si="551"/>
        <v>14923333632.000116</v>
      </c>
      <c r="CR331" s="31">
        <f t="shared" si="552"/>
        <v>5939.9999999999991</v>
      </c>
      <c r="CS331" s="31">
        <f t="shared" si="553"/>
        <v>584519.08116615063</v>
      </c>
      <c r="CT331" s="56">
        <f t="shared" si="570"/>
        <v>627.9912821289754</v>
      </c>
      <c r="CV331" s="32">
        <f t="shared" si="554"/>
        <v>65</v>
      </c>
      <c r="CW331" s="32">
        <f t="shared" si="555"/>
        <v>24.4</v>
      </c>
      <c r="CX331" s="32">
        <v>1</v>
      </c>
      <c r="CY331" s="23">
        <f t="shared" si="556"/>
        <v>2.2999999999999998</v>
      </c>
      <c r="CZ331" s="31">
        <f t="shared" si="491"/>
        <v>720</v>
      </c>
      <c r="DA331" s="31">
        <f t="shared" si="557"/>
        <v>107639.99999999999</v>
      </c>
      <c r="DB331" s="31">
        <f t="shared" si="558"/>
        <v>14573568.000000065</v>
      </c>
      <c r="DC331" s="31">
        <f t="shared" si="559"/>
        <v>7320</v>
      </c>
      <c r="DD331" s="31">
        <f t="shared" si="560"/>
        <v>584519.08116615063</v>
      </c>
      <c r="DE331" s="56">
        <f t="shared" si="561"/>
        <v>135.39175027870743</v>
      </c>
      <c r="DG331" s="32">
        <f t="shared" si="562"/>
        <v>0</v>
      </c>
      <c r="DH331" s="32">
        <f t="shared" si="563"/>
        <v>29.65</v>
      </c>
      <c r="DI331" s="32">
        <v>1</v>
      </c>
      <c r="DJ331" s="23">
        <f t="shared" si="571"/>
        <v>2.625</v>
      </c>
      <c r="DK331" s="31">
        <f t="shared" si="492"/>
        <v>1</v>
      </c>
      <c r="DL331" s="31">
        <f t="shared" si="564"/>
        <v>0</v>
      </c>
      <c r="DM331" s="31">
        <f t="shared" si="565"/>
        <v>1779</v>
      </c>
      <c r="DN331" s="31">
        <f t="shared" si="566"/>
        <v>8895</v>
      </c>
      <c r="DO331" s="31">
        <f t="shared" si="567"/>
        <v>584519.08116615063</v>
      </c>
    </row>
    <row r="332" spans="1:120">
      <c r="A332" s="23">
        <f t="shared" si="493"/>
        <v>20171.070068243564</v>
      </c>
      <c r="B332" s="23">
        <v>0</v>
      </c>
      <c r="C332" s="44">
        <f t="shared" si="475"/>
        <v>14.824999999999999</v>
      </c>
      <c r="D332" s="48"/>
      <c r="E332" s="47">
        <f t="shared" si="494"/>
        <v>14.824999999999999</v>
      </c>
      <c r="F332" s="84">
        <f t="shared" si="481"/>
        <v>29.65</v>
      </c>
      <c r="G332" s="185">
        <f t="shared" si="482"/>
        <v>91.77313587301289</v>
      </c>
      <c r="H332" s="26">
        <f t="shared" si="495"/>
        <v>4.2379489145043853E+19</v>
      </c>
      <c r="I332" s="23">
        <f t="shared" si="568"/>
        <v>65.200000000000031</v>
      </c>
      <c r="J332" s="27">
        <v>326</v>
      </c>
      <c r="K332" s="32">
        <f t="shared" si="496"/>
        <v>326</v>
      </c>
      <c r="L332" s="32">
        <f t="shared" si="497"/>
        <v>1</v>
      </c>
      <c r="M332" s="22">
        <v>1</v>
      </c>
      <c r="N332" s="109">
        <f t="shared" si="498"/>
        <v>14.824999999999999</v>
      </c>
      <c r="O332" s="31">
        <f t="shared" si="483"/>
        <v>1.2135937846092971E+22</v>
      </c>
      <c r="P332" s="31">
        <f t="shared" si="499"/>
        <v>5.8652380813275019E+25</v>
      </c>
      <c r="Q332" s="31">
        <f t="shared" si="500"/>
        <v>7.5393111189033012E+22</v>
      </c>
      <c r="R332" s="31">
        <f t="shared" si="501"/>
        <v>300</v>
      </c>
      <c r="S332" s="31">
        <f t="shared" si="502"/>
        <v>605132.10204730695</v>
      </c>
      <c r="T332" s="56">
        <f t="shared" si="503"/>
        <v>1.2854228616746789E-3</v>
      </c>
      <c r="U332" s="163">
        <f t="shared" si="504"/>
        <v>2753.1940761903866</v>
      </c>
      <c r="W332" s="32">
        <f t="shared" si="505"/>
        <v>321</v>
      </c>
      <c r="X332" s="32">
        <f t="shared" si="506"/>
        <v>2.0499999999999998</v>
      </c>
      <c r="Y332" s="22">
        <v>1</v>
      </c>
      <c r="Z332" s="23">
        <f t="shared" si="507"/>
        <v>1.0249999999999999</v>
      </c>
      <c r="AA332" s="31">
        <f t="shared" si="484"/>
        <v>7.9908058285313469E+22</v>
      </c>
      <c r="AB332" s="31">
        <f t="shared" si="508"/>
        <v>2.6291748877325262E+25</v>
      </c>
      <c r="AC332" s="31">
        <f t="shared" si="509"/>
        <v>3.7696555594516502E+22</v>
      </c>
      <c r="AD332" s="31">
        <f t="shared" si="510"/>
        <v>615</v>
      </c>
      <c r="AE332" s="31">
        <f t="shared" si="511"/>
        <v>605132.10204730695</v>
      </c>
      <c r="AF332" s="56">
        <f t="shared" si="474"/>
        <v>1.4337789308122848E-3</v>
      </c>
      <c r="AH332" s="32">
        <f t="shared" si="512"/>
        <v>311</v>
      </c>
      <c r="AI332" s="32">
        <f t="shared" si="513"/>
        <v>4.1999999999999993</v>
      </c>
      <c r="AJ332" s="22">
        <v>1</v>
      </c>
      <c r="AK332" s="23">
        <f t="shared" si="514"/>
        <v>1.075</v>
      </c>
      <c r="AL332" s="31">
        <f t="shared" si="485"/>
        <v>6.5193054545127533E+21</v>
      </c>
      <c r="AM332" s="31">
        <f t="shared" si="515"/>
        <v>2.1795667960799761E+24</v>
      </c>
      <c r="AN332" s="31">
        <f t="shared" si="516"/>
        <v>9.4241388986291192E+21</v>
      </c>
      <c r="AO332" s="31">
        <f t="shared" si="517"/>
        <v>1259.9999999999998</v>
      </c>
      <c r="AP332" s="31">
        <f t="shared" si="518"/>
        <v>605132.10204730695</v>
      </c>
      <c r="AQ332" s="56">
        <f t="shared" si="479"/>
        <v>4.3238587207231954E-3</v>
      </c>
      <c r="AS332" s="32">
        <f t="shared" si="519"/>
        <v>296</v>
      </c>
      <c r="AT332" s="32">
        <f t="shared" si="520"/>
        <v>6.4999999999999991</v>
      </c>
      <c r="AU332" s="22">
        <v>1</v>
      </c>
      <c r="AV332" s="23">
        <f t="shared" si="521"/>
        <v>1.1499999999999999</v>
      </c>
      <c r="AW332" s="31">
        <f t="shared" si="486"/>
        <v>3.8526786812993562E+20</v>
      </c>
      <c r="AX332" s="31">
        <f t="shared" si="522"/>
        <v>1.3114518231143008E+23</v>
      </c>
      <c r="AY332" s="31">
        <f t="shared" si="523"/>
        <v>1.1780173623286385E+21</v>
      </c>
      <c r="AZ332" s="31">
        <f t="shared" si="524"/>
        <v>1949.9999999999998</v>
      </c>
      <c r="BA332" s="31">
        <f t="shared" si="525"/>
        <v>605132.10204730695</v>
      </c>
      <c r="BB332" s="56">
        <f t="shared" si="569"/>
        <v>8.9825439376888735E-3</v>
      </c>
      <c r="BD332" s="32">
        <f t="shared" si="526"/>
        <v>266</v>
      </c>
      <c r="BE332" s="32">
        <f t="shared" si="527"/>
        <v>9.1</v>
      </c>
      <c r="BF332" s="22">
        <v>1</v>
      </c>
      <c r="BG332" s="23">
        <f t="shared" si="528"/>
        <v>1.3</v>
      </c>
      <c r="BH332" s="31">
        <f t="shared" si="487"/>
        <v>2.5790658940929573E+19</v>
      </c>
      <c r="BI332" s="31">
        <f t="shared" si="529"/>
        <v>8.9184098617734474E+21</v>
      </c>
      <c r="BJ332" s="31">
        <f t="shared" si="530"/>
        <v>1.8406521286384937E+19</v>
      </c>
      <c r="BK332" s="31">
        <f t="shared" si="531"/>
        <v>2730</v>
      </c>
      <c r="BL332" s="31">
        <f t="shared" si="532"/>
        <v>605132.10204730695</v>
      </c>
      <c r="BM332" s="56">
        <f t="shared" si="480"/>
        <v>2.0638792757529485E-3</v>
      </c>
      <c r="BO332" s="32">
        <f t="shared" si="533"/>
        <v>221</v>
      </c>
      <c r="BP332" s="32">
        <f t="shared" si="534"/>
        <v>12.149999999999999</v>
      </c>
      <c r="BQ332" s="22">
        <v>1</v>
      </c>
      <c r="BR332" s="23">
        <f t="shared" si="535"/>
        <v>1.5249999999999999</v>
      </c>
      <c r="BS332" s="31">
        <f t="shared" si="488"/>
        <v>1.3432634865067486E+17</v>
      </c>
      <c r="BT332" s="31">
        <f t="shared" si="536"/>
        <v>4.5271337653993693E+19</v>
      </c>
      <c r="BU332" s="31">
        <f t="shared" si="537"/>
        <v>3.5950236887470476E+16</v>
      </c>
      <c r="BV332" s="31">
        <f t="shared" si="538"/>
        <v>3644.9999999999995</v>
      </c>
      <c r="BW332" s="31">
        <f t="shared" si="539"/>
        <v>605132.10204730695</v>
      </c>
      <c r="BX332" s="56">
        <f t="shared" si="477"/>
        <v>7.9410591227138303E-4</v>
      </c>
      <c r="BZ332" s="32">
        <f t="shared" si="540"/>
        <v>171</v>
      </c>
      <c r="CA332" s="32">
        <f t="shared" si="541"/>
        <v>15.7</v>
      </c>
      <c r="CB332" s="32">
        <v>1</v>
      </c>
      <c r="CC332" s="23">
        <f t="shared" si="542"/>
        <v>1.7749999999999999</v>
      </c>
      <c r="CD332" s="31">
        <f t="shared" si="489"/>
        <v>5.1111354763379992E+22</v>
      </c>
      <c r="CE332" s="31">
        <f t="shared" si="543"/>
        <v>1.5513573954554913E+25</v>
      </c>
      <c r="CF332" s="31">
        <f t="shared" si="544"/>
        <v>35107653210420.273</v>
      </c>
      <c r="CG332" s="31">
        <f t="shared" si="545"/>
        <v>4710</v>
      </c>
      <c r="CH332" s="31">
        <f t="shared" si="546"/>
        <v>605132.10204730695</v>
      </c>
      <c r="CI332" s="56">
        <f t="shared" si="476"/>
        <v>2.2630280626027105E-12</v>
      </c>
      <c r="CK332" s="32">
        <f t="shared" si="547"/>
        <v>116</v>
      </c>
      <c r="CL332" s="32">
        <f t="shared" si="548"/>
        <v>19.799999999999997</v>
      </c>
      <c r="CM332" s="32">
        <v>1</v>
      </c>
      <c r="CN332" s="23">
        <f t="shared" si="549"/>
        <v>2.0499999999999998</v>
      </c>
      <c r="CO332" s="31">
        <f t="shared" si="490"/>
        <v>100800</v>
      </c>
      <c r="CP332" s="31">
        <f t="shared" si="550"/>
        <v>23970239.999999996</v>
      </c>
      <c r="CQ332" s="31">
        <f t="shared" si="551"/>
        <v>17142408794.150459</v>
      </c>
      <c r="CR332" s="31">
        <f t="shared" si="552"/>
        <v>5939.9999999999991</v>
      </c>
      <c r="CS332" s="31">
        <f t="shared" si="553"/>
        <v>605132.10204730695</v>
      </c>
      <c r="CT332" s="56">
        <f t="shared" si="570"/>
        <v>715.1538238311532</v>
      </c>
      <c r="CV332" s="32">
        <f t="shared" si="554"/>
        <v>66</v>
      </c>
      <c r="CW332" s="32">
        <f t="shared" si="555"/>
        <v>24.4</v>
      </c>
      <c r="CX332" s="32">
        <v>1</v>
      </c>
      <c r="CY332" s="23">
        <f t="shared" si="556"/>
        <v>2.2999999999999998</v>
      </c>
      <c r="CZ332" s="31">
        <f t="shared" si="491"/>
        <v>720</v>
      </c>
      <c r="DA332" s="31">
        <f t="shared" si="557"/>
        <v>109295.99999999999</v>
      </c>
      <c r="DB332" s="31">
        <f t="shared" si="558"/>
        <v>16740633.588037504</v>
      </c>
      <c r="DC332" s="31">
        <f t="shared" si="559"/>
        <v>7320</v>
      </c>
      <c r="DD332" s="31">
        <f t="shared" si="560"/>
        <v>605132.10204730695</v>
      </c>
      <c r="DE332" s="56">
        <f t="shared" si="561"/>
        <v>153.16785232796724</v>
      </c>
      <c r="DG332" s="32">
        <f t="shared" si="562"/>
        <v>1</v>
      </c>
      <c r="DH332" s="32">
        <f t="shared" si="563"/>
        <v>29.65</v>
      </c>
      <c r="DI332" s="32">
        <v>1</v>
      </c>
      <c r="DJ332" s="23">
        <f t="shared" si="571"/>
        <v>2.625</v>
      </c>
      <c r="DK332" s="31">
        <f t="shared" si="492"/>
        <v>1</v>
      </c>
      <c r="DL332" s="31">
        <f t="shared" si="564"/>
        <v>2.625</v>
      </c>
      <c r="DM332" s="31">
        <f t="shared" si="565"/>
        <v>2043.5343735397255</v>
      </c>
      <c r="DN332" s="31">
        <f t="shared" si="566"/>
        <v>8895</v>
      </c>
      <c r="DO332" s="31">
        <f t="shared" si="567"/>
        <v>605132.10204730695</v>
      </c>
      <c r="DP332" s="56">
        <f t="shared" ref="DP332:DP390" si="572">DM332/DL332</f>
        <v>778.48928515799071</v>
      </c>
    </row>
    <row r="333" spans="1:120">
      <c r="A333" s="23">
        <f t="shared" si="493"/>
        <v>20882.401317999269</v>
      </c>
      <c r="B333" s="23">
        <v>0</v>
      </c>
      <c r="C333" s="44">
        <f t="shared" si="475"/>
        <v>14.824999999999999</v>
      </c>
      <c r="D333" s="48"/>
      <c r="E333" s="47">
        <f t="shared" si="494"/>
        <v>14.824999999999999</v>
      </c>
      <c r="F333" s="84">
        <f t="shared" si="481"/>
        <v>29.65</v>
      </c>
      <c r="G333" s="185">
        <f t="shared" si="482"/>
        <v>93.054241108499866</v>
      </c>
      <c r="H333" s="26">
        <f t="shared" si="495"/>
        <v>4.8681249466526581E+19</v>
      </c>
      <c r="I333" s="23">
        <f t="shared" si="568"/>
        <v>65.400000000000034</v>
      </c>
      <c r="J333" s="27">
        <v>327</v>
      </c>
      <c r="K333" s="32">
        <f t="shared" si="496"/>
        <v>327</v>
      </c>
      <c r="L333" s="32">
        <f t="shared" si="497"/>
        <v>1</v>
      </c>
      <c r="M333" s="22">
        <v>1</v>
      </c>
      <c r="N333" s="109">
        <f t="shared" si="498"/>
        <v>14.824999999999999</v>
      </c>
      <c r="O333" s="31">
        <f t="shared" si="483"/>
        <v>1.2135937846092971E+22</v>
      </c>
      <c r="P333" s="31">
        <f t="shared" si="499"/>
        <v>5.8832296091843351E+25</v>
      </c>
      <c r="Q333" s="31">
        <f t="shared" si="500"/>
        <v>8.6603942800950789E+22</v>
      </c>
      <c r="R333" s="31">
        <f t="shared" si="501"/>
        <v>300</v>
      </c>
      <c r="S333" s="31">
        <f t="shared" si="502"/>
        <v>626472.03953997802</v>
      </c>
      <c r="T333" s="56">
        <f t="shared" si="503"/>
        <v>1.4720476431134524E-3</v>
      </c>
      <c r="U333" s="163">
        <f t="shared" si="504"/>
        <v>2791.6272332549961</v>
      </c>
      <c r="W333" s="32">
        <f t="shared" si="505"/>
        <v>322</v>
      </c>
      <c r="X333" s="32">
        <f t="shared" si="506"/>
        <v>2.0499999999999998</v>
      </c>
      <c r="Y333" s="22">
        <v>1</v>
      </c>
      <c r="Z333" s="23">
        <f t="shared" si="507"/>
        <v>1.0249999999999999</v>
      </c>
      <c r="AA333" s="31">
        <f t="shared" si="484"/>
        <v>7.9908058285313469E+22</v>
      </c>
      <c r="AB333" s="31">
        <f t="shared" si="508"/>
        <v>2.6373654637067709E+25</v>
      </c>
      <c r="AC333" s="31">
        <f t="shared" si="509"/>
        <v>4.3301971400475386E+22</v>
      </c>
      <c r="AD333" s="31">
        <f t="shared" si="510"/>
        <v>615</v>
      </c>
      <c r="AE333" s="31">
        <f t="shared" si="511"/>
        <v>626472.03953997802</v>
      </c>
      <c r="AF333" s="56">
        <f t="shared" si="474"/>
        <v>1.6418646560880958E-3</v>
      </c>
      <c r="AH333" s="32">
        <f t="shared" si="512"/>
        <v>312</v>
      </c>
      <c r="AI333" s="32">
        <f t="shared" si="513"/>
        <v>4.1999999999999993</v>
      </c>
      <c r="AJ333" s="22">
        <v>1</v>
      </c>
      <c r="AK333" s="23">
        <f t="shared" si="514"/>
        <v>1.075</v>
      </c>
      <c r="AL333" s="31">
        <f t="shared" si="485"/>
        <v>6.5193054545127533E+21</v>
      </c>
      <c r="AM333" s="31">
        <f t="shared" si="515"/>
        <v>2.1865750494435774E+24</v>
      </c>
      <c r="AN333" s="31">
        <f t="shared" si="516"/>
        <v>1.0825492850118838E+22</v>
      </c>
      <c r="AO333" s="31">
        <f t="shared" si="517"/>
        <v>1259.9999999999998</v>
      </c>
      <c r="AP333" s="31">
        <f t="shared" si="518"/>
        <v>626472.03953997802</v>
      </c>
      <c r="AQ333" s="56">
        <f t="shared" si="479"/>
        <v>4.9508901388377342E-3</v>
      </c>
      <c r="AS333" s="32">
        <f t="shared" si="519"/>
        <v>297</v>
      </c>
      <c r="AT333" s="32">
        <f t="shared" si="520"/>
        <v>6.4999999999999991</v>
      </c>
      <c r="AU333" s="22">
        <v>1</v>
      </c>
      <c r="AV333" s="23">
        <f t="shared" si="521"/>
        <v>1.1499999999999999</v>
      </c>
      <c r="AW333" s="31">
        <f t="shared" si="486"/>
        <v>3.8526786812993562E+20</v>
      </c>
      <c r="AX333" s="31">
        <f t="shared" si="522"/>
        <v>1.315882403597795E+23</v>
      </c>
      <c r="AY333" s="31">
        <f t="shared" si="523"/>
        <v>1.3531866062648532E+21</v>
      </c>
      <c r="AZ333" s="31">
        <f t="shared" si="524"/>
        <v>1949.9999999999998</v>
      </c>
      <c r="BA333" s="31">
        <f t="shared" si="525"/>
        <v>626472.03953997802</v>
      </c>
      <c r="BB333" s="56">
        <f t="shared" si="569"/>
        <v>1.0283491918161256E-2</v>
      </c>
      <c r="BD333" s="32">
        <f t="shared" si="526"/>
        <v>267</v>
      </c>
      <c r="BE333" s="32">
        <f t="shared" si="527"/>
        <v>9.1</v>
      </c>
      <c r="BF333" s="22">
        <v>1</v>
      </c>
      <c r="BG333" s="23">
        <f t="shared" si="528"/>
        <v>1.3</v>
      </c>
      <c r="BH333" s="31">
        <f t="shared" si="487"/>
        <v>2.5790658940929573E+19</v>
      </c>
      <c r="BI333" s="31">
        <f t="shared" si="529"/>
        <v>8.9519377183966547E+21</v>
      </c>
      <c r="BJ333" s="31">
        <f t="shared" si="530"/>
        <v>2.114354072288829E+19</v>
      </c>
      <c r="BK333" s="31">
        <f t="shared" si="531"/>
        <v>2730</v>
      </c>
      <c r="BL333" s="31">
        <f t="shared" si="532"/>
        <v>626472.03953997802</v>
      </c>
      <c r="BM333" s="56">
        <f t="shared" si="480"/>
        <v>2.3618954228688742E-3</v>
      </c>
      <c r="BO333" s="32">
        <f t="shared" si="533"/>
        <v>222</v>
      </c>
      <c r="BP333" s="32">
        <f t="shared" si="534"/>
        <v>12.149999999999999</v>
      </c>
      <c r="BQ333" s="22">
        <v>1</v>
      </c>
      <c r="BR333" s="23">
        <f t="shared" si="535"/>
        <v>1.5249999999999999</v>
      </c>
      <c r="BS333" s="31">
        <f t="shared" si="488"/>
        <v>1.3432634865067486E+17</v>
      </c>
      <c r="BT333" s="31">
        <f t="shared" si="536"/>
        <v>4.5476185335685972E+19</v>
      </c>
      <c r="BU333" s="31">
        <f t="shared" si="537"/>
        <v>4.1295977974391064E+16</v>
      </c>
      <c r="BV333" s="31">
        <f t="shared" si="538"/>
        <v>3644.9999999999995</v>
      </c>
      <c r="BW333" s="31">
        <f t="shared" si="539"/>
        <v>626472.03953997802</v>
      </c>
      <c r="BX333" s="56">
        <f t="shared" si="477"/>
        <v>9.0807919946586581E-4</v>
      </c>
      <c r="BZ333" s="32">
        <f t="shared" si="540"/>
        <v>172</v>
      </c>
      <c r="CA333" s="32">
        <f t="shared" si="541"/>
        <v>15.7</v>
      </c>
      <c r="CB333" s="32">
        <v>1</v>
      </c>
      <c r="CC333" s="23">
        <f t="shared" si="542"/>
        <v>1.7749999999999999</v>
      </c>
      <c r="CD333" s="31">
        <f t="shared" si="489"/>
        <v>5.1111354763379992E+22</v>
      </c>
      <c r="CE333" s="31">
        <f t="shared" si="543"/>
        <v>1.5604296609259911E+25</v>
      </c>
      <c r="CF333" s="31">
        <f t="shared" si="544"/>
        <v>40328103490616.148</v>
      </c>
      <c r="CG333" s="31">
        <f t="shared" si="545"/>
        <v>4710</v>
      </c>
      <c r="CH333" s="31">
        <f t="shared" si="546"/>
        <v>626472.03953997802</v>
      </c>
      <c r="CI333" s="56">
        <f t="shared" si="476"/>
        <v>2.5844230278655828E-12</v>
      </c>
      <c r="CK333" s="32">
        <f t="shared" si="547"/>
        <v>117</v>
      </c>
      <c r="CL333" s="32">
        <f t="shared" si="548"/>
        <v>19.799999999999997</v>
      </c>
      <c r="CM333" s="32">
        <v>14</v>
      </c>
      <c r="CN333" s="23">
        <f t="shared" si="549"/>
        <v>2.0499999999999998</v>
      </c>
      <c r="CO333" s="31">
        <f t="shared" si="490"/>
        <v>1411200</v>
      </c>
      <c r="CP333" s="31">
        <f t="shared" si="550"/>
        <v>338476320</v>
      </c>
      <c r="CQ333" s="31">
        <f t="shared" si="551"/>
        <v>19691456782.527336</v>
      </c>
      <c r="CR333" s="31">
        <f t="shared" si="552"/>
        <v>5939.9999999999991</v>
      </c>
      <c r="CS333" s="31">
        <f t="shared" si="553"/>
        <v>626472.03953997802</v>
      </c>
      <c r="CT333" s="56">
        <f t="shared" si="570"/>
        <v>58.176763392273159</v>
      </c>
      <c r="CV333" s="32">
        <f t="shared" si="554"/>
        <v>67</v>
      </c>
      <c r="CW333" s="32">
        <f t="shared" si="555"/>
        <v>24.4</v>
      </c>
      <c r="CX333" s="32">
        <v>1</v>
      </c>
      <c r="CY333" s="23">
        <f t="shared" si="556"/>
        <v>2.2999999999999998</v>
      </c>
      <c r="CZ333" s="31">
        <f t="shared" si="491"/>
        <v>720</v>
      </c>
      <c r="DA333" s="31">
        <f t="shared" si="557"/>
        <v>110951.99999999999</v>
      </c>
      <c r="DB333" s="31">
        <f t="shared" si="558"/>
        <v>19229938.264186796</v>
      </c>
      <c r="DC333" s="31">
        <f t="shared" si="559"/>
        <v>7320</v>
      </c>
      <c r="DD333" s="31">
        <f t="shared" si="560"/>
        <v>626472.03953997802</v>
      </c>
      <c r="DE333" s="56">
        <f t="shared" si="561"/>
        <v>173.31763523133245</v>
      </c>
      <c r="DG333" s="32">
        <f t="shared" si="562"/>
        <v>2</v>
      </c>
      <c r="DH333" s="32">
        <f t="shared" si="563"/>
        <v>29.65</v>
      </c>
      <c r="DI333" s="32">
        <v>1</v>
      </c>
      <c r="DJ333" s="23">
        <f t="shared" si="571"/>
        <v>2.625</v>
      </c>
      <c r="DK333" s="31">
        <f t="shared" si="492"/>
        <v>1</v>
      </c>
      <c r="DL333" s="31">
        <f t="shared" si="564"/>
        <v>5.25</v>
      </c>
      <c r="DM333" s="31">
        <f t="shared" si="565"/>
        <v>2347.4045732649788</v>
      </c>
      <c r="DN333" s="31">
        <f t="shared" si="566"/>
        <v>8895</v>
      </c>
      <c r="DO333" s="31">
        <f t="shared" si="567"/>
        <v>626472.03953997802</v>
      </c>
      <c r="DP333" s="56">
        <f t="shared" si="572"/>
        <v>447.12468062190072</v>
      </c>
    </row>
    <row r="334" spans="1:120">
      <c r="A334" s="23">
        <f t="shared" si="493"/>
        <v>21618.817610103597</v>
      </c>
      <c r="B334" s="23">
        <v>0</v>
      </c>
      <c r="C334" s="44">
        <f t="shared" si="475"/>
        <v>14.824999999999999</v>
      </c>
      <c r="D334" s="48"/>
      <c r="E334" s="47">
        <f t="shared" si="494"/>
        <v>14.824999999999999</v>
      </c>
      <c r="F334" s="84">
        <f t="shared" si="481"/>
        <v>29.65</v>
      </c>
      <c r="G334" s="185">
        <f t="shared" si="482"/>
        <v>94.353229906630432</v>
      </c>
      <c r="H334" s="26">
        <f t="shared" si="495"/>
        <v>5.5920071181399376E+19</v>
      </c>
      <c r="I334" s="23">
        <f t="shared" si="568"/>
        <v>65.600000000000037</v>
      </c>
      <c r="J334" s="27">
        <v>328</v>
      </c>
      <c r="K334" s="32">
        <f t="shared" si="496"/>
        <v>328</v>
      </c>
      <c r="L334" s="32">
        <f t="shared" si="497"/>
        <v>1</v>
      </c>
      <c r="M334" s="22">
        <v>1</v>
      </c>
      <c r="N334" s="109">
        <f t="shared" si="498"/>
        <v>14.824999999999999</v>
      </c>
      <c r="O334" s="31">
        <f t="shared" si="483"/>
        <v>1.2135937846092971E+22</v>
      </c>
      <c r="P334" s="31">
        <f t="shared" si="499"/>
        <v>5.9012211370411674E+25</v>
      </c>
      <c r="Q334" s="31">
        <f t="shared" si="500"/>
        <v>9.9481806631709482E+22</v>
      </c>
      <c r="R334" s="31">
        <f t="shared" si="501"/>
        <v>300</v>
      </c>
      <c r="S334" s="31">
        <f t="shared" si="502"/>
        <v>648564.52830310795</v>
      </c>
      <c r="T334" s="56">
        <f t="shared" si="503"/>
        <v>1.6857834051883878E-3</v>
      </c>
      <c r="U334" s="163">
        <f t="shared" si="504"/>
        <v>2830.5968971989128</v>
      </c>
      <c r="W334" s="32">
        <f t="shared" si="505"/>
        <v>323</v>
      </c>
      <c r="X334" s="32">
        <f t="shared" si="506"/>
        <v>2.0499999999999998</v>
      </c>
      <c r="Y334" s="22">
        <v>1</v>
      </c>
      <c r="Z334" s="23">
        <f t="shared" si="507"/>
        <v>1.0249999999999999</v>
      </c>
      <c r="AA334" s="31">
        <f t="shared" si="484"/>
        <v>7.9908058285313469E+22</v>
      </c>
      <c r="AB334" s="31">
        <f t="shared" si="508"/>
        <v>2.6455560396810155E+25</v>
      </c>
      <c r="AC334" s="31">
        <f t="shared" si="509"/>
        <v>4.9740903315854724E+22</v>
      </c>
      <c r="AD334" s="31">
        <f t="shared" si="510"/>
        <v>615</v>
      </c>
      <c r="AE334" s="31">
        <f t="shared" si="511"/>
        <v>648564.52830310795</v>
      </c>
      <c r="AF334" s="56">
        <f t="shared" si="474"/>
        <v>1.8801681979056534E-3</v>
      </c>
      <c r="AH334" s="32">
        <f t="shared" si="512"/>
        <v>313</v>
      </c>
      <c r="AI334" s="32">
        <f t="shared" si="513"/>
        <v>4.1999999999999993</v>
      </c>
      <c r="AJ334" s="22">
        <v>1</v>
      </c>
      <c r="AK334" s="23">
        <f t="shared" si="514"/>
        <v>1.075</v>
      </c>
      <c r="AL334" s="31">
        <f t="shared" si="485"/>
        <v>6.5193054545127533E+21</v>
      </c>
      <c r="AM334" s="31">
        <f t="shared" si="515"/>
        <v>2.1935833028071784E+24</v>
      </c>
      <c r="AN334" s="31">
        <f t="shared" si="516"/>
        <v>1.2435225828963675E+22</v>
      </c>
      <c r="AO334" s="31">
        <f t="shared" si="517"/>
        <v>1259.9999999999998</v>
      </c>
      <c r="AP334" s="31">
        <f t="shared" si="518"/>
        <v>648564.52830310795</v>
      </c>
      <c r="AQ334" s="56">
        <f t="shared" si="479"/>
        <v>5.6689097756397189E-3</v>
      </c>
      <c r="AS334" s="32">
        <f t="shared" si="519"/>
        <v>298</v>
      </c>
      <c r="AT334" s="32">
        <f t="shared" si="520"/>
        <v>6.4999999999999991</v>
      </c>
      <c r="AU334" s="22">
        <v>1</v>
      </c>
      <c r="AV334" s="23">
        <f t="shared" si="521"/>
        <v>1.1499999999999999</v>
      </c>
      <c r="AW334" s="31">
        <f t="shared" si="486"/>
        <v>3.8526786812993562E+20</v>
      </c>
      <c r="AX334" s="31">
        <f t="shared" si="522"/>
        <v>1.3203129840812894E+23</v>
      </c>
      <c r="AY334" s="31">
        <f t="shared" si="523"/>
        <v>1.5544032286204575E+21</v>
      </c>
      <c r="AZ334" s="31">
        <f t="shared" si="524"/>
        <v>1949.9999999999998</v>
      </c>
      <c r="BA334" s="31">
        <f t="shared" si="525"/>
        <v>648564.52830310795</v>
      </c>
      <c r="BB334" s="56">
        <f t="shared" si="569"/>
        <v>1.1772990551191577E-2</v>
      </c>
      <c r="BD334" s="32">
        <f t="shared" si="526"/>
        <v>268</v>
      </c>
      <c r="BE334" s="32">
        <f t="shared" si="527"/>
        <v>9.1</v>
      </c>
      <c r="BF334" s="22">
        <v>1</v>
      </c>
      <c r="BG334" s="23">
        <f t="shared" si="528"/>
        <v>1.3</v>
      </c>
      <c r="BH334" s="31">
        <f t="shared" si="487"/>
        <v>2.5790658940929573E+19</v>
      </c>
      <c r="BI334" s="31">
        <f t="shared" si="529"/>
        <v>8.9854655750198631E+21</v>
      </c>
      <c r="BJ334" s="31">
        <f t="shared" si="530"/>
        <v>2.4287550447194604E+19</v>
      </c>
      <c r="BK334" s="31">
        <f t="shared" si="531"/>
        <v>2730</v>
      </c>
      <c r="BL334" s="31">
        <f t="shared" si="532"/>
        <v>648564.52830310795</v>
      </c>
      <c r="BM334" s="56">
        <f t="shared" si="480"/>
        <v>2.7029818593613513E-3</v>
      </c>
      <c r="BO334" s="32">
        <f t="shared" si="533"/>
        <v>223</v>
      </c>
      <c r="BP334" s="32">
        <f t="shared" si="534"/>
        <v>12.149999999999999</v>
      </c>
      <c r="BQ334" s="22">
        <v>1</v>
      </c>
      <c r="BR334" s="23">
        <f t="shared" si="535"/>
        <v>1.5249999999999999</v>
      </c>
      <c r="BS334" s="31">
        <f t="shared" si="488"/>
        <v>1.3432634865067486E+17</v>
      </c>
      <c r="BT334" s="31">
        <f t="shared" si="536"/>
        <v>4.5681033017378251E+19</v>
      </c>
      <c r="BU334" s="31">
        <f t="shared" si="537"/>
        <v>4.7436621967176824E+16</v>
      </c>
      <c r="BV334" s="31">
        <f t="shared" si="538"/>
        <v>3644.9999999999995</v>
      </c>
      <c r="BW334" s="31">
        <f t="shared" si="539"/>
        <v>648564.52830310795</v>
      </c>
      <c r="BX334" s="56">
        <f t="shared" si="477"/>
        <v>1.0384314634288305E-3</v>
      </c>
      <c r="BZ334" s="32">
        <f t="shared" si="540"/>
        <v>173</v>
      </c>
      <c r="CA334" s="32">
        <f t="shared" si="541"/>
        <v>15.7</v>
      </c>
      <c r="CB334" s="32">
        <v>1</v>
      </c>
      <c r="CC334" s="23">
        <f t="shared" si="542"/>
        <v>1.7749999999999999</v>
      </c>
      <c r="CD334" s="31">
        <f t="shared" si="489"/>
        <v>5.1111354763379992E+22</v>
      </c>
      <c r="CE334" s="31">
        <f t="shared" si="543"/>
        <v>1.5695019263964909E+25</v>
      </c>
      <c r="CF334" s="31">
        <f t="shared" si="544"/>
        <v>46324826139820.945</v>
      </c>
      <c r="CG334" s="31">
        <f t="shared" si="545"/>
        <v>4710</v>
      </c>
      <c r="CH334" s="31">
        <f t="shared" si="546"/>
        <v>648564.52830310795</v>
      </c>
      <c r="CI334" s="56">
        <f t="shared" si="476"/>
        <v>2.9515622351723235E-12</v>
      </c>
      <c r="CK334" s="32">
        <f t="shared" si="547"/>
        <v>118</v>
      </c>
      <c r="CL334" s="32">
        <f t="shared" si="548"/>
        <v>19.799999999999997</v>
      </c>
      <c r="CM334" s="32">
        <v>1</v>
      </c>
      <c r="CN334" s="23">
        <f t="shared" si="549"/>
        <v>2.0499999999999998</v>
      </c>
      <c r="CO334" s="31">
        <f t="shared" si="490"/>
        <v>1411200</v>
      </c>
      <c r="CP334" s="31">
        <f t="shared" si="550"/>
        <v>341369280</v>
      </c>
      <c r="CQ334" s="31">
        <f t="shared" si="551"/>
        <v>22619544013.584362</v>
      </c>
      <c r="CR334" s="31">
        <f t="shared" si="552"/>
        <v>5939.9999999999991</v>
      </c>
      <c r="CS334" s="31">
        <f t="shared" si="553"/>
        <v>648564.52830310795</v>
      </c>
      <c r="CT334" s="56">
        <f t="shared" si="570"/>
        <v>66.261217217859681</v>
      </c>
      <c r="CV334" s="32">
        <f t="shared" si="554"/>
        <v>68</v>
      </c>
      <c r="CW334" s="32">
        <f t="shared" si="555"/>
        <v>24.4</v>
      </c>
      <c r="CX334" s="32">
        <v>1</v>
      </c>
      <c r="CY334" s="23">
        <f t="shared" si="556"/>
        <v>2.2999999999999998</v>
      </c>
      <c r="CZ334" s="31">
        <f t="shared" si="491"/>
        <v>720</v>
      </c>
      <c r="DA334" s="31">
        <f t="shared" si="557"/>
        <v>112607.99999999999</v>
      </c>
      <c r="DB334" s="31">
        <f t="shared" si="558"/>
        <v>22089398.450765908</v>
      </c>
      <c r="DC334" s="31">
        <f t="shared" si="559"/>
        <v>7320</v>
      </c>
      <c r="DD334" s="31">
        <f t="shared" si="560"/>
        <v>648564.52830310795</v>
      </c>
      <c r="DE334" s="56">
        <f t="shared" si="561"/>
        <v>196.16189303393995</v>
      </c>
      <c r="DG334" s="32">
        <f t="shared" si="562"/>
        <v>3</v>
      </c>
      <c r="DH334" s="32">
        <f t="shared" si="563"/>
        <v>29.65</v>
      </c>
      <c r="DI334" s="32">
        <v>1</v>
      </c>
      <c r="DJ334" s="23">
        <f t="shared" si="571"/>
        <v>2.625</v>
      </c>
      <c r="DK334" s="31">
        <f t="shared" si="492"/>
        <v>1</v>
      </c>
      <c r="DL334" s="31">
        <f t="shared" si="564"/>
        <v>7.875</v>
      </c>
      <c r="DM334" s="31">
        <f t="shared" si="565"/>
        <v>2696.4597718219989</v>
      </c>
      <c r="DN334" s="31">
        <f t="shared" si="566"/>
        <v>8895</v>
      </c>
      <c r="DO334" s="31">
        <f t="shared" si="567"/>
        <v>648564.52830310795</v>
      </c>
      <c r="DP334" s="56">
        <f t="shared" si="572"/>
        <v>342.40759007263478</v>
      </c>
    </row>
    <row r="335" spans="1:120">
      <c r="A335" s="23">
        <f t="shared" si="493"/>
        <v>22381.203566664532</v>
      </c>
      <c r="B335" s="23">
        <v>0</v>
      </c>
      <c r="C335" s="44">
        <f t="shared" si="475"/>
        <v>14.824999999999999</v>
      </c>
      <c r="D335" s="48"/>
      <c r="E335" s="47">
        <f t="shared" si="494"/>
        <v>14.824999999999999</v>
      </c>
      <c r="F335" s="84">
        <f t="shared" si="481"/>
        <v>29.65</v>
      </c>
      <c r="G335" s="185">
        <f t="shared" si="482"/>
        <v>95.670351912636065</v>
      </c>
      <c r="H335" s="26">
        <f t="shared" si="495"/>
        <v>6.4235293777390576E+19</v>
      </c>
      <c r="I335" s="23">
        <f t="shared" si="568"/>
        <v>65.80000000000004</v>
      </c>
      <c r="J335" s="27">
        <v>329</v>
      </c>
      <c r="K335" s="32">
        <f t="shared" si="496"/>
        <v>329</v>
      </c>
      <c r="L335" s="32">
        <f t="shared" si="497"/>
        <v>1</v>
      </c>
      <c r="M335" s="22">
        <v>1</v>
      </c>
      <c r="N335" s="109">
        <f t="shared" si="498"/>
        <v>14.824999999999999</v>
      </c>
      <c r="O335" s="31">
        <f t="shared" si="483"/>
        <v>1.2135937846092971E+22</v>
      </c>
      <c r="P335" s="31">
        <f t="shared" si="499"/>
        <v>5.9192126648980006E+25</v>
      </c>
      <c r="Q335" s="31">
        <f t="shared" si="500"/>
        <v>1.1427458762997783E+23</v>
      </c>
      <c r="R335" s="31">
        <f t="shared" si="501"/>
        <v>300</v>
      </c>
      <c r="S335" s="31">
        <f t="shared" si="502"/>
        <v>671436.10699993593</v>
      </c>
      <c r="T335" s="56">
        <f t="shared" si="503"/>
        <v>1.9305707380247842E-3</v>
      </c>
      <c r="U335" s="163">
        <f t="shared" si="504"/>
        <v>2870.1105573790819</v>
      </c>
      <c r="W335" s="32">
        <f t="shared" si="505"/>
        <v>324</v>
      </c>
      <c r="X335" s="32">
        <f t="shared" si="506"/>
        <v>2.0499999999999998</v>
      </c>
      <c r="Y335" s="22">
        <v>1</v>
      </c>
      <c r="Z335" s="23">
        <f t="shared" si="507"/>
        <v>1.0249999999999999</v>
      </c>
      <c r="AA335" s="31">
        <f t="shared" si="484"/>
        <v>7.9908058285313469E+22</v>
      </c>
      <c r="AB335" s="31">
        <f t="shared" si="508"/>
        <v>2.6537466156552601E+25</v>
      </c>
      <c r="AC335" s="31">
        <f t="shared" si="509"/>
        <v>5.7137293814988888E+22</v>
      </c>
      <c r="AD335" s="31">
        <f t="shared" si="510"/>
        <v>615</v>
      </c>
      <c r="AE335" s="31">
        <f t="shared" si="511"/>
        <v>671436.10699993593</v>
      </c>
      <c r="AF335" s="56">
        <f t="shared" si="474"/>
        <v>2.1530802329777295E-3</v>
      </c>
      <c r="AH335" s="32">
        <f t="shared" si="512"/>
        <v>314</v>
      </c>
      <c r="AI335" s="32">
        <f t="shared" si="513"/>
        <v>4.1999999999999993</v>
      </c>
      <c r="AJ335" s="22">
        <v>1</v>
      </c>
      <c r="AK335" s="23">
        <f t="shared" si="514"/>
        <v>1.075</v>
      </c>
      <c r="AL335" s="31">
        <f t="shared" si="485"/>
        <v>6.5193054545127533E+21</v>
      </c>
      <c r="AM335" s="31">
        <f t="shared" si="515"/>
        <v>2.20059155617078E+24</v>
      </c>
      <c r="AN335" s="31">
        <f t="shared" si="516"/>
        <v>1.4284323453747214E+22</v>
      </c>
      <c r="AO335" s="31">
        <f t="shared" si="517"/>
        <v>1259.9999999999998</v>
      </c>
      <c r="AP335" s="31">
        <f t="shared" si="518"/>
        <v>671436.10699993593</v>
      </c>
      <c r="AQ335" s="56">
        <f t="shared" si="479"/>
        <v>6.4911289029042597E-3</v>
      </c>
      <c r="AS335" s="32">
        <f t="shared" si="519"/>
        <v>299</v>
      </c>
      <c r="AT335" s="32">
        <f t="shared" si="520"/>
        <v>6.4999999999999991</v>
      </c>
      <c r="AU335" s="22">
        <v>1</v>
      </c>
      <c r="AV335" s="23">
        <f t="shared" si="521"/>
        <v>1.1499999999999999</v>
      </c>
      <c r="AW335" s="31">
        <f t="shared" si="486"/>
        <v>3.8526786812993562E+20</v>
      </c>
      <c r="AX335" s="31">
        <f t="shared" si="522"/>
        <v>1.3247435645647836E+23</v>
      </c>
      <c r="AY335" s="31">
        <f t="shared" si="523"/>
        <v>1.7855404317183999E+21</v>
      </c>
      <c r="AZ335" s="31">
        <f t="shared" si="524"/>
        <v>1949.9999999999998</v>
      </c>
      <c r="BA335" s="31">
        <f t="shared" si="525"/>
        <v>671436.10699993593</v>
      </c>
      <c r="BB335" s="56">
        <f t="shared" si="569"/>
        <v>1.3478385398346898E-2</v>
      </c>
      <c r="BD335" s="32">
        <f t="shared" si="526"/>
        <v>269</v>
      </c>
      <c r="BE335" s="32">
        <f t="shared" si="527"/>
        <v>9.1</v>
      </c>
      <c r="BF335" s="22">
        <v>1</v>
      </c>
      <c r="BG335" s="23">
        <f t="shared" si="528"/>
        <v>1.3</v>
      </c>
      <c r="BH335" s="31">
        <f t="shared" si="487"/>
        <v>2.5790658940929573E+19</v>
      </c>
      <c r="BI335" s="31">
        <f t="shared" si="529"/>
        <v>9.0189934316430725E+21</v>
      </c>
      <c r="BJ335" s="31">
        <f t="shared" si="530"/>
        <v>2.7899069245599941E+19</v>
      </c>
      <c r="BK335" s="31">
        <f t="shared" si="531"/>
        <v>2730</v>
      </c>
      <c r="BL335" s="31">
        <f t="shared" si="532"/>
        <v>671436.10699993593</v>
      </c>
      <c r="BM335" s="56">
        <f t="shared" si="480"/>
        <v>3.0933683960469756E-3</v>
      </c>
      <c r="BO335" s="32">
        <f t="shared" si="533"/>
        <v>224</v>
      </c>
      <c r="BP335" s="32">
        <f t="shared" si="534"/>
        <v>12.149999999999999</v>
      </c>
      <c r="BQ335" s="22">
        <v>1</v>
      </c>
      <c r="BR335" s="23">
        <f t="shared" si="535"/>
        <v>1.5249999999999999</v>
      </c>
      <c r="BS335" s="31">
        <f t="shared" si="488"/>
        <v>1.3432634865067486E+17</v>
      </c>
      <c r="BT335" s="31">
        <f t="shared" si="536"/>
        <v>4.588588069907053E+19</v>
      </c>
      <c r="BU335" s="31">
        <f t="shared" si="537"/>
        <v>5.4490369620312232E+16</v>
      </c>
      <c r="BV335" s="31">
        <f t="shared" si="538"/>
        <v>3644.9999999999995</v>
      </c>
      <c r="BW335" s="31">
        <f t="shared" si="539"/>
        <v>671436.10699993593</v>
      </c>
      <c r="BX335" s="56">
        <f t="shared" si="477"/>
        <v>1.1875193150954603E-3</v>
      </c>
      <c r="BZ335" s="32">
        <f t="shared" si="540"/>
        <v>174</v>
      </c>
      <c r="CA335" s="32">
        <f t="shared" si="541"/>
        <v>15.7</v>
      </c>
      <c r="CB335" s="32">
        <v>1</v>
      </c>
      <c r="CC335" s="23">
        <f t="shared" si="542"/>
        <v>1.7749999999999999</v>
      </c>
      <c r="CD335" s="31">
        <f t="shared" si="489"/>
        <v>5.1111354763379992E+22</v>
      </c>
      <c r="CE335" s="31">
        <f t="shared" si="543"/>
        <v>1.578574191866991E+25</v>
      </c>
      <c r="CF335" s="31">
        <f t="shared" si="544"/>
        <v>53213251582335.977</v>
      </c>
      <c r="CG335" s="31">
        <f t="shared" si="545"/>
        <v>4710</v>
      </c>
      <c r="CH335" s="31">
        <f t="shared" si="546"/>
        <v>671436.10699993593</v>
      </c>
      <c r="CI335" s="56">
        <f t="shared" si="476"/>
        <v>3.3709693124654649E-12</v>
      </c>
      <c r="CK335" s="32">
        <f t="shared" si="547"/>
        <v>119</v>
      </c>
      <c r="CL335" s="32">
        <f t="shared" si="548"/>
        <v>19.799999999999997</v>
      </c>
      <c r="CM335" s="32">
        <v>1</v>
      </c>
      <c r="CN335" s="23">
        <f t="shared" si="549"/>
        <v>2.0499999999999998</v>
      </c>
      <c r="CO335" s="31">
        <f t="shared" si="490"/>
        <v>1411200</v>
      </c>
      <c r="CP335" s="31">
        <f t="shared" si="550"/>
        <v>344262239.99999994</v>
      </c>
      <c r="CQ335" s="31">
        <f t="shared" si="551"/>
        <v>25983032999.187397</v>
      </c>
      <c r="CR335" s="31">
        <f t="shared" si="552"/>
        <v>5939.9999999999991</v>
      </c>
      <c r="CS335" s="31">
        <f t="shared" si="553"/>
        <v>671436.10699993593</v>
      </c>
      <c r="CT335" s="56">
        <f t="shared" si="570"/>
        <v>75.474536502136857</v>
      </c>
      <c r="CV335" s="32">
        <f t="shared" si="554"/>
        <v>69</v>
      </c>
      <c r="CW335" s="32">
        <f t="shared" si="555"/>
        <v>24.4</v>
      </c>
      <c r="CX335" s="32">
        <v>1</v>
      </c>
      <c r="CY335" s="23">
        <f t="shared" si="556"/>
        <v>2.2999999999999998</v>
      </c>
      <c r="CZ335" s="31">
        <f t="shared" si="491"/>
        <v>720</v>
      </c>
      <c r="DA335" s="31">
        <f t="shared" si="557"/>
        <v>114263.99999999999</v>
      </c>
      <c r="DB335" s="31">
        <f t="shared" si="558"/>
        <v>25374055.663268853</v>
      </c>
      <c r="DC335" s="31">
        <f t="shared" si="559"/>
        <v>7320</v>
      </c>
      <c r="DD335" s="31">
        <f t="shared" si="560"/>
        <v>671436.10699993593</v>
      </c>
      <c r="DE335" s="56">
        <f t="shared" si="561"/>
        <v>222.06517943769566</v>
      </c>
      <c r="DG335" s="32">
        <f t="shared" si="562"/>
        <v>4</v>
      </c>
      <c r="DH335" s="32">
        <f t="shared" si="563"/>
        <v>29.65</v>
      </c>
      <c r="DI335" s="32">
        <v>1</v>
      </c>
      <c r="DJ335" s="23">
        <f t="shared" si="571"/>
        <v>2.625</v>
      </c>
      <c r="DK335" s="31">
        <f t="shared" si="492"/>
        <v>1</v>
      </c>
      <c r="DL335" s="31">
        <f t="shared" si="564"/>
        <v>10.5</v>
      </c>
      <c r="DM335" s="31">
        <f t="shared" si="565"/>
        <v>3097.4189042076105</v>
      </c>
      <c r="DN335" s="31">
        <f t="shared" si="566"/>
        <v>8895</v>
      </c>
      <c r="DO335" s="31">
        <f t="shared" si="567"/>
        <v>671436.10699993593</v>
      </c>
      <c r="DP335" s="56">
        <f t="shared" si="572"/>
        <v>294.992276591201</v>
      </c>
    </row>
    <row r="336" spans="1:120">
      <c r="A336" s="23">
        <f t="shared" si="493"/>
        <v>23170.475005921326</v>
      </c>
      <c r="B336" s="23">
        <v>0</v>
      </c>
      <c r="C336" s="44">
        <f t="shared" si="475"/>
        <v>14.824999999999999</v>
      </c>
      <c r="D336" s="48"/>
      <c r="E336" s="47">
        <f t="shared" si="494"/>
        <v>14.824999999999999</v>
      </c>
      <c r="F336" s="84">
        <f t="shared" si="481"/>
        <v>29.65</v>
      </c>
      <c r="G336" s="185">
        <f t="shared" si="482"/>
        <v>97.005860256665443</v>
      </c>
      <c r="H336" s="26">
        <f t="shared" si="495"/>
        <v>7.3786976294839828E+19</v>
      </c>
      <c r="I336" s="23">
        <f t="shared" si="568"/>
        <v>66.000000000000043</v>
      </c>
      <c r="J336" s="27">
        <v>330</v>
      </c>
      <c r="K336" s="32">
        <f t="shared" si="496"/>
        <v>330</v>
      </c>
      <c r="L336" s="32">
        <f t="shared" si="497"/>
        <v>1</v>
      </c>
      <c r="M336" s="22">
        <v>1</v>
      </c>
      <c r="N336" s="109">
        <f t="shared" si="498"/>
        <v>14.824999999999999</v>
      </c>
      <c r="O336" s="31">
        <f t="shared" si="483"/>
        <v>1.2135937846092971E+22</v>
      </c>
      <c r="P336" s="31">
        <f t="shared" si="499"/>
        <v>5.937204192754833E+25</v>
      </c>
      <c r="Q336" s="31">
        <f t="shared" si="500"/>
        <v>1.3126703082852005E+23</v>
      </c>
      <c r="R336" s="31">
        <f t="shared" si="501"/>
        <v>300</v>
      </c>
      <c r="S336" s="31">
        <f t="shared" si="502"/>
        <v>695114.25017763977</v>
      </c>
      <c r="T336" s="56">
        <f t="shared" si="503"/>
        <v>2.2109232993654682E-3</v>
      </c>
      <c r="U336" s="163">
        <f t="shared" si="504"/>
        <v>2910.1758076999631</v>
      </c>
      <c r="W336" s="32">
        <f t="shared" si="505"/>
        <v>325</v>
      </c>
      <c r="X336" s="32">
        <f t="shared" si="506"/>
        <v>2.0499999999999998</v>
      </c>
      <c r="Y336" s="22">
        <v>1</v>
      </c>
      <c r="Z336" s="23">
        <f t="shared" si="507"/>
        <v>1.0249999999999999</v>
      </c>
      <c r="AA336" s="31">
        <f t="shared" si="484"/>
        <v>7.9908058285313469E+22</v>
      </c>
      <c r="AB336" s="31">
        <f t="shared" si="508"/>
        <v>2.6619371916295048E+25</v>
      </c>
      <c r="AC336" s="31">
        <f t="shared" si="509"/>
        <v>6.5633515414260011E+22</v>
      </c>
      <c r="AD336" s="31">
        <f t="shared" si="510"/>
        <v>615</v>
      </c>
      <c r="AE336" s="31">
        <f t="shared" si="511"/>
        <v>695114.25017763977</v>
      </c>
      <c r="AF336" s="56">
        <f t="shared" si="474"/>
        <v>2.4656297534233879E-3</v>
      </c>
      <c r="AH336" s="32">
        <f t="shared" si="512"/>
        <v>315</v>
      </c>
      <c r="AI336" s="32">
        <f t="shared" si="513"/>
        <v>4.1999999999999993</v>
      </c>
      <c r="AJ336" s="22">
        <v>1</v>
      </c>
      <c r="AK336" s="23">
        <f t="shared" si="514"/>
        <v>1.075</v>
      </c>
      <c r="AL336" s="31">
        <f t="shared" si="485"/>
        <v>6.5193054545127533E+21</v>
      </c>
      <c r="AM336" s="31">
        <f t="shared" si="515"/>
        <v>2.207599809534381E+24</v>
      </c>
      <c r="AN336" s="31">
        <f t="shared" si="516"/>
        <v>1.6408378853564988E+22</v>
      </c>
      <c r="AO336" s="31">
        <f t="shared" si="517"/>
        <v>1259.9999999999998</v>
      </c>
      <c r="AP336" s="31">
        <f t="shared" si="518"/>
        <v>695114.25017763977</v>
      </c>
      <c r="AQ336" s="56">
        <f t="shared" si="479"/>
        <v>7.432678143338753E-3</v>
      </c>
      <c r="AS336" s="32">
        <f t="shared" si="519"/>
        <v>300</v>
      </c>
      <c r="AT336" s="32">
        <f t="shared" si="520"/>
        <v>6.4999999999999991</v>
      </c>
      <c r="AU336" s="22">
        <v>1</v>
      </c>
      <c r="AV336" s="23">
        <f t="shared" si="521"/>
        <v>1.1499999999999999</v>
      </c>
      <c r="AW336" s="31">
        <f t="shared" si="486"/>
        <v>3.8526786812993562E+20</v>
      </c>
      <c r="AX336" s="31">
        <f t="shared" si="522"/>
        <v>1.3291741450482778E+23</v>
      </c>
      <c r="AY336" s="31">
        <f t="shared" si="523"/>
        <v>2.0510473566956217E+21</v>
      </c>
      <c r="AZ336" s="31">
        <f t="shared" si="524"/>
        <v>1949.9999999999998</v>
      </c>
      <c r="BA336" s="31">
        <f t="shared" si="525"/>
        <v>695114.25017763977</v>
      </c>
      <c r="BB336" s="56">
        <f t="shared" si="569"/>
        <v>1.5430990471313482E-2</v>
      </c>
      <c r="BD336" s="32">
        <f t="shared" si="526"/>
        <v>270</v>
      </c>
      <c r="BE336" s="32">
        <f t="shared" si="527"/>
        <v>9.1</v>
      </c>
      <c r="BF336" s="22">
        <v>1</v>
      </c>
      <c r="BG336" s="23">
        <f t="shared" si="528"/>
        <v>1.3</v>
      </c>
      <c r="BH336" s="31">
        <f t="shared" si="487"/>
        <v>2.5790658940929573E+19</v>
      </c>
      <c r="BI336" s="31">
        <f t="shared" si="529"/>
        <v>9.0525212882662798E+21</v>
      </c>
      <c r="BJ336" s="31">
        <f t="shared" si="530"/>
        <v>3.2047614948369019E+19</v>
      </c>
      <c r="BK336" s="31">
        <f t="shared" si="531"/>
        <v>2730</v>
      </c>
      <c r="BL336" s="31">
        <f t="shared" si="532"/>
        <v>695114.25017763977</v>
      </c>
      <c r="BM336" s="56">
        <f t="shared" si="480"/>
        <v>3.5401866427984632E-3</v>
      </c>
      <c r="BO336" s="32">
        <f t="shared" si="533"/>
        <v>225</v>
      </c>
      <c r="BP336" s="32">
        <f t="shared" si="534"/>
        <v>12.149999999999999</v>
      </c>
      <c r="BQ336" s="22">
        <v>1</v>
      </c>
      <c r="BR336" s="23">
        <f t="shared" si="535"/>
        <v>1.5249999999999999</v>
      </c>
      <c r="BS336" s="31">
        <f t="shared" si="488"/>
        <v>1.3432634865067486E+17</v>
      </c>
      <c r="BT336" s="31">
        <f t="shared" si="536"/>
        <v>4.6090728380762808E+19</v>
      </c>
      <c r="BU336" s="31">
        <f t="shared" si="537"/>
        <v>6.259299794603308E+16</v>
      </c>
      <c r="BV336" s="31">
        <f t="shared" si="538"/>
        <v>3644.9999999999995</v>
      </c>
      <c r="BW336" s="31">
        <f t="shared" si="539"/>
        <v>695114.25017763977</v>
      </c>
      <c r="BX336" s="56">
        <f t="shared" si="477"/>
        <v>1.3580388105161284E-3</v>
      </c>
      <c r="BZ336" s="32">
        <f t="shared" si="540"/>
        <v>175</v>
      </c>
      <c r="CA336" s="32">
        <f t="shared" si="541"/>
        <v>15.7</v>
      </c>
      <c r="CB336" s="32">
        <v>1</v>
      </c>
      <c r="CC336" s="23">
        <f t="shared" si="542"/>
        <v>1.7749999999999999</v>
      </c>
      <c r="CD336" s="31">
        <f t="shared" si="489"/>
        <v>5.1111354763379992E+22</v>
      </c>
      <c r="CE336" s="31">
        <f t="shared" si="543"/>
        <v>1.5876464573374908E+25</v>
      </c>
      <c r="CF336" s="31">
        <f t="shared" si="544"/>
        <v>61125974556672.703</v>
      </c>
      <c r="CG336" s="31">
        <f t="shared" si="545"/>
        <v>4710</v>
      </c>
      <c r="CH336" s="31">
        <f t="shared" si="546"/>
        <v>695114.25017763977</v>
      </c>
      <c r="CI336" s="56">
        <f t="shared" si="476"/>
        <v>3.8500998930947111E-12</v>
      </c>
      <c r="CK336" s="32">
        <f t="shared" si="547"/>
        <v>120</v>
      </c>
      <c r="CL336" s="32">
        <f t="shared" si="548"/>
        <v>19.799999999999997</v>
      </c>
      <c r="CM336" s="32">
        <v>1</v>
      </c>
      <c r="CN336" s="23">
        <f t="shared" si="549"/>
        <v>2.0499999999999998</v>
      </c>
      <c r="CO336" s="31">
        <f t="shared" si="490"/>
        <v>1411200</v>
      </c>
      <c r="CP336" s="31">
        <f t="shared" si="550"/>
        <v>347155199.99999994</v>
      </c>
      <c r="CQ336" s="31">
        <f t="shared" si="551"/>
        <v>29846667264.00024</v>
      </c>
      <c r="CR336" s="31">
        <f t="shared" si="552"/>
        <v>5939.9999999999991</v>
      </c>
      <c r="CS336" s="31">
        <f t="shared" si="553"/>
        <v>695114.25017763977</v>
      </c>
      <c r="CT336" s="56">
        <f t="shared" si="570"/>
        <v>85.974996958133559</v>
      </c>
      <c r="CV336" s="32">
        <f t="shared" si="554"/>
        <v>70</v>
      </c>
      <c r="CW336" s="32">
        <f t="shared" si="555"/>
        <v>24.4</v>
      </c>
      <c r="CX336" s="32">
        <v>1</v>
      </c>
      <c r="CY336" s="23">
        <f t="shared" si="556"/>
        <v>2.2999999999999998</v>
      </c>
      <c r="CZ336" s="31">
        <f t="shared" si="491"/>
        <v>720</v>
      </c>
      <c r="DA336" s="31">
        <f t="shared" si="557"/>
        <v>115919.99999999999</v>
      </c>
      <c r="DB336" s="31">
        <f t="shared" si="558"/>
        <v>29147136.000000134</v>
      </c>
      <c r="DC336" s="31">
        <f t="shared" si="559"/>
        <v>7320</v>
      </c>
      <c r="DD336" s="31">
        <f t="shared" si="560"/>
        <v>695114.25017763977</v>
      </c>
      <c r="DE336" s="56">
        <f t="shared" si="561"/>
        <v>251.44182194617096</v>
      </c>
      <c r="DG336" s="32">
        <f t="shared" si="562"/>
        <v>5</v>
      </c>
      <c r="DH336" s="32">
        <f t="shared" si="563"/>
        <v>29.65</v>
      </c>
      <c r="DI336" s="32">
        <v>1</v>
      </c>
      <c r="DJ336" s="23">
        <f t="shared" si="571"/>
        <v>2.625</v>
      </c>
      <c r="DK336" s="31">
        <f t="shared" si="492"/>
        <v>1</v>
      </c>
      <c r="DL336" s="31">
        <f t="shared" si="564"/>
        <v>13.125</v>
      </c>
      <c r="DM336" s="31">
        <f t="shared" si="565"/>
        <v>3558.0000000000005</v>
      </c>
      <c r="DN336" s="31">
        <f t="shared" si="566"/>
        <v>8895</v>
      </c>
      <c r="DO336" s="31">
        <f t="shared" si="567"/>
        <v>695114.25017763977</v>
      </c>
      <c r="DP336" s="56">
        <f t="shared" si="572"/>
        <v>271.08571428571435</v>
      </c>
    </row>
    <row r="337" spans="1:120">
      <c r="A337" s="23">
        <f t="shared" si="493"/>
        <v>23987.580042373684</v>
      </c>
      <c r="B337" s="23">
        <v>0</v>
      </c>
      <c r="C337" s="44">
        <f t="shared" si="475"/>
        <v>14.824999999999999</v>
      </c>
      <c r="D337" s="48"/>
      <c r="E337" s="47">
        <f t="shared" si="494"/>
        <v>14.824999999999999</v>
      </c>
      <c r="F337" s="84">
        <f t="shared" si="481"/>
        <v>29.65</v>
      </c>
      <c r="G337" s="185">
        <f t="shared" si="482"/>
        <v>98.360011602432806</v>
      </c>
      <c r="H337" s="26">
        <f t="shared" si="495"/>
        <v>8.4758978290087723E+19</v>
      </c>
      <c r="I337" s="23">
        <f t="shared" si="568"/>
        <v>66.200000000000045</v>
      </c>
      <c r="J337" s="27">
        <v>331</v>
      </c>
      <c r="K337" s="32">
        <f t="shared" si="496"/>
        <v>331</v>
      </c>
      <c r="L337" s="32">
        <f t="shared" si="497"/>
        <v>1</v>
      </c>
      <c r="M337" s="22">
        <v>1</v>
      </c>
      <c r="N337" s="109">
        <f t="shared" si="498"/>
        <v>14.824999999999999</v>
      </c>
      <c r="O337" s="31">
        <f t="shared" si="483"/>
        <v>1.2135937846092971E+22</v>
      </c>
      <c r="P337" s="31">
        <f t="shared" si="499"/>
        <v>5.9551957206116662E+25</v>
      </c>
      <c r="Q337" s="31">
        <f t="shared" si="500"/>
        <v>1.5078622237806606E+23</v>
      </c>
      <c r="R337" s="31">
        <f t="shared" si="501"/>
        <v>300</v>
      </c>
      <c r="S337" s="31">
        <f t="shared" si="502"/>
        <v>719627.40127121052</v>
      </c>
      <c r="T337" s="56">
        <f t="shared" si="503"/>
        <v>2.5320111958063167E-3</v>
      </c>
      <c r="U337" s="163">
        <f t="shared" si="504"/>
        <v>2950.800348072984</v>
      </c>
      <c r="W337" s="32">
        <f t="shared" si="505"/>
        <v>326</v>
      </c>
      <c r="X337" s="32">
        <f t="shared" si="506"/>
        <v>2.0499999999999998</v>
      </c>
      <c r="Y337" s="22">
        <v>1</v>
      </c>
      <c r="Z337" s="23">
        <f t="shared" si="507"/>
        <v>1.0249999999999999</v>
      </c>
      <c r="AA337" s="31">
        <f t="shared" si="484"/>
        <v>7.9908058285313469E+22</v>
      </c>
      <c r="AB337" s="31">
        <f t="shared" si="508"/>
        <v>2.6701277676037494E+25</v>
      </c>
      <c r="AC337" s="31">
        <f t="shared" si="509"/>
        <v>7.5393111189033012E+22</v>
      </c>
      <c r="AD337" s="31">
        <f t="shared" si="510"/>
        <v>615</v>
      </c>
      <c r="AE337" s="31">
        <f t="shared" si="511"/>
        <v>719627.40127121052</v>
      </c>
      <c r="AF337" s="56">
        <f t="shared" ref="AF337:AF400" si="573">AC337/AB337</f>
        <v>2.8235769128266467E-3</v>
      </c>
      <c r="AH337" s="32">
        <f t="shared" si="512"/>
        <v>316</v>
      </c>
      <c r="AI337" s="32">
        <f t="shared" si="513"/>
        <v>4.1999999999999993</v>
      </c>
      <c r="AJ337" s="22">
        <v>1</v>
      </c>
      <c r="AK337" s="23">
        <f t="shared" si="514"/>
        <v>1.075</v>
      </c>
      <c r="AL337" s="31">
        <f t="shared" si="485"/>
        <v>6.5193054545127533E+21</v>
      </c>
      <c r="AM337" s="31">
        <f t="shared" si="515"/>
        <v>2.2146080628979823E+24</v>
      </c>
      <c r="AN337" s="31">
        <f t="shared" si="516"/>
        <v>1.8848277797258243E+22</v>
      </c>
      <c r="AO337" s="31">
        <f t="shared" si="517"/>
        <v>1259.9999999999998</v>
      </c>
      <c r="AP337" s="31">
        <f t="shared" si="518"/>
        <v>719627.40127121052</v>
      </c>
      <c r="AQ337" s="56">
        <f t="shared" si="479"/>
        <v>8.5108864692716064E-3</v>
      </c>
      <c r="AS337" s="32">
        <f t="shared" si="519"/>
        <v>301</v>
      </c>
      <c r="AT337" s="32">
        <f t="shared" si="520"/>
        <v>6.4999999999999991</v>
      </c>
      <c r="AU337" s="22">
        <v>1</v>
      </c>
      <c r="AV337" s="23">
        <f t="shared" si="521"/>
        <v>1.1499999999999999</v>
      </c>
      <c r="AW337" s="31">
        <f t="shared" si="486"/>
        <v>3.8526786812993562E+20</v>
      </c>
      <c r="AX337" s="31">
        <f t="shared" si="522"/>
        <v>1.333604725531772E+23</v>
      </c>
      <c r="AY337" s="31">
        <f t="shared" si="523"/>
        <v>2.3560347246572774E+21</v>
      </c>
      <c r="AZ337" s="31">
        <f t="shared" si="524"/>
        <v>1949.9999999999998</v>
      </c>
      <c r="BA337" s="31">
        <f t="shared" si="525"/>
        <v>719627.40127121052</v>
      </c>
      <c r="BB337" s="56">
        <f t="shared" si="569"/>
        <v>1.7666664488743572E-2</v>
      </c>
      <c r="BD337" s="32">
        <f t="shared" si="526"/>
        <v>271</v>
      </c>
      <c r="BE337" s="32">
        <f t="shared" si="527"/>
        <v>9.1</v>
      </c>
      <c r="BF337" s="22">
        <v>1</v>
      </c>
      <c r="BG337" s="23">
        <f t="shared" si="528"/>
        <v>1.3</v>
      </c>
      <c r="BH337" s="31">
        <f t="shared" si="487"/>
        <v>2.5790658940929573E+19</v>
      </c>
      <c r="BI337" s="31">
        <f t="shared" si="529"/>
        <v>9.0860491448894882E+21</v>
      </c>
      <c r="BJ337" s="31">
        <f t="shared" si="530"/>
        <v>3.681304257276989E+19</v>
      </c>
      <c r="BK337" s="31">
        <f t="shared" si="531"/>
        <v>2730</v>
      </c>
      <c r="BL337" s="31">
        <f t="shared" si="532"/>
        <v>719627.40127121052</v>
      </c>
      <c r="BM337" s="56">
        <f t="shared" si="480"/>
        <v>4.0516006446515472E-3</v>
      </c>
      <c r="BO337" s="32">
        <f t="shared" si="533"/>
        <v>226</v>
      </c>
      <c r="BP337" s="32">
        <f t="shared" si="534"/>
        <v>12.149999999999999</v>
      </c>
      <c r="BQ337" s="22">
        <v>1</v>
      </c>
      <c r="BR337" s="23">
        <f t="shared" si="535"/>
        <v>1.5249999999999999</v>
      </c>
      <c r="BS337" s="31">
        <f t="shared" si="488"/>
        <v>1.3432634865067486E+17</v>
      </c>
      <c r="BT337" s="31">
        <f t="shared" si="536"/>
        <v>4.6295576062455087E+19</v>
      </c>
      <c r="BU337" s="31">
        <f t="shared" si="537"/>
        <v>7.1900473774940984E+16</v>
      </c>
      <c r="BV337" s="31">
        <f t="shared" si="538"/>
        <v>3644.9999999999995</v>
      </c>
      <c r="BW337" s="31">
        <f t="shared" si="539"/>
        <v>719627.40127121052</v>
      </c>
      <c r="BX337" s="56">
        <f t="shared" si="477"/>
        <v>1.5530743947962454E-3</v>
      </c>
      <c r="BZ337" s="32">
        <f t="shared" si="540"/>
        <v>176</v>
      </c>
      <c r="CA337" s="32">
        <f t="shared" si="541"/>
        <v>15.7</v>
      </c>
      <c r="CB337" s="32">
        <v>1</v>
      </c>
      <c r="CC337" s="23">
        <f t="shared" si="542"/>
        <v>1.7749999999999999</v>
      </c>
      <c r="CD337" s="31">
        <f t="shared" si="489"/>
        <v>5.1111354763379992E+22</v>
      </c>
      <c r="CE337" s="31">
        <f t="shared" si="543"/>
        <v>1.596718722807991E+25</v>
      </c>
      <c r="CF337" s="31">
        <f t="shared" si="544"/>
        <v>70215306420840.562</v>
      </c>
      <c r="CG337" s="31">
        <f t="shared" si="545"/>
        <v>4710</v>
      </c>
      <c r="CH337" s="31">
        <f t="shared" si="546"/>
        <v>719627.40127121052</v>
      </c>
      <c r="CI337" s="56">
        <f t="shared" si="476"/>
        <v>4.3974749852848134E-12</v>
      </c>
      <c r="CK337" s="32">
        <f t="shared" si="547"/>
        <v>121</v>
      </c>
      <c r="CL337" s="32">
        <f t="shared" si="548"/>
        <v>19.799999999999997</v>
      </c>
      <c r="CM337" s="32">
        <v>1</v>
      </c>
      <c r="CN337" s="23">
        <f t="shared" si="549"/>
        <v>2.0499999999999998</v>
      </c>
      <c r="CO337" s="31">
        <f t="shared" si="490"/>
        <v>1411200</v>
      </c>
      <c r="CP337" s="31">
        <f t="shared" si="550"/>
        <v>350048159.99999994</v>
      </c>
      <c r="CQ337" s="31">
        <f t="shared" si="551"/>
        <v>34284817588.300941</v>
      </c>
      <c r="CR337" s="31">
        <f t="shared" si="552"/>
        <v>5939.9999999999991</v>
      </c>
      <c r="CS337" s="31">
        <f t="shared" si="553"/>
        <v>719627.40127121052</v>
      </c>
      <c r="CT337" s="56">
        <f t="shared" si="570"/>
        <v>97.943144704148565</v>
      </c>
      <c r="CV337" s="32">
        <f t="shared" si="554"/>
        <v>71</v>
      </c>
      <c r="CW337" s="32">
        <f t="shared" si="555"/>
        <v>24.4</v>
      </c>
      <c r="CX337" s="32">
        <v>1</v>
      </c>
      <c r="CY337" s="23">
        <f t="shared" si="556"/>
        <v>2.2999999999999998</v>
      </c>
      <c r="CZ337" s="31">
        <f t="shared" si="491"/>
        <v>720</v>
      </c>
      <c r="DA337" s="31">
        <f t="shared" si="557"/>
        <v>117575.99999999999</v>
      </c>
      <c r="DB337" s="31">
        <f t="shared" si="558"/>
        <v>33481267.176075015</v>
      </c>
      <c r="DC337" s="31">
        <f t="shared" si="559"/>
        <v>7320</v>
      </c>
      <c r="DD337" s="31">
        <f t="shared" si="560"/>
        <v>719627.40127121052</v>
      </c>
      <c r="DE337" s="56">
        <f t="shared" si="561"/>
        <v>284.76276770833351</v>
      </c>
      <c r="DG337" s="32">
        <f t="shared" si="562"/>
        <v>6</v>
      </c>
      <c r="DH337" s="32">
        <f t="shared" si="563"/>
        <v>29.65</v>
      </c>
      <c r="DI337" s="32">
        <v>1</v>
      </c>
      <c r="DJ337" s="23">
        <f t="shared" si="571"/>
        <v>2.625</v>
      </c>
      <c r="DK337" s="31">
        <f t="shared" si="492"/>
        <v>1</v>
      </c>
      <c r="DL337" s="31">
        <f t="shared" si="564"/>
        <v>15.75</v>
      </c>
      <c r="DM337" s="31">
        <f t="shared" si="565"/>
        <v>4087.0687470794519</v>
      </c>
      <c r="DN337" s="31">
        <f t="shared" si="566"/>
        <v>8895</v>
      </c>
      <c r="DO337" s="31">
        <f t="shared" si="567"/>
        <v>719627.40127121052</v>
      </c>
      <c r="DP337" s="56">
        <f t="shared" si="572"/>
        <v>259.49642838599692</v>
      </c>
    </row>
    <row r="338" spans="1:120">
      <c r="A338" s="23">
        <f t="shared" si="493"/>
        <v>24833.500225706939</v>
      </c>
      <c r="B338" s="23">
        <v>0</v>
      </c>
      <c r="C338" s="44">
        <f t="shared" si="475"/>
        <v>14.824999999999999</v>
      </c>
      <c r="D338" s="48"/>
      <c r="E338" s="47">
        <f t="shared" si="494"/>
        <v>14.824999999999999</v>
      </c>
      <c r="F338" s="84">
        <f t="shared" si="481"/>
        <v>29.65</v>
      </c>
      <c r="G338" s="185">
        <f t="shared" si="482"/>
        <v>99.733066196543973</v>
      </c>
      <c r="H338" s="26">
        <f t="shared" si="495"/>
        <v>9.7362498933053194E+19</v>
      </c>
      <c r="I338" s="23">
        <f t="shared" si="568"/>
        <v>66.400000000000034</v>
      </c>
      <c r="J338" s="27">
        <v>332</v>
      </c>
      <c r="K338" s="32">
        <f t="shared" si="496"/>
        <v>332</v>
      </c>
      <c r="L338" s="32">
        <f t="shared" si="497"/>
        <v>1</v>
      </c>
      <c r="M338" s="22">
        <v>1</v>
      </c>
      <c r="N338" s="109">
        <f t="shared" si="498"/>
        <v>14.824999999999999</v>
      </c>
      <c r="O338" s="31">
        <f t="shared" si="483"/>
        <v>1.2135937846092971E+22</v>
      </c>
      <c r="P338" s="31">
        <f t="shared" si="499"/>
        <v>5.9731872484684994E+25</v>
      </c>
      <c r="Q338" s="31">
        <f t="shared" si="500"/>
        <v>1.7320788560190161E+23</v>
      </c>
      <c r="R338" s="31">
        <f t="shared" si="501"/>
        <v>300</v>
      </c>
      <c r="S338" s="31">
        <f t="shared" si="502"/>
        <v>745005.00677120814</v>
      </c>
      <c r="T338" s="56">
        <f t="shared" si="503"/>
        <v>2.8997565017957775E-3</v>
      </c>
      <c r="U338" s="163">
        <f t="shared" si="504"/>
        <v>2991.9919858963194</v>
      </c>
      <c r="W338" s="32">
        <f t="shared" si="505"/>
        <v>327</v>
      </c>
      <c r="X338" s="32">
        <f t="shared" si="506"/>
        <v>2.0499999999999998</v>
      </c>
      <c r="Y338" s="22">
        <v>1</v>
      </c>
      <c r="Z338" s="23">
        <f t="shared" si="507"/>
        <v>1.0249999999999999</v>
      </c>
      <c r="AA338" s="31">
        <f t="shared" si="484"/>
        <v>7.9908058285313469E+22</v>
      </c>
      <c r="AB338" s="31">
        <f t="shared" si="508"/>
        <v>2.6783183435779941E+25</v>
      </c>
      <c r="AC338" s="31">
        <f t="shared" si="509"/>
        <v>8.6603942800950789E+22</v>
      </c>
      <c r="AD338" s="31">
        <f t="shared" si="510"/>
        <v>615</v>
      </c>
      <c r="AE338" s="31">
        <f t="shared" si="511"/>
        <v>745005.00677120814</v>
      </c>
      <c r="AF338" s="56">
        <f t="shared" si="573"/>
        <v>3.2335193838554555E-3</v>
      </c>
      <c r="AH338" s="32">
        <f t="shared" si="512"/>
        <v>317</v>
      </c>
      <c r="AI338" s="32">
        <f t="shared" si="513"/>
        <v>4.1999999999999993</v>
      </c>
      <c r="AJ338" s="22">
        <v>1</v>
      </c>
      <c r="AK338" s="23">
        <f t="shared" si="514"/>
        <v>1.075</v>
      </c>
      <c r="AL338" s="31">
        <f t="shared" si="485"/>
        <v>6.5193054545127533E+21</v>
      </c>
      <c r="AM338" s="31">
        <f t="shared" si="515"/>
        <v>2.2216163162615834E+24</v>
      </c>
      <c r="AN338" s="31">
        <f t="shared" si="516"/>
        <v>2.1650985700237676E+22</v>
      </c>
      <c r="AO338" s="31">
        <f t="shared" si="517"/>
        <v>1259.9999999999998</v>
      </c>
      <c r="AP338" s="31">
        <f t="shared" si="518"/>
        <v>745005.00677120814</v>
      </c>
      <c r="AQ338" s="56">
        <f t="shared" si="479"/>
        <v>9.7456007780275904E-3</v>
      </c>
      <c r="AS338" s="32">
        <f t="shared" si="519"/>
        <v>302</v>
      </c>
      <c r="AT338" s="32">
        <f t="shared" si="520"/>
        <v>6.4999999999999991</v>
      </c>
      <c r="AU338" s="22">
        <v>1</v>
      </c>
      <c r="AV338" s="23">
        <f t="shared" si="521"/>
        <v>1.1499999999999999</v>
      </c>
      <c r="AW338" s="31">
        <f t="shared" si="486"/>
        <v>3.8526786812993562E+20</v>
      </c>
      <c r="AX338" s="31">
        <f t="shared" si="522"/>
        <v>1.3380353060152663E+23</v>
      </c>
      <c r="AY338" s="31">
        <f t="shared" si="523"/>
        <v>2.7063732125297075E+21</v>
      </c>
      <c r="AZ338" s="31">
        <f t="shared" si="524"/>
        <v>1949.9999999999998</v>
      </c>
      <c r="BA338" s="31">
        <f t="shared" si="525"/>
        <v>745005.00677120814</v>
      </c>
      <c r="BB338" s="56">
        <f t="shared" si="569"/>
        <v>2.0226470858899961E-2</v>
      </c>
      <c r="BD338" s="32">
        <f t="shared" si="526"/>
        <v>272</v>
      </c>
      <c r="BE338" s="32">
        <f t="shared" si="527"/>
        <v>9.1</v>
      </c>
      <c r="BF338" s="22">
        <v>1</v>
      </c>
      <c r="BG338" s="23">
        <f t="shared" si="528"/>
        <v>1.3</v>
      </c>
      <c r="BH338" s="31">
        <f t="shared" si="487"/>
        <v>2.5790658940929573E+19</v>
      </c>
      <c r="BI338" s="31">
        <f t="shared" si="529"/>
        <v>9.1195770015126976E+21</v>
      </c>
      <c r="BJ338" s="31">
        <f t="shared" si="530"/>
        <v>4.2287081445776589E+19</v>
      </c>
      <c r="BK338" s="31">
        <f t="shared" si="531"/>
        <v>2730</v>
      </c>
      <c r="BL338" s="31">
        <f t="shared" si="532"/>
        <v>745005.00677120814</v>
      </c>
      <c r="BM338" s="56">
        <f t="shared" si="480"/>
        <v>4.6369564551910986E-3</v>
      </c>
      <c r="BO338" s="32">
        <f t="shared" si="533"/>
        <v>227</v>
      </c>
      <c r="BP338" s="32">
        <f t="shared" si="534"/>
        <v>12.149999999999999</v>
      </c>
      <c r="BQ338" s="22">
        <v>1</v>
      </c>
      <c r="BR338" s="23">
        <f t="shared" si="535"/>
        <v>1.5249999999999999</v>
      </c>
      <c r="BS338" s="31">
        <f t="shared" si="488"/>
        <v>1.3432634865067486E+17</v>
      </c>
      <c r="BT338" s="31">
        <f t="shared" si="536"/>
        <v>4.6500423744147374E+19</v>
      </c>
      <c r="BU338" s="31">
        <f t="shared" si="537"/>
        <v>8.2591955948782176E+16</v>
      </c>
      <c r="BV338" s="31">
        <f t="shared" si="538"/>
        <v>3644.9999999999995</v>
      </c>
      <c r="BW338" s="31">
        <f t="shared" si="539"/>
        <v>745005.00677120814</v>
      </c>
      <c r="BX338" s="56">
        <f t="shared" si="477"/>
        <v>1.7761549099684784E-3</v>
      </c>
      <c r="BZ338" s="32">
        <f t="shared" si="540"/>
        <v>177</v>
      </c>
      <c r="CA338" s="32">
        <f t="shared" si="541"/>
        <v>15.7</v>
      </c>
      <c r="CB338" s="32">
        <v>14</v>
      </c>
      <c r="CC338" s="23">
        <f t="shared" si="542"/>
        <v>1.7749999999999999</v>
      </c>
      <c r="CD338" s="31">
        <f t="shared" si="489"/>
        <v>7.1555896668731996E+23</v>
      </c>
      <c r="CE338" s="31">
        <f t="shared" si="543"/>
        <v>2.2481073835898873E+26</v>
      </c>
      <c r="CF338" s="31">
        <f t="shared" si="544"/>
        <v>80656206981232.328</v>
      </c>
      <c r="CG338" s="31">
        <f t="shared" si="545"/>
        <v>4710</v>
      </c>
      <c r="CH338" s="31">
        <f t="shared" si="546"/>
        <v>745005.00677120814</v>
      </c>
      <c r="CI338" s="56">
        <f t="shared" si="476"/>
        <v>3.5877381823477031E-13</v>
      </c>
      <c r="CK338" s="32">
        <f t="shared" si="547"/>
        <v>122</v>
      </c>
      <c r="CL338" s="32">
        <f t="shared" si="548"/>
        <v>19.799999999999997</v>
      </c>
      <c r="CM338" s="32">
        <v>1</v>
      </c>
      <c r="CN338" s="23">
        <f t="shared" si="549"/>
        <v>2.0499999999999998</v>
      </c>
      <c r="CO338" s="31">
        <f t="shared" si="490"/>
        <v>1411200</v>
      </c>
      <c r="CP338" s="31">
        <f t="shared" si="550"/>
        <v>352941119.99999994</v>
      </c>
      <c r="CQ338" s="31">
        <f t="shared" si="551"/>
        <v>39382913565.054687</v>
      </c>
      <c r="CR338" s="31">
        <f t="shared" si="552"/>
        <v>5939.9999999999991</v>
      </c>
      <c r="CS338" s="31">
        <f t="shared" si="553"/>
        <v>745005.00677120814</v>
      </c>
      <c r="CT338" s="56">
        <f t="shared" si="570"/>
        <v>111.58493962124531</v>
      </c>
      <c r="CV338" s="32">
        <f t="shared" si="554"/>
        <v>72</v>
      </c>
      <c r="CW338" s="32">
        <f t="shared" si="555"/>
        <v>24.4</v>
      </c>
      <c r="CX338" s="32">
        <v>1</v>
      </c>
      <c r="CY338" s="23">
        <f t="shared" si="556"/>
        <v>2.2999999999999998</v>
      </c>
      <c r="CZ338" s="31">
        <f t="shared" si="491"/>
        <v>720</v>
      </c>
      <c r="DA338" s="31">
        <f t="shared" si="557"/>
        <v>119231.99999999999</v>
      </c>
      <c r="DB338" s="31">
        <f t="shared" si="558"/>
        <v>38459876.528373592</v>
      </c>
      <c r="DC338" s="31">
        <f t="shared" si="559"/>
        <v>7320</v>
      </c>
      <c r="DD338" s="31">
        <f t="shared" si="560"/>
        <v>745005.00677120814</v>
      </c>
      <c r="DE338" s="56">
        <f t="shared" si="561"/>
        <v>322.56337668053538</v>
      </c>
      <c r="DG338" s="32">
        <f t="shared" si="562"/>
        <v>7</v>
      </c>
      <c r="DH338" s="32">
        <f t="shared" si="563"/>
        <v>29.65</v>
      </c>
      <c r="DI338" s="32">
        <v>1</v>
      </c>
      <c r="DJ338" s="23">
        <f t="shared" si="571"/>
        <v>2.625</v>
      </c>
      <c r="DK338" s="31">
        <f t="shared" si="492"/>
        <v>1</v>
      </c>
      <c r="DL338" s="31">
        <f t="shared" si="564"/>
        <v>18.375</v>
      </c>
      <c r="DM338" s="31">
        <f t="shared" si="565"/>
        <v>4694.8091465299594</v>
      </c>
      <c r="DN338" s="31">
        <f t="shared" si="566"/>
        <v>8895</v>
      </c>
      <c r="DO338" s="31">
        <f t="shared" si="567"/>
        <v>745005.00677120814</v>
      </c>
      <c r="DP338" s="56">
        <f t="shared" si="572"/>
        <v>255.49981749822908</v>
      </c>
    </row>
    <row r="339" spans="1:120">
      <c r="A339" s="23">
        <f t="shared" si="493"/>
        <v>25709.251719881326</v>
      </c>
      <c r="B339" s="23">
        <v>0</v>
      </c>
      <c r="C339" s="44">
        <f t="shared" si="475"/>
        <v>14.824999999999999</v>
      </c>
      <c r="D339" s="48"/>
      <c r="E339" s="47">
        <f t="shared" si="494"/>
        <v>14.824999999999999</v>
      </c>
      <c r="F339" s="84">
        <f t="shared" si="481"/>
        <v>29.65</v>
      </c>
      <c r="G339" s="185">
        <f t="shared" si="482"/>
        <v>101.12528791851223</v>
      </c>
      <c r="H339" s="26">
        <f t="shared" si="495"/>
        <v>1.1184014236279878E+20</v>
      </c>
      <c r="I339" s="23">
        <f t="shared" si="568"/>
        <v>66.600000000000037</v>
      </c>
      <c r="J339" s="27">
        <v>333</v>
      </c>
      <c r="K339" s="32">
        <f t="shared" si="496"/>
        <v>333</v>
      </c>
      <c r="L339" s="32">
        <f t="shared" si="497"/>
        <v>1</v>
      </c>
      <c r="M339" s="22">
        <v>1</v>
      </c>
      <c r="N339" s="109">
        <f t="shared" si="498"/>
        <v>14.824999999999999</v>
      </c>
      <c r="O339" s="31">
        <f t="shared" si="483"/>
        <v>1.2135937846092971E+22</v>
      </c>
      <c r="P339" s="31">
        <f t="shared" si="499"/>
        <v>5.9911787763253317E+25</v>
      </c>
      <c r="Q339" s="31">
        <f t="shared" si="500"/>
        <v>1.9896361326341903E+23</v>
      </c>
      <c r="R339" s="31">
        <f t="shared" si="501"/>
        <v>300</v>
      </c>
      <c r="S339" s="31">
        <f t="shared" si="502"/>
        <v>771277.55159643979</v>
      </c>
      <c r="T339" s="56">
        <f t="shared" si="503"/>
        <v>3.3209426840948427E-3</v>
      </c>
      <c r="U339" s="163">
        <f t="shared" si="504"/>
        <v>3033.7586375553669</v>
      </c>
      <c r="W339" s="32">
        <f t="shared" si="505"/>
        <v>328</v>
      </c>
      <c r="X339" s="32">
        <f t="shared" si="506"/>
        <v>2.0499999999999998</v>
      </c>
      <c r="Y339" s="22">
        <v>1</v>
      </c>
      <c r="Z339" s="23">
        <f t="shared" si="507"/>
        <v>1.0249999999999999</v>
      </c>
      <c r="AA339" s="31">
        <f t="shared" si="484"/>
        <v>7.9908058285313469E+22</v>
      </c>
      <c r="AB339" s="31">
        <f t="shared" si="508"/>
        <v>2.6865089195522383E+25</v>
      </c>
      <c r="AC339" s="31">
        <f t="shared" si="509"/>
        <v>9.9481806631709482E+22</v>
      </c>
      <c r="AD339" s="31">
        <f t="shared" si="510"/>
        <v>615</v>
      </c>
      <c r="AE339" s="31">
        <f t="shared" si="511"/>
        <v>771277.55159643979</v>
      </c>
      <c r="AF339" s="56">
        <f t="shared" si="573"/>
        <v>3.7030141946556485E-3</v>
      </c>
      <c r="AH339" s="32">
        <f t="shared" si="512"/>
        <v>318</v>
      </c>
      <c r="AI339" s="32">
        <f t="shared" si="513"/>
        <v>4.1999999999999993</v>
      </c>
      <c r="AJ339" s="22">
        <v>1</v>
      </c>
      <c r="AK339" s="23">
        <f t="shared" si="514"/>
        <v>1.075</v>
      </c>
      <c r="AL339" s="31">
        <f t="shared" si="485"/>
        <v>6.5193054545127533E+21</v>
      </c>
      <c r="AM339" s="31">
        <f t="shared" si="515"/>
        <v>2.2286245696251844E+24</v>
      </c>
      <c r="AN339" s="31">
        <f t="shared" si="516"/>
        <v>2.487045165792735E+22</v>
      </c>
      <c r="AO339" s="31">
        <f t="shared" si="517"/>
        <v>1259.9999999999998</v>
      </c>
      <c r="AP339" s="31">
        <f t="shared" si="518"/>
        <v>771277.55159643979</v>
      </c>
      <c r="AQ339" s="56">
        <f t="shared" si="479"/>
        <v>1.1159551948271899E-2</v>
      </c>
      <c r="AS339" s="32">
        <f t="shared" si="519"/>
        <v>303</v>
      </c>
      <c r="AT339" s="32">
        <f t="shared" si="520"/>
        <v>6.4999999999999991</v>
      </c>
      <c r="AU339" s="22">
        <v>1</v>
      </c>
      <c r="AV339" s="23">
        <f t="shared" si="521"/>
        <v>1.1499999999999999</v>
      </c>
      <c r="AW339" s="31">
        <f t="shared" si="486"/>
        <v>3.8526786812993562E+20</v>
      </c>
      <c r="AX339" s="31">
        <f t="shared" si="522"/>
        <v>1.3424658864987605E+23</v>
      </c>
      <c r="AY339" s="31">
        <f t="shared" si="523"/>
        <v>3.1088064572409155E+21</v>
      </c>
      <c r="AZ339" s="31">
        <f t="shared" si="524"/>
        <v>1949.9999999999998</v>
      </c>
      <c r="BA339" s="31">
        <f t="shared" si="525"/>
        <v>771277.55159643979</v>
      </c>
      <c r="BB339" s="56">
        <f t="shared" si="569"/>
        <v>2.3157433559439545E-2</v>
      </c>
      <c r="BD339" s="32">
        <f t="shared" si="526"/>
        <v>273</v>
      </c>
      <c r="BE339" s="32">
        <f t="shared" si="527"/>
        <v>9.1</v>
      </c>
      <c r="BF339" s="22">
        <v>1</v>
      </c>
      <c r="BG339" s="23">
        <f t="shared" si="528"/>
        <v>1.3</v>
      </c>
      <c r="BH339" s="31">
        <f t="shared" si="487"/>
        <v>2.5790658940929573E+19</v>
      </c>
      <c r="BI339" s="31">
        <f t="shared" si="529"/>
        <v>9.153104858135906E+21</v>
      </c>
      <c r="BJ339" s="31">
        <f t="shared" si="530"/>
        <v>4.8575100894389215E+19</v>
      </c>
      <c r="BK339" s="31">
        <f t="shared" si="531"/>
        <v>2730</v>
      </c>
      <c r="BL339" s="31">
        <f t="shared" si="532"/>
        <v>771277.55159643979</v>
      </c>
      <c r="BM339" s="56">
        <f t="shared" si="480"/>
        <v>5.3069533942039721E-3</v>
      </c>
      <c r="BO339" s="32">
        <f t="shared" si="533"/>
        <v>228</v>
      </c>
      <c r="BP339" s="32">
        <f t="shared" si="534"/>
        <v>12.149999999999999</v>
      </c>
      <c r="BQ339" s="22">
        <v>1</v>
      </c>
      <c r="BR339" s="23">
        <f t="shared" si="535"/>
        <v>1.5249999999999999</v>
      </c>
      <c r="BS339" s="31">
        <f t="shared" si="488"/>
        <v>1.3432634865067486E+17</v>
      </c>
      <c r="BT339" s="31">
        <f t="shared" si="536"/>
        <v>4.6705271425839645E+19</v>
      </c>
      <c r="BU339" s="31">
        <f t="shared" si="537"/>
        <v>9.4873243934353648E+16</v>
      </c>
      <c r="BV339" s="31">
        <f t="shared" si="538"/>
        <v>3644.9999999999995</v>
      </c>
      <c r="BW339" s="31">
        <f t="shared" si="539"/>
        <v>771277.55159643979</v>
      </c>
      <c r="BX339" s="56">
        <f t="shared" si="477"/>
        <v>2.0313176872335898E-3</v>
      </c>
      <c r="BZ339" s="32">
        <f t="shared" si="540"/>
        <v>178</v>
      </c>
      <c r="CA339" s="32">
        <f t="shared" si="541"/>
        <v>15.7</v>
      </c>
      <c r="CB339" s="32">
        <v>1</v>
      </c>
      <c r="CC339" s="23">
        <f t="shared" si="542"/>
        <v>1.7749999999999999</v>
      </c>
      <c r="CD339" s="31">
        <f t="shared" si="489"/>
        <v>7.1555896668731996E+23</v>
      </c>
      <c r="CE339" s="31">
        <f t="shared" si="543"/>
        <v>2.2608085552485874E+26</v>
      </c>
      <c r="CF339" s="31">
        <f t="shared" si="544"/>
        <v>92649652279641.937</v>
      </c>
      <c r="CG339" s="31">
        <f t="shared" si="545"/>
        <v>4710</v>
      </c>
      <c r="CH339" s="31">
        <f t="shared" si="546"/>
        <v>771277.55159643979</v>
      </c>
      <c r="CI339" s="56">
        <f t="shared" si="476"/>
        <v>4.0980759766036288E-13</v>
      </c>
      <c r="CK339" s="32">
        <f t="shared" si="547"/>
        <v>123</v>
      </c>
      <c r="CL339" s="32">
        <f t="shared" si="548"/>
        <v>19.799999999999997</v>
      </c>
      <c r="CM339" s="32">
        <v>1</v>
      </c>
      <c r="CN339" s="23">
        <f t="shared" si="549"/>
        <v>2.0499999999999998</v>
      </c>
      <c r="CO339" s="31">
        <f t="shared" si="490"/>
        <v>1411200</v>
      </c>
      <c r="CP339" s="31">
        <f t="shared" si="550"/>
        <v>355834079.99999994</v>
      </c>
      <c r="CQ339" s="31">
        <f t="shared" si="551"/>
        <v>45239088027.168747</v>
      </c>
      <c r="CR339" s="31">
        <f t="shared" si="552"/>
        <v>5939.9999999999991</v>
      </c>
      <c r="CS339" s="31">
        <f t="shared" si="553"/>
        <v>771277.55159643979</v>
      </c>
      <c r="CT339" s="56">
        <f t="shared" si="570"/>
        <v>127.13534360499915</v>
      </c>
      <c r="CV339" s="32">
        <f t="shared" si="554"/>
        <v>73</v>
      </c>
      <c r="CW339" s="32">
        <f t="shared" si="555"/>
        <v>24.4</v>
      </c>
      <c r="CX339" s="32">
        <v>1</v>
      </c>
      <c r="CY339" s="23">
        <f t="shared" si="556"/>
        <v>2.2999999999999998</v>
      </c>
      <c r="CZ339" s="31">
        <f t="shared" si="491"/>
        <v>720</v>
      </c>
      <c r="DA339" s="31">
        <f t="shared" si="557"/>
        <v>120887.99999999999</v>
      </c>
      <c r="DB339" s="31">
        <f t="shared" si="558"/>
        <v>44178796.90153183</v>
      </c>
      <c r="DC339" s="31">
        <f t="shared" si="559"/>
        <v>7320</v>
      </c>
      <c r="DD339" s="31">
        <f t="shared" si="560"/>
        <v>771277.55159643979</v>
      </c>
      <c r="DE339" s="56">
        <f t="shared" si="561"/>
        <v>365.45229387144991</v>
      </c>
      <c r="DG339" s="32">
        <f t="shared" si="562"/>
        <v>8</v>
      </c>
      <c r="DH339" s="32">
        <f t="shared" si="563"/>
        <v>29.65</v>
      </c>
      <c r="DI339" s="32">
        <v>1</v>
      </c>
      <c r="DJ339" s="23">
        <f t="shared" si="571"/>
        <v>2.625</v>
      </c>
      <c r="DK339" s="31">
        <f t="shared" si="492"/>
        <v>1</v>
      </c>
      <c r="DL339" s="31">
        <f t="shared" si="564"/>
        <v>21</v>
      </c>
      <c r="DM339" s="31">
        <f t="shared" si="565"/>
        <v>5392.9195436439986</v>
      </c>
      <c r="DN339" s="31">
        <f t="shared" si="566"/>
        <v>8895</v>
      </c>
      <c r="DO339" s="31">
        <f t="shared" si="567"/>
        <v>771277.55159643979</v>
      </c>
      <c r="DP339" s="56">
        <f t="shared" si="572"/>
        <v>256.80569255447614</v>
      </c>
    </row>
    <row r="340" spans="1:120">
      <c r="A340" s="23">
        <f t="shared" si="493"/>
        <v>26615.886523801746</v>
      </c>
      <c r="B340" s="23">
        <v>0</v>
      </c>
      <c r="C340" s="44">
        <f t="shared" si="475"/>
        <v>14.824999999999999</v>
      </c>
      <c r="D340" s="48"/>
      <c r="E340" s="47">
        <f t="shared" si="494"/>
        <v>14.824999999999999</v>
      </c>
      <c r="F340" s="84">
        <f t="shared" si="481"/>
        <v>29.65</v>
      </c>
      <c r="G340" s="185">
        <f t="shared" si="482"/>
        <v>102.53694433147163</v>
      </c>
      <c r="H340" s="26">
        <f t="shared" si="495"/>
        <v>1.2847058755478117E+20</v>
      </c>
      <c r="I340" s="23">
        <f t="shared" si="568"/>
        <v>66.80000000000004</v>
      </c>
      <c r="J340" s="27">
        <v>334</v>
      </c>
      <c r="K340" s="32">
        <f t="shared" si="496"/>
        <v>334</v>
      </c>
      <c r="L340" s="32">
        <f t="shared" si="497"/>
        <v>1</v>
      </c>
      <c r="M340" s="22">
        <v>1</v>
      </c>
      <c r="N340" s="109">
        <f t="shared" si="498"/>
        <v>14.824999999999999</v>
      </c>
      <c r="O340" s="31">
        <f t="shared" si="483"/>
        <v>1.2135937846092971E+22</v>
      </c>
      <c r="P340" s="31">
        <f t="shared" si="499"/>
        <v>6.0091703041821649E+25</v>
      </c>
      <c r="Q340" s="31">
        <f t="shared" si="500"/>
        <v>2.2854917525995569E+23</v>
      </c>
      <c r="R340" s="31">
        <f t="shared" si="501"/>
        <v>300</v>
      </c>
      <c r="S340" s="31">
        <f t="shared" si="502"/>
        <v>798476.59571405244</v>
      </c>
      <c r="T340" s="56">
        <f t="shared" si="503"/>
        <v>3.8033399569470305E-3</v>
      </c>
      <c r="U340" s="163">
        <f t="shared" si="504"/>
        <v>3076.1083299441489</v>
      </c>
      <c r="W340" s="32">
        <f t="shared" si="505"/>
        <v>329</v>
      </c>
      <c r="X340" s="32">
        <f t="shared" si="506"/>
        <v>2.0499999999999998</v>
      </c>
      <c r="Y340" s="22">
        <v>1</v>
      </c>
      <c r="Z340" s="23">
        <f t="shared" si="507"/>
        <v>1.0249999999999999</v>
      </c>
      <c r="AA340" s="31">
        <f t="shared" si="484"/>
        <v>7.9908058285313469E+22</v>
      </c>
      <c r="AB340" s="31">
        <f t="shared" si="508"/>
        <v>2.6946994955264833E+25</v>
      </c>
      <c r="AC340" s="31">
        <f t="shared" si="509"/>
        <v>1.1427458762997783E+23</v>
      </c>
      <c r="AD340" s="31">
        <f t="shared" si="510"/>
        <v>615</v>
      </c>
      <c r="AE340" s="31">
        <f t="shared" si="511"/>
        <v>798476.59571405244</v>
      </c>
      <c r="AF340" s="56">
        <f t="shared" si="573"/>
        <v>4.2407172977798457E-3</v>
      </c>
      <c r="AH340" s="32">
        <f t="shared" si="512"/>
        <v>319</v>
      </c>
      <c r="AI340" s="32">
        <f t="shared" si="513"/>
        <v>4.1999999999999993</v>
      </c>
      <c r="AJ340" s="22">
        <v>1</v>
      </c>
      <c r="AK340" s="23">
        <f t="shared" si="514"/>
        <v>1.075</v>
      </c>
      <c r="AL340" s="31">
        <f t="shared" si="485"/>
        <v>6.5193054545127533E+21</v>
      </c>
      <c r="AM340" s="31">
        <f t="shared" si="515"/>
        <v>2.235632822988786E+24</v>
      </c>
      <c r="AN340" s="31">
        <f t="shared" si="516"/>
        <v>2.8568646907494436E+22</v>
      </c>
      <c r="AO340" s="31">
        <f t="shared" si="517"/>
        <v>1259.9999999999998</v>
      </c>
      <c r="AP340" s="31">
        <f t="shared" si="518"/>
        <v>798476.59571405244</v>
      </c>
      <c r="AQ340" s="56">
        <f t="shared" si="479"/>
        <v>1.2778774141140679E-2</v>
      </c>
      <c r="AS340" s="32">
        <f t="shared" si="519"/>
        <v>304</v>
      </c>
      <c r="AT340" s="32">
        <f t="shared" si="520"/>
        <v>6.4999999999999991</v>
      </c>
      <c r="AU340" s="22">
        <v>1</v>
      </c>
      <c r="AV340" s="23">
        <f t="shared" si="521"/>
        <v>1.1499999999999999</v>
      </c>
      <c r="AW340" s="31">
        <f t="shared" si="486"/>
        <v>3.8526786812993562E+20</v>
      </c>
      <c r="AX340" s="31">
        <f t="shared" si="522"/>
        <v>1.3468964669822549E+23</v>
      </c>
      <c r="AY340" s="31">
        <f t="shared" si="523"/>
        <v>3.5710808634368008E+21</v>
      </c>
      <c r="AZ340" s="31">
        <f t="shared" si="524"/>
        <v>1949.9999999999998</v>
      </c>
      <c r="BA340" s="31">
        <f t="shared" si="525"/>
        <v>798476.59571405244</v>
      </c>
      <c r="BB340" s="56">
        <f t="shared" si="569"/>
        <v>2.6513402855958705E-2</v>
      </c>
      <c r="BD340" s="32">
        <f t="shared" si="526"/>
        <v>274</v>
      </c>
      <c r="BE340" s="32">
        <f t="shared" si="527"/>
        <v>9.1</v>
      </c>
      <c r="BF340" s="22">
        <v>1</v>
      </c>
      <c r="BG340" s="23">
        <f t="shared" si="528"/>
        <v>1.3</v>
      </c>
      <c r="BH340" s="31">
        <f t="shared" si="487"/>
        <v>2.5790658940929573E+19</v>
      </c>
      <c r="BI340" s="31">
        <f t="shared" si="529"/>
        <v>9.1866327147591143E+21</v>
      </c>
      <c r="BJ340" s="31">
        <f t="shared" si="530"/>
        <v>5.5798138491199898E+19</v>
      </c>
      <c r="BK340" s="31">
        <f t="shared" si="531"/>
        <v>2730</v>
      </c>
      <c r="BL340" s="31">
        <f t="shared" si="532"/>
        <v>798476.59571405244</v>
      </c>
      <c r="BM340" s="56">
        <f t="shared" si="480"/>
        <v>6.0738401353039179E-3</v>
      </c>
      <c r="BO340" s="32">
        <f t="shared" si="533"/>
        <v>229</v>
      </c>
      <c r="BP340" s="32">
        <f t="shared" si="534"/>
        <v>12.149999999999999</v>
      </c>
      <c r="BQ340" s="22">
        <v>1</v>
      </c>
      <c r="BR340" s="23">
        <f t="shared" si="535"/>
        <v>1.5249999999999999</v>
      </c>
      <c r="BS340" s="31">
        <f t="shared" si="488"/>
        <v>1.3432634865067486E+17</v>
      </c>
      <c r="BT340" s="31">
        <f t="shared" si="536"/>
        <v>4.6910119107531923E+19</v>
      </c>
      <c r="BU340" s="31">
        <f t="shared" si="537"/>
        <v>1.0898073924062448E+17</v>
      </c>
      <c r="BV340" s="31">
        <f t="shared" si="538"/>
        <v>3644.9999999999995</v>
      </c>
      <c r="BW340" s="31">
        <f t="shared" si="539"/>
        <v>798476.59571405244</v>
      </c>
      <c r="BX340" s="56">
        <f t="shared" si="477"/>
        <v>2.323181891540464E-3</v>
      </c>
      <c r="BZ340" s="32">
        <f t="shared" si="540"/>
        <v>179</v>
      </c>
      <c r="CA340" s="32">
        <f t="shared" si="541"/>
        <v>15.7</v>
      </c>
      <c r="CB340" s="32">
        <v>1</v>
      </c>
      <c r="CC340" s="23">
        <f t="shared" si="542"/>
        <v>1.7749999999999999</v>
      </c>
      <c r="CD340" s="31">
        <f t="shared" si="489"/>
        <v>7.1555896668731996E+23</v>
      </c>
      <c r="CE340" s="31">
        <f t="shared" si="543"/>
        <v>2.2735097269072872E+26</v>
      </c>
      <c r="CF340" s="31">
        <f t="shared" si="544"/>
        <v>106426503164671.98</v>
      </c>
      <c r="CG340" s="31">
        <f t="shared" si="545"/>
        <v>4710</v>
      </c>
      <c r="CH340" s="31">
        <f t="shared" si="546"/>
        <v>798476.59571405244</v>
      </c>
      <c r="CI340" s="56">
        <f t="shared" si="476"/>
        <v>4.681154512122834E-13</v>
      </c>
      <c r="CK340" s="32">
        <f t="shared" si="547"/>
        <v>124</v>
      </c>
      <c r="CL340" s="32">
        <f t="shared" si="548"/>
        <v>19.799999999999997</v>
      </c>
      <c r="CM340" s="32">
        <v>1</v>
      </c>
      <c r="CN340" s="23">
        <f t="shared" si="549"/>
        <v>2.0499999999999998</v>
      </c>
      <c r="CO340" s="31">
        <f t="shared" si="490"/>
        <v>1411200</v>
      </c>
      <c r="CP340" s="31">
        <f t="shared" si="550"/>
        <v>358727039.99999994</v>
      </c>
      <c r="CQ340" s="31">
        <f t="shared" si="551"/>
        <v>51966065998.374802</v>
      </c>
      <c r="CR340" s="31">
        <f t="shared" si="552"/>
        <v>5939.9999999999991</v>
      </c>
      <c r="CS340" s="31">
        <f t="shared" si="553"/>
        <v>798476.59571405244</v>
      </c>
      <c r="CT340" s="56">
        <f t="shared" si="570"/>
        <v>144.86241683474657</v>
      </c>
      <c r="CV340" s="32">
        <f t="shared" si="554"/>
        <v>74</v>
      </c>
      <c r="CW340" s="32">
        <f t="shared" si="555"/>
        <v>24.4</v>
      </c>
      <c r="CX340" s="32">
        <v>1</v>
      </c>
      <c r="CY340" s="23">
        <f t="shared" si="556"/>
        <v>2.2999999999999998</v>
      </c>
      <c r="CZ340" s="31">
        <f t="shared" si="491"/>
        <v>720</v>
      </c>
      <c r="DA340" s="31">
        <f t="shared" si="557"/>
        <v>122543.99999999999</v>
      </c>
      <c r="DB340" s="31">
        <f t="shared" si="558"/>
        <v>50748111.326537728</v>
      </c>
      <c r="DC340" s="31">
        <f t="shared" si="559"/>
        <v>7320</v>
      </c>
      <c r="DD340" s="31">
        <f t="shared" si="560"/>
        <v>798476.59571405244</v>
      </c>
      <c r="DE340" s="56">
        <f t="shared" si="561"/>
        <v>414.12155084327043</v>
      </c>
      <c r="DG340" s="32">
        <f t="shared" si="562"/>
        <v>9</v>
      </c>
      <c r="DH340" s="32">
        <f t="shared" si="563"/>
        <v>29.65</v>
      </c>
      <c r="DI340" s="32">
        <v>1</v>
      </c>
      <c r="DJ340" s="23">
        <f t="shared" si="571"/>
        <v>2.625</v>
      </c>
      <c r="DK340" s="31">
        <f t="shared" si="492"/>
        <v>1</v>
      </c>
      <c r="DL340" s="31">
        <f t="shared" si="564"/>
        <v>23.625</v>
      </c>
      <c r="DM340" s="31">
        <f t="shared" si="565"/>
        <v>6194.8378084152228</v>
      </c>
      <c r="DN340" s="31">
        <f t="shared" si="566"/>
        <v>8895</v>
      </c>
      <c r="DO340" s="31">
        <f t="shared" si="567"/>
        <v>798476.59571405244</v>
      </c>
      <c r="DP340" s="56">
        <f t="shared" si="572"/>
        <v>262.21535696995653</v>
      </c>
    </row>
    <row r="341" spans="1:120">
      <c r="A341" s="23">
        <f t="shared" si="493"/>
        <v>27554.493735034368</v>
      </c>
      <c r="B341" s="23">
        <v>0</v>
      </c>
      <c r="C341" s="44">
        <f t="shared" si="475"/>
        <v>14.824999999999999</v>
      </c>
      <c r="D341" s="48"/>
      <c r="E341" s="47">
        <f t="shared" si="494"/>
        <v>14.824999999999999</v>
      </c>
      <c r="F341" s="84">
        <f t="shared" si="481"/>
        <v>29.65</v>
      </c>
      <c r="G341" s="185">
        <f t="shared" si="482"/>
        <v>103.96830673359811</v>
      </c>
      <c r="H341" s="26">
        <f t="shared" si="495"/>
        <v>1.4757395258967969E+20</v>
      </c>
      <c r="I341" s="23">
        <f t="shared" si="568"/>
        <v>67.000000000000043</v>
      </c>
      <c r="J341" s="27">
        <v>335</v>
      </c>
      <c r="K341" s="32">
        <f t="shared" si="496"/>
        <v>335</v>
      </c>
      <c r="L341" s="32">
        <f t="shared" si="497"/>
        <v>1</v>
      </c>
      <c r="M341" s="22">
        <v>1</v>
      </c>
      <c r="N341" s="109">
        <f t="shared" si="498"/>
        <v>14.824999999999999</v>
      </c>
      <c r="O341" s="31">
        <f t="shared" si="483"/>
        <v>1.2135937846092971E+22</v>
      </c>
      <c r="P341" s="31">
        <f t="shared" si="499"/>
        <v>6.0271618320389972E+25</v>
      </c>
      <c r="Q341" s="31">
        <f t="shared" si="500"/>
        <v>2.6253406165704018E+23</v>
      </c>
      <c r="R341" s="31">
        <f t="shared" si="501"/>
        <v>300</v>
      </c>
      <c r="S341" s="31">
        <f t="shared" si="502"/>
        <v>826634.81205103104</v>
      </c>
      <c r="T341" s="56">
        <f t="shared" si="503"/>
        <v>4.3558488883021175E-3</v>
      </c>
      <c r="U341" s="163">
        <f t="shared" si="504"/>
        <v>3119.0492020079432</v>
      </c>
      <c r="W341" s="32">
        <f t="shared" si="505"/>
        <v>330</v>
      </c>
      <c r="X341" s="32">
        <f t="shared" si="506"/>
        <v>2.0499999999999998</v>
      </c>
      <c r="Y341" s="22">
        <v>1</v>
      </c>
      <c r="Z341" s="23">
        <f t="shared" si="507"/>
        <v>1.0249999999999999</v>
      </c>
      <c r="AA341" s="31">
        <f t="shared" si="484"/>
        <v>7.9908058285313469E+22</v>
      </c>
      <c r="AB341" s="31">
        <f t="shared" si="508"/>
        <v>2.7028900715007276E+25</v>
      </c>
      <c r="AC341" s="31">
        <f t="shared" si="509"/>
        <v>1.3126703082852005E+23</v>
      </c>
      <c r="AD341" s="31">
        <f t="shared" si="510"/>
        <v>615</v>
      </c>
      <c r="AE341" s="31">
        <f t="shared" si="511"/>
        <v>826634.81205103104</v>
      </c>
      <c r="AF341" s="56">
        <f t="shared" si="573"/>
        <v>4.8565434537127354E-3</v>
      </c>
      <c r="AH341" s="32">
        <f t="shared" si="512"/>
        <v>320</v>
      </c>
      <c r="AI341" s="32">
        <f t="shared" si="513"/>
        <v>4.1999999999999993</v>
      </c>
      <c r="AJ341" s="22">
        <v>1</v>
      </c>
      <c r="AK341" s="23">
        <f t="shared" si="514"/>
        <v>1.075</v>
      </c>
      <c r="AL341" s="31">
        <f t="shared" si="485"/>
        <v>6.5193054545127533E+21</v>
      </c>
      <c r="AM341" s="31">
        <f t="shared" si="515"/>
        <v>2.242641076352387E+24</v>
      </c>
      <c r="AN341" s="31">
        <f t="shared" si="516"/>
        <v>3.2816757707129989E+22</v>
      </c>
      <c r="AO341" s="31">
        <f t="shared" si="517"/>
        <v>1259.9999999999998</v>
      </c>
      <c r="AP341" s="31">
        <f t="shared" si="518"/>
        <v>826634.81205103104</v>
      </c>
      <c r="AQ341" s="56">
        <f t="shared" si="479"/>
        <v>1.4633085094698177E-2</v>
      </c>
      <c r="AS341" s="32">
        <f t="shared" si="519"/>
        <v>305</v>
      </c>
      <c r="AT341" s="32">
        <f t="shared" si="520"/>
        <v>6.4999999999999991</v>
      </c>
      <c r="AU341" s="22">
        <v>1</v>
      </c>
      <c r="AV341" s="23">
        <f t="shared" si="521"/>
        <v>1.1499999999999999</v>
      </c>
      <c r="AW341" s="31">
        <f t="shared" si="486"/>
        <v>3.8526786812993562E+20</v>
      </c>
      <c r="AX341" s="31">
        <f t="shared" si="522"/>
        <v>1.3513270474657491E+23</v>
      </c>
      <c r="AY341" s="31">
        <f t="shared" si="523"/>
        <v>4.1020947133912449E+21</v>
      </c>
      <c r="AZ341" s="31">
        <f t="shared" si="524"/>
        <v>1949.9999999999998</v>
      </c>
      <c r="BA341" s="31">
        <f t="shared" si="525"/>
        <v>826634.81205103104</v>
      </c>
      <c r="BB341" s="56">
        <f t="shared" si="569"/>
        <v>3.0356046828813415E-2</v>
      </c>
      <c r="BD341" s="32">
        <f t="shared" si="526"/>
        <v>275</v>
      </c>
      <c r="BE341" s="32">
        <f t="shared" si="527"/>
        <v>9.1</v>
      </c>
      <c r="BF341" s="22">
        <v>1</v>
      </c>
      <c r="BG341" s="23">
        <f t="shared" si="528"/>
        <v>1.3</v>
      </c>
      <c r="BH341" s="31">
        <f t="shared" si="487"/>
        <v>2.5790658940929573E+19</v>
      </c>
      <c r="BI341" s="31">
        <f t="shared" si="529"/>
        <v>9.2201605713823227E+21</v>
      </c>
      <c r="BJ341" s="31">
        <f t="shared" si="530"/>
        <v>6.4095229896738079E+19</v>
      </c>
      <c r="BK341" s="31">
        <f t="shared" si="531"/>
        <v>2730</v>
      </c>
      <c r="BL341" s="31">
        <f t="shared" si="532"/>
        <v>826634.81205103104</v>
      </c>
      <c r="BM341" s="56">
        <f t="shared" si="480"/>
        <v>6.9516392258588038E-3</v>
      </c>
      <c r="BO341" s="32">
        <f t="shared" si="533"/>
        <v>230</v>
      </c>
      <c r="BP341" s="32">
        <f t="shared" si="534"/>
        <v>12.149999999999999</v>
      </c>
      <c r="BQ341" s="22">
        <v>1</v>
      </c>
      <c r="BR341" s="23">
        <f t="shared" si="535"/>
        <v>1.5249999999999999</v>
      </c>
      <c r="BS341" s="31">
        <f t="shared" si="488"/>
        <v>1.3432634865067486E+17</v>
      </c>
      <c r="BT341" s="31">
        <f t="shared" si="536"/>
        <v>4.711496678922421E+19</v>
      </c>
      <c r="BU341" s="31">
        <f t="shared" si="537"/>
        <v>1.2518599589206616E+17</v>
      </c>
      <c r="BV341" s="31">
        <f t="shared" si="538"/>
        <v>3644.9999999999995</v>
      </c>
      <c r="BW341" s="31">
        <f t="shared" si="539"/>
        <v>826634.81205103104</v>
      </c>
      <c r="BX341" s="56">
        <f t="shared" si="477"/>
        <v>2.6570324553576419E-3</v>
      </c>
      <c r="BZ341" s="32">
        <f t="shared" si="540"/>
        <v>180</v>
      </c>
      <c r="CA341" s="32">
        <f t="shared" si="541"/>
        <v>15.7</v>
      </c>
      <c r="CB341" s="32">
        <v>1</v>
      </c>
      <c r="CC341" s="23">
        <f t="shared" si="542"/>
        <v>1.7749999999999999</v>
      </c>
      <c r="CD341" s="31">
        <f t="shared" si="489"/>
        <v>7.1555896668731996E+23</v>
      </c>
      <c r="CE341" s="31">
        <f t="shared" si="543"/>
        <v>2.286210898565987E+26</v>
      </c>
      <c r="CF341" s="31">
        <f t="shared" si="544"/>
        <v>122251949113345.45</v>
      </c>
      <c r="CG341" s="31">
        <f t="shared" si="545"/>
        <v>4710</v>
      </c>
      <c r="CH341" s="31">
        <f t="shared" si="546"/>
        <v>826634.81205103104</v>
      </c>
      <c r="CI341" s="56">
        <f t="shared" si="476"/>
        <v>5.347360962631545E-13</v>
      </c>
      <c r="CK341" s="32">
        <f t="shared" si="547"/>
        <v>125</v>
      </c>
      <c r="CL341" s="32">
        <f t="shared" si="548"/>
        <v>19.799999999999997</v>
      </c>
      <c r="CM341" s="32">
        <v>1</v>
      </c>
      <c r="CN341" s="23">
        <f t="shared" si="549"/>
        <v>2.0499999999999998</v>
      </c>
      <c r="CO341" s="31">
        <f t="shared" si="490"/>
        <v>1411200</v>
      </c>
      <c r="CP341" s="31">
        <f t="shared" si="550"/>
        <v>361619999.99999994</v>
      </c>
      <c r="CQ341" s="31">
        <f t="shared" si="551"/>
        <v>59693334528.000488</v>
      </c>
      <c r="CR341" s="31">
        <f t="shared" si="552"/>
        <v>5939.9999999999991</v>
      </c>
      <c r="CS341" s="31">
        <f t="shared" si="553"/>
        <v>826634.81205103104</v>
      </c>
      <c r="CT341" s="56">
        <f t="shared" si="570"/>
        <v>165.07199415961645</v>
      </c>
      <c r="CV341" s="32">
        <f t="shared" si="554"/>
        <v>75</v>
      </c>
      <c r="CW341" s="32">
        <f t="shared" si="555"/>
        <v>24.4</v>
      </c>
      <c r="CX341" s="32">
        <v>1</v>
      </c>
      <c r="CY341" s="23">
        <f t="shared" si="556"/>
        <v>2.2999999999999998</v>
      </c>
      <c r="CZ341" s="31">
        <f t="shared" si="491"/>
        <v>720</v>
      </c>
      <c r="DA341" s="31">
        <f t="shared" si="557"/>
        <v>124199.99999999999</v>
      </c>
      <c r="DB341" s="31">
        <f t="shared" si="558"/>
        <v>58294272.000000283</v>
      </c>
      <c r="DC341" s="31">
        <f t="shared" si="559"/>
        <v>7320</v>
      </c>
      <c r="DD341" s="31">
        <f t="shared" si="560"/>
        <v>826634.81205103104</v>
      </c>
      <c r="DE341" s="56">
        <f t="shared" si="561"/>
        <v>469.35806763285257</v>
      </c>
      <c r="DG341" s="32">
        <f t="shared" si="562"/>
        <v>10</v>
      </c>
      <c r="DH341" s="32">
        <f t="shared" si="563"/>
        <v>29.65</v>
      </c>
      <c r="DI341" s="32">
        <v>1</v>
      </c>
      <c r="DJ341" s="23">
        <f t="shared" si="571"/>
        <v>2.625</v>
      </c>
      <c r="DK341" s="31">
        <f t="shared" si="492"/>
        <v>1</v>
      </c>
      <c r="DL341" s="31">
        <f t="shared" si="564"/>
        <v>26.25</v>
      </c>
      <c r="DM341" s="31">
        <f t="shared" si="565"/>
        <v>7116.0000000000045</v>
      </c>
      <c r="DN341" s="31">
        <f t="shared" si="566"/>
        <v>8895</v>
      </c>
      <c r="DO341" s="31">
        <f t="shared" si="567"/>
        <v>826634.81205103104</v>
      </c>
      <c r="DP341" s="56">
        <f t="shared" si="572"/>
        <v>271.08571428571446</v>
      </c>
    </row>
    <row r="342" spans="1:120">
      <c r="A342" s="23">
        <f t="shared" si="493"/>
        <v>28526.200858088065</v>
      </c>
      <c r="B342" s="23">
        <v>0</v>
      </c>
      <c r="C342" s="44">
        <f t="shared" ref="C342:C405" si="574">IF(D342&gt;0,C341+D342,C341)</f>
        <v>14.824999999999999</v>
      </c>
      <c r="D342" s="48"/>
      <c r="E342" s="47">
        <f t="shared" si="494"/>
        <v>14.824999999999999</v>
      </c>
      <c r="F342" s="84">
        <f t="shared" si="481"/>
        <v>29.65</v>
      </c>
      <c r="G342" s="185">
        <f t="shared" si="482"/>
        <v>105.41965021024929</v>
      </c>
      <c r="H342" s="26">
        <f t="shared" si="495"/>
        <v>1.6951795658017554E+20</v>
      </c>
      <c r="I342" s="23">
        <f t="shared" si="568"/>
        <v>67.200000000000031</v>
      </c>
      <c r="J342" s="27">
        <v>336</v>
      </c>
      <c r="K342" s="32">
        <f t="shared" si="496"/>
        <v>336</v>
      </c>
      <c r="L342" s="32">
        <f t="shared" si="497"/>
        <v>1</v>
      </c>
      <c r="M342" s="22">
        <v>1</v>
      </c>
      <c r="N342" s="109">
        <f t="shared" si="498"/>
        <v>14.824999999999999</v>
      </c>
      <c r="O342" s="31">
        <f t="shared" si="483"/>
        <v>1.2135937846092971E+22</v>
      </c>
      <c r="P342" s="31">
        <f t="shared" si="499"/>
        <v>6.0451533598958304E+25</v>
      </c>
      <c r="Q342" s="31">
        <f t="shared" si="500"/>
        <v>3.0157244475613225E+23</v>
      </c>
      <c r="R342" s="31">
        <f t="shared" si="501"/>
        <v>300</v>
      </c>
      <c r="S342" s="31">
        <f t="shared" si="502"/>
        <v>855786.02574264188</v>
      </c>
      <c r="T342" s="56">
        <f t="shared" si="503"/>
        <v>4.9886649155469719E-3</v>
      </c>
      <c r="U342" s="163">
        <f t="shared" si="504"/>
        <v>3162.5895063074786</v>
      </c>
      <c r="W342" s="32">
        <f t="shared" si="505"/>
        <v>331</v>
      </c>
      <c r="X342" s="32">
        <f t="shared" si="506"/>
        <v>2.0499999999999998</v>
      </c>
      <c r="Y342" s="22">
        <v>1</v>
      </c>
      <c r="Z342" s="23">
        <f t="shared" si="507"/>
        <v>1.0249999999999999</v>
      </c>
      <c r="AA342" s="31">
        <f t="shared" si="484"/>
        <v>7.9908058285313469E+22</v>
      </c>
      <c r="AB342" s="31">
        <f t="shared" si="508"/>
        <v>2.7110806474749726E+25</v>
      </c>
      <c r="AC342" s="31">
        <f t="shared" si="509"/>
        <v>1.5078622237806606E+23</v>
      </c>
      <c r="AD342" s="31">
        <f t="shared" si="510"/>
        <v>615</v>
      </c>
      <c r="AE342" s="31">
        <f t="shared" si="511"/>
        <v>855786.02574264188</v>
      </c>
      <c r="AF342" s="56">
        <f t="shared" si="573"/>
        <v>5.5618493871993175E-3</v>
      </c>
      <c r="AH342" s="32">
        <f t="shared" si="512"/>
        <v>321</v>
      </c>
      <c r="AI342" s="32">
        <f t="shared" si="513"/>
        <v>4.1999999999999993</v>
      </c>
      <c r="AJ342" s="22">
        <v>1</v>
      </c>
      <c r="AK342" s="23">
        <f t="shared" si="514"/>
        <v>1.075</v>
      </c>
      <c r="AL342" s="31">
        <f t="shared" si="485"/>
        <v>6.5193054545127533E+21</v>
      </c>
      <c r="AM342" s="31">
        <f t="shared" si="515"/>
        <v>2.2496493297159883E+24</v>
      </c>
      <c r="AN342" s="31">
        <f t="shared" si="516"/>
        <v>3.7696555594516502E+22</v>
      </c>
      <c r="AO342" s="31">
        <f t="shared" si="517"/>
        <v>1259.9999999999998</v>
      </c>
      <c r="AP342" s="31">
        <f t="shared" si="518"/>
        <v>855786.02574264188</v>
      </c>
      <c r="AQ342" s="56">
        <f t="shared" si="479"/>
        <v>1.6756636288410152E-2</v>
      </c>
      <c r="AS342" s="32">
        <f t="shared" si="519"/>
        <v>306</v>
      </c>
      <c r="AT342" s="32">
        <f t="shared" si="520"/>
        <v>6.4999999999999991</v>
      </c>
      <c r="AU342" s="22">
        <v>1</v>
      </c>
      <c r="AV342" s="23">
        <f t="shared" si="521"/>
        <v>1.1499999999999999</v>
      </c>
      <c r="AW342" s="31">
        <f t="shared" si="486"/>
        <v>3.8526786812993562E+20</v>
      </c>
      <c r="AX342" s="31">
        <f t="shared" si="522"/>
        <v>1.3557576279492434E+23</v>
      </c>
      <c r="AY342" s="31">
        <f t="shared" si="523"/>
        <v>4.712069449314557E+21</v>
      </c>
      <c r="AZ342" s="31">
        <f t="shared" si="524"/>
        <v>1949.9999999999998</v>
      </c>
      <c r="BA342" s="31">
        <f t="shared" si="525"/>
        <v>855786.02574264188</v>
      </c>
      <c r="BB342" s="56">
        <f t="shared" si="569"/>
        <v>3.4755987000730827E-2</v>
      </c>
      <c r="BD342" s="32">
        <f t="shared" si="526"/>
        <v>276</v>
      </c>
      <c r="BE342" s="32">
        <f t="shared" si="527"/>
        <v>9.1</v>
      </c>
      <c r="BF342" s="22">
        <v>1</v>
      </c>
      <c r="BG342" s="23">
        <f t="shared" si="528"/>
        <v>1.3</v>
      </c>
      <c r="BH342" s="31">
        <f t="shared" si="487"/>
        <v>2.5790658940929573E+19</v>
      </c>
      <c r="BI342" s="31">
        <f t="shared" si="529"/>
        <v>9.2536884280055311E+21</v>
      </c>
      <c r="BJ342" s="31">
        <f t="shared" si="530"/>
        <v>7.3626085145539813E+19</v>
      </c>
      <c r="BK342" s="31">
        <f t="shared" si="531"/>
        <v>2730</v>
      </c>
      <c r="BL342" s="31">
        <f t="shared" si="532"/>
        <v>855786.02574264188</v>
      </c>
      <c r="BM342" s="56">
        <f t="shared" si="480"/>
        <v>7.9564041644968816E-3</v>
      </c>
      <c r="BO342" s="32">
        <f t="shared" si="533"/>
        <v>231</v>
      </c>
      <c r="BP342" s="32">
        <f t="shared" si="534"/>
        <v>12.149999999999999</v>
      </c>
      <c r="BQ342" s="22">
        <v>1</v>
      </c>
      <c r="BR342" s="23">
        <f t="shared" si="535"/>
        <v>1.5249999999999999</v>
      </c>
      <c r="BS342" s="31">
        <f t="shared" si="488"/>
        <v>1.3432634865067486E+17</v>
      </c>
      <c r="BT342" s="31">
        <f t="shared" si="536"/>
        <v>4.7319814470916481E+19</v>
      </c>
      <c r="BU342" s="31">
        <f t="shared" si="537"/>
        <v>1.4380094754988203E+17</v>
      </c>
      <c r="BV342" s="31">
        <f t="shared" si="538"/>
        <v>3644.9999999999995</v>
      </c>
      <c r="BW342" s="31">
        <f t="shared" si="539"/>
        <v>855786.02574264188</v>
      </c>
      <c r="BX342" s="56">
        <f t="shared" si="477"/>
        <v>3.0389161318091053E-3</v>
      </c>
      <c r="BZ342" s="32">
        <f t="shared" si="540"/>
        <v>181</v>
      </c>
      <c r="CA342" s="32">
        <f t="shared" si="541"/>
        <v>15.7</v>
      </c>
      <c r="CB342" s="32">
        <v>1</v>
      </c>
      <c r="CC342" s="23">
        <f t="shared" si="542"/>
        <v>1.7749999999999999</v>
      </c>
      <c r="CD342" s="31">
        <f t="shared" si="489"/>
        <v>7.1555896668731996E+23</v>
      </c>
      <c r="CE342" s="31">
        <f t="shared" si="543"/>
        <v>2.2989120702246871E+26</v>
      </c>
      <c r="CF342" s="31">
        <f t="shared" si="544"/>
        <v>140430612841681.17</v>
      </c>
      <c r="CG342" s="31">
        <f t="shared" si="545"/>
        <v>4710</v>
      </c>
      <c r="CH342" s="31">
        <f t="shared" si="546"/>
        <v>855786.02574264188</v>
      </c>
      <c r="CI342" s="56">
        <f t="shared" ref="CI342:CI405" si="575">CF342/CE342</f>
        <v>6.1085682510665144E-13</v>
      </c>
      <c r="CK342" s="32">
        <f t="shared" si="547"/>
        <v>126</v>
      </c>
      <c r="CL342" s="32">
        <f t="shared" si="548"/>
        <v>19.799999999999997</v>
      </c>
      <c r="CM342" s="32">
        <v>1</v>
      </c>
      <c r="CN342" s="23">
        <f t="shared" si="549"/>
        <v>2.0499999999999998</v>
      </c>
      <c r="CO342" s="31">
        <f t="shared" si="490"/>
        <v>1411200</v>
      </c>
      <c r="CP342" s="31">
        <f t="shared" si="550"/>
        <v>364512959.99999994</v>
      </c>
      <c r="CQ342" s="31">
        <f t="shared" si="551"/>
        <v>68569635176.601883</v>
      </c>
      <c r="CR342" s="31">
        <f t="shared" si="552"/>
        <v>5939.9999999999991</v>
      </c>
      <c r="CS342" s="31">
        <f t="shared" si="553"/>
        <v>855786.02574264188</v>
      </c>
      <c r="CT342" s="56">
        <f t="shared" si="570"/>
        <v>188.11302395558693</v>
      </c>
      <c r="CV342" s="32">
        <f t="shared" si="554"/>
        <v>76</v>
      </c>
      <c r="CW342" s="32">
        <f t="shared" si="555"/>
        <v>24.4</v>
      </c>
      <c r="CX342" s="32">
        <v>1</v>
      </c>
      <c r="CY342" s="23">
        <f t="shared" si="556"/>
        <v>2.2999999999999998</v>
      </c>
      <c r="CZ342" s="31">
        <f t="shared" si="491"/>
        <v>720</v>
      </c>
      <c r="DA342" s="31">
        <f t="shared" si="557"/>
        <v>125855.99999999999</v>
      </c>
      <c r="DB342" s="31">
        <f t="shared" si="558"/>
        <v>66962534.352150053</v>
      </c>
      <c r="DC342" s="31">
        <f t="shared" si="559"/>
        <v>7320</v>
      </c>
      <c r="DD342" s="31">
        <f t="shared" si="560"/>
        <v>855786.02574264188</v>
      </c>
      <c r="DE342" s="56">
        <f t="shared" si="561"/>
        <v>532.05675019188641</v>
      </c>
      <c r="DG342" s="32">
        <f t="shared" si="562"/>
        <v>11</v>
      </c>
      <c r="DH342" s="32">
        <f t="shared" si="563"/>
        <v>29.65</v>
      </c>
      <c r="DI342" s="32">
        <v>1</v>
      </c>
      <c r="DJ342" s="23">
        <f t="shared" si="571"/>
        <v>2.625</v>
      </c>
      <c r="DK342" s="31">
        <f t="shared" si="492"/>
        <v>1</v>
      </c>
      <c r="DL342" s="31">
        <f t="shared" si="564"/>
        <v>28.875</v>
      </c>
      <c r="DM342" s="31">
        <f t="shared" si="565"/>
        <v>8174.1374941589056</v>
      </c>
      <c r="DN342" s="31">
        <f t="shared" si="566"/>
        <v>8895</v>
      </c>
      <c r="DO342" s="31">
        <f t="shared" si="567"/>
        <v>855786.02574264188</v>
      </c>
      <c r="DP342" s="56">
        <f t="shared" si="572"/>
        <v>283.08701278472398</v>
      </c>
    </row>
    <row r="343" spans="1:120">
      <c r="A343" s="23">
        <f t="shared" si="493"/>
        <v>29532.175158832386</v>
      </c>
      <c r="B343" s="23">
        <v>0</v>
      </c>
      <c r="C343" s="44">
        <f t="shared" si="574"/>
        <v>14.824999999999999</v>
      </c>
      <c r="D343" s="48"/>
      <c r="E343" s="47">
        <f t="shared" si="494"/>
        <v>14.824999999999999</v>
      </c>
      <c r="F343" s="84">
        <f t="shared" si="481"/>
        <v>29.65</v>
      </c>
      <c r="G343" s="185">
        <f t="shared" si="482"/>
        <v>106.89125368683126</v>
      </c>
      <c r="H343" s="26">
        <f t="shared" si="495"/>
        <v>1.9472499786610645E+20</v>
      </c>
      <c r="I343" s="23">
        <f t="shared" si="568"/>
        <v>67.400000000000034</v>
      </c>
      <c r="J343" s="27">
        <v>337</v>
      </c>
      <c r="K343" s="32">
        <f t="shared" si="496"/>
        <v>337</v>
      </c>
      <c r="L343" s="32">
        <f t="shared" si="497"/>
        <v>1</v>
      </c>
      <c r="M343" s="22">
        <v>1</v>
      </c>
      <c r="N343" s="109">
        <f t="shared" si="498"/>
        <v>14.824999999999999</v>
      </c>
      <c r="O343" s="31">
        <f t="shared" si="483"/>
        <v>1.2135937846092971E+22</v>
      </c>
      <c r="P343" s="31">
        <f t="shared" si="499"/>
        <v>6.0631448877526628E+25</v>
      </c>
      <c r="Q343" s="31">
        <f t="shared" si="500"/>
        <v>3.4641577120380336E+23</v>
      </c>
      <c r="R343" s="31">
        <f t="shared" si="501"/>
        <v>300</v>
      </c>
      <c r="S343" s="31">
        <f t="shared" si="502"/>
        <v>885965.25476497156</v>
      </c>
      <c r="T343" s="56">
        <f t="shared" si="503"/>
        <v>5.7134668165946508E-3</v>
      </c>
      <c r="U343" s="163">
        <f t="shared" si="504"/>
        <v>3206.7376106049378</v>
      </c>
      <c r="W343" s="32">
        <f t="shared" si="505"/>
        <v>332</v>
      </c>
      <c r="X343" s="32">
        <f t="shared" si="506"/>
        <v>2.0499999999999998</v>
      </c>
      <c r="Y343" s="22">
        <v>1</v>
      </c>
      <c r="Z343" s="23">
        <f t="shared" si="507"/>
        <v>1.0249999999999999</v>
      </c>
      <c r="AA343" s="31">
        <f t="shared" si="484"/>
        <v>7.9908058285313469E+22</v>
      </c>
      <c r="AB343" s="31">
        <f t="shared" si="508"/>
        <v>2.7192712234492168E+25</v>
      </c>
      <c r="AC343" s="31">
        <f t="shared" si="509"/>
        <v>1.7320788560190161E+23</v>
      </c>
      <c r="AD343" s="31">
        <f t="shared" si="510"/>
        <v>615</v>
      </c>
      <c r="AE343" s="31">
        <f t="shared" si="511"/>
        <v>885965.25476497156</v>
      </c>
      <c r="AF343" s="56">
        <f t="shared" si="573"/>
        <v>6.3696436055465915E-3</v>
      </c>
      <c r="AH343" s="32">
        <f t="shared" si="512"/>
        <v>322</v>
      </c>
      <c r="AI343" s="32">
        <f t="shared" si="513"/>
        <v>4.1999999999999993</v>
      </c>
      <c r="AJ343" s="22">
        <v>1</v>
      </c>
      <c r="AK343" s="23">
        <f t="shared" si="514"/>
        <v>1.075</v>
      </c>
      <c r="AL343" s="31">
        <f t="shared" si="485"/>
        <v>6.5193054545127533E+21</v>
      </c>
      <c r="AM343" s="31">
        <f t="shared" si="515"/>
        <v>2.2566575830795893E+24</v>
      </c>
      <c r="AN343" s="31">
        <f t="shared" si="516"/>
        <v>4.3301971400475386E+22</v>
      </c>
      <c r="AO343" s="31">
        <f t="shared" si="517"/>
        <v>1259.9999999999998</v>
      </c>
      <c r="AP343" s="31">
        <f t="shared" si="518"/>
        <v>885965.25476497156</v>
      </c>
      <c r="AQ343" s="56">
        <f t="shared" si="479"/>
        <v>1.9188543146799682E-2</v>
      </c>
      <c r="AS343" s="32">
        <f t="shared" si="519"/>
        <v>307</v>
      </c>
      <c r="AT343" s="32">
        <f t="shared" si="520"/>
        <v>6.4999999999999991</v>
      </c>
      <c r="AU343" s="22">
        <v>1</v>
      </c>
      <c r="AV343" s="23">
        <f t="shared" si="521"/>
        <v>1.1499999999999999</v>
      </c>
      <c r="AW343" s="31">
        <f t="shared" si="486"/>
        <v>3.8526786812993562E+20</v>
      </c>
      <c r="AX343" s="31">
        <f t="shared" si="522"/>
        <v>1.3601882084327375E+23</v>
      </c>
      <c r="AY343" s="31">
        <f t="shared" si="523"/>
        <v>5.412746425059417E+21</v>
      </c>
      <c r="AZ343" s="31">
        <f t="shared" si="524"/>
        <v>1949.9999999999998</v>
      </c>
      <c r="BA343" s="31">
        <f t="shared" si="525"/>
        <v>885965.25476497156</v>
      </c>
      <c r="BB343" s="56">
        <f t="shared" si="569"/>
        <v>3.9794099018812971E-2</v>
      </c>
      <c r="BD343" s="32">
        <f t="shared" si="526"/>
        <v>277</v>
      </c>
      <c r="BE343" s="32">
        <f t="shared" si="527"/>
        <v>9.1</v>
      </c>
      <c r="BF343" s="22">
        <v>1</v>
      </c>
      <c r="BG343" s="23">
        <f t="shared" si="528"/>
        <v>1.3</v>
      </c>
      <c r="BH343" s="31">
        <f t="shared" si="487"/>
        <v>2.5790658940929573E+19</v>
      </c>
      <c r="BI343" s="31">
        <f t="shared" si="529"/>
        <v>9.2872162846287394E+21</v>
      </c>
      <c r="BJ343" s="31">
        <f t="shared" si="530"/>
        <v>8.4574162891553194E+19</v>
      </c>
      <c r="BK343" s="31">
        <f t="shared" si="531"/>
        <v>2730</v>
      </c>
      <c r="BL343" s="31">
        <f t="shared" si="532"/>
        <v>885965.25476497156</v>
      </c>
      <c r="BM343" s="56">
        <f t="shared" si="480"/>
        <v>9.106513760375301E-3</v>
      </c>
      <c r="BO343" s="32">
        <f t="shared" si="533"/>
        <v>232</v>
      </c>
      <c r="BP343" s="32">
        <f t="shared" si="534"/>
        <v>12.149999999999999</v>
      </c>
      <c r="BQ343" s="22">
        <v>1</v>
      </c>
      <c r="BR343" s="23">
        <f t="shared" si="535"/>
        <v>1.5249999999999999</v>
      </c>
      <c r="BS343" s="31">
        <f t="shared" si="488"/>
        <v>1.3432634865067486E+17</v>
      </c>
      <c r="BT343" s="31">
        <f t="shared" si="536"/>
        <v>4.7524662152608768E+19</v>
      </c>
      <c r="BU343" s="31">
        <f t="shared" si="537"/>
        <v>1.6518391189756438E+17</v>
      </c>
      <c r="BV343" s="31">
        <f t="shared" si="538"/>
        <v>3644.9999999999995</v>
      </c>
      <c r="BW343" s="31">
        <f t="shared" si="539"/>
        <v>885965.25476497156</v>
      </c>
      <c r="BX343" s="56">
        <f t="shared" si="477"/>
        <v>3.4757514186452131E-3</v>
      </c>
      <c r="BZ343" s="32">
        <f t="shared" si="540"/>
        <v>182</v>
      </c>
      <c r="CA343" s="32">
        <f t="shared" si="541"/>
        <v>15.7</v>
      </c>
      <c r="CB343" s="32">
        <v>1</v>
      </c>
      <c r="CC343" s="23">
        <f t="shared" si="542"/>
        <v>1.7749999999999999</v>
      </c>
      <c r="CD343" s="31">
        <f t="shared" si="489"/>
        <v>7.1555896668731996E+23</v>
      </c>
      <c r="CE343" s="31">
        <f t="shared" si="543"/>
        <v>2.3116132418833873E+26</v>
      </c>
      <c r="CF343" s="31">
        <f t="shared" si="544"/>
        <v>161312413962464.66</v>
      </c>
      <c r="CG343" s="31">
        <f t="shared" si="545"/>
        <v>4710</v>
      </c>
      <c r="CH343" s="31">
        <f t="shared" si="546"/>
        <v>885965.25476497156</v>
      </c>
      <c r="CI343" s="56">
        <f t="shared" si="575"/>
        <v>6.9783478931378393E-13</v>
      </c>
      <c r="CK343" s="32">
        <f t="shared" si="547"/>
        <v>127</v>
      </c>
      <c r="CL343" s="32">
        <f t="shared" si="548"/>
        <v>19.799999999999997</v>
      </c>
      <c r="CM343" s="32">
        <v>1</v>
      </c>
      <c r="CN343" s="23">
        <f t="shared" si="549"/>
        <v>2.0499999999999998</v>
      </c>
      <c r="CO343" s="31">
        <f t="shared" si="490"/>
        <v>1411200</v>
      </c>
      <c r="CP343" s="31">
        <f t="shared" si="550"/>
        <v>367405919.99999994</v>
      </c>
      <c r="CQ343" s="31">
        <f t="shared" si="551"/>
        <v>78765827130.109421</v>
      </c>
      <c r="CR343" s="31">
        <f t="shared" si="552"/>
        <v>5939.9999999999991</v>
      </c>
      <c r="CS343" s="31">
        <f t="shared" si="553"/>
        <v>885965.25476497156</v>
      </c>
      <c r="CT343" s="56">
        <f t="shared" si="570"/>
        <v>214.38366352428244</v>
      </c>
      <c r="CV343" s="32">
        <f t="shared" si="554"/>
        <v>77</v>
      </c>
      <c r="CW343" s="32">
        <f t="shared" si="555"/>
        <v>24.4</v>
      </c>
      <c r="CX343" s="32">
        <v>12</v>
      </c>
      <c r="CY343" s="23">
        <f t="shared" si="556"/>
        <v>2.2999999999999998</v>
      </c>
      <c r="CZ343" s="31">
        <f t="shared" si="491"/>
        <v>8640</v>
      </c>
      <c r="DA343" s="31">
        <f t="shared" si="557"/>
        <v>1530143.9999999998</v>
      </c>
      <c r="DB343" s="31">
        <f t="shared" si="558"/>
        <v>76919753.056747213</v>
      </c>
      <c r="DC343" s="31">
        <f t="shared" si="559"/>
        <v>7320</v>
      </c>
      <c r="DD343" s="31">
        <f t="shared" si="560"/>
        <v>885965.25476497156</v>
      </c>
      <c r="DE343" s="56">
        <f t="shared" si="561"/>
        <v>50.269617145018522</v>
      </c>
      <c r="DG343" s="32">
        <f t="shared" si="562"/>
        <v>12</v>
      </c>
      <c r="DH343" s="32">
        <f t="shared" si="563"/>
        <v>29.65</v>
      </c>
      <c r="DI343" s="32">
        <v>1</v>
      </c>
      <c r="DJ343" s="23">
        <f t="shared" si="571"/>
        <v>2.625</v>
      </c>
      <c r="DK343" s="31">
        <f t="shared" si="492"/>
        <v>1</v>
      </c>
      <c r="DL343" s="31">
        <f t="shared" si="564"/>
        <v>31.5</v>
      </c>
      <c r="DM343" s="31">
        <f t="shared" si="565"/>
        <v>9389.6182930599225</v>
      </c>
      <c r="DN343" s="31">
        <f t="shared" si="566"/>
        <v>8895</v>
      </c>
      <c r="DO343" s="31">
        <f t="shared" si="567"/>
        <v>885965.25476497156</v>
      </c>
      <c r="DP343" s="56">
        <f t="shared" si="572"/>
        <v>298.08312041460073</v>
      </c>
    </row>
    <row r="344" spans="1:120">
      <c r="A344" s="23">
        <f t="shared" si="493"/>
        <v>30573.625066678836</v>
      </c>
      <c r="B344" s="23">
        <v>0</v>
      </c>
      <c r="C344" s="44">
        <f t="shared" si="574"/>
        <v>14.824999999999999</v>
      </c>
      <c r="D344" s="48"/>
      <c r="E344" s="47">
        <f t="shared" si="494"/>
        <v>14.824999999999999</v>
      </c>
      <c r="F344" s="84">
        <f t="shared" si="481"/>
        <v>29.65</v>
      </c>
      <c r="G344" s="185">
        <f t="shared" si="482"/>
        <v>108.38339998240343</v>
      </c>
      <c r="H344" s="26">
        <f t="shared" si="495"/>
        <v>2.2368028472559767E+20</v>
      </c>
      <c r="I344" s="23">
        <f t="shared" si="568"/>
        <v>67.600000000000037</v>
      </c>
      <c r="J344" s="27">
        <v>338</v>
      </c>
      <c r="K344" s="32">
        <f t="shared" si="496"/>
        <v>338</v>
      </c>
      <c r="L344" s="32">
        <f t="shared" si="497"/>
        <v>1</v>
      </c>
      <c r="M344" s="22">
        <v>1</v>
      </c>
      <c r="N344" s="109">
        <f t="shared" si="498"/>
        <v>14.824999999999999</v>
      </c>
      <c r="O344" s="31">
        <f t="shared" si="483"/>
        <v>1.2135937846092971E+22</v>
      </c>
      <c r="P344" s="31">
        <f t="shared" si="499"/>
        <v>6.081136415609496E+25</v>
      </c>
      <c r="Q344" s="31">
        <f t="shared" si="500"/>
        <v>3.9792722652683826E+23</v>
      </c>
      <c r="R344" s="31">
        <f t="shared" si="501"/>
        <v>300</v>
      </c>
      <c r="S344" s="31">
        <f t="shared" si="502"/>
        <v>917208.75200036506</v>
      </c>
      <c r="T344" s="56">
        <f t="shared" si="503"/>
        <v>6.5436326260567054E-3</v>
      </c>
      <c r="U344" s="163">
        <f t="shared" si="504"/>
        <v>3251.5019994721029</v>
      </c>
      <c r="W344" s="32">
        <f t="shared" si="505"/>
        <v>333</v>
      </c>
      <c r="X344" s="32">
        <f t="shared" si="506"/>
        <v>2.0499999999999998</v>
      </c>
      <c r="Y344" s="22">
        <v>1</v>
      </c>
      <c r="Z344" s="23">
        <f t="shared" si="507"/>
        <v>1.0249999999999999</v>
      </c>
      <c r="AA344" s="31">
        <f t="shared" si="484"/>
        <v>7.9908058285313469E+22</v>
      </c>
      <c r="AB344" s="31">
        <f t="shared" si="508"/>
        <v>2.7274617994234619E+25</v>
      </c>
      <c r="AC344" s="31">
        <f t="shared" si="509"/>
        <v>1.9896361326341903E+23</v>
      </c>
      <c r="AD344" s="31">
        <f t="shared" si="510"/>
        <v>615</v>
      </c>
      <c r="AE344" s="31">
        <f t="shared" si="511"/>
        <v>917208.75200036506</v>
      </c>
      <c r="AF344" s="56">
        <f t="shared" si="573"/>
        <v>7.2948267618441615E-3</v>
      </c>
      <c r="AH344" s="32">
        <f t="shared" si="512"/>
        <v>323</v>
      </c>
      <c r="AI344" s="32">
        <f t="shared" si="513"/>
        <v>4.1999999999999993</v>
      </c>
      <c r="AJ344" s="22">
        <v>1</v>
      </c>
      <c r="AK344" s="23">
        <f t="shared" si="514"/>
        <v>1.075</v>
      </c>
      <c r="AL344" s="31">
        <f t="shared" si="485"/>
        <v>6.5193054545127533E+21</v>
      </c>
      <c r="AM344" s="31">
        <f t="shared" si="515"/>
        <v>2.2636658364431906E+24</v>
      </c>
      <c r="AN344" s="31">
        <f t="shared" si="516"/>
        <v>4.9740903315854724E+22</v>
      </c>
      <c r="AO344" s="31">
        <f t="shared" si="517"/>
        <v>1259.9999999999998</v>
      </c>
      <c r="AP344" s="31">
        <f t="shared" si="518"/>
        <v>917208.75200036506</v>
      </c>
      <c r="AQ344" s="56">
        <f t="shared" si="479"/>
        <v>2.1973606932201024E-2</v>
      </c>
      <c r="AS344" s="32">
        <f t="shared" si="519"/>
        <v>308</v>
      </c>
      <c r="AT344" s="32">
        <f t="shared" si="520"/>
        <v>6.4999999999999991</v>
      </c>
      <c r="AU344" s="22">
        <v>1</v>
      </c>
      <c r="AV344" s="23">
        <f t="shared" si="521"/>
        <v>1.1499999999999999</v>
      </c>
      <c r="AW344" s="31">
        <f t="shared" si="486"/>
        <v>3.8526786812993562E+20</v>
      </c>
      <c r="AX344" s="31">
        <f t="shared" si="522"/>
        <v>1.3646187889162318E+23</v>
      </c>
      <c r="AY344" s="31">
        <f t="shared" si="523"/>
        <v>6.2176129144818342E+21</v>
      </c>
      <c r="AZ344" s="31">
        <f t="shared" si="524"/>
        <v>1949.9999999999998</v>
      </c>
      <c r="BA344" s="31">
        <f t="shared" si="525"/>
        <v>917208.75200036506</v>
      </c>
      <c r="BB344" s="56">
        <f t="shared" si="569"/>
        <v>4.5563002392923282E-2</v>
      </c>
      <c r="BD344" s="32">
        <f t="shared" si="526"/>
        <v>278</v>
      </c>
      <c r="BE344" s="32">
        <f t="shared" si="527"/>
        <v>9.1</v>
      </c>
      <c r="BF344" s="22">
        <v>1</v>
      </c>
      <c r="BG344" s="23">
        <f t="shared" si="528"/>
        <v>1.3</v>
      </c>
      <c r="BH344" s="31">
        <f t="shared" si="487"/>
        <v>2.5790658940929573E+19</v>
      </c>
      <c r="BI344" s="31">
        <f t="shared" si="529"/>
        <v>9.3207441412519478E+21</v>
      </c>
      <c r="BJ344" s="31">
        <f t="shared" si="530"/>
        <v>9.7150201788778447E+19</v>
      </c>
      <c r="BK344" s="31">
        <f t="shared" si="531"/>
        <v>2730</v>
      </c>
      <c r="BL344" s="31">
        <f t="shared" si="532"/>
        <v>917208.75200036506</v>
      </c>
      <c r="BM344" s="56">
        <f t="shared" si="480"/>
        <v>1.042300918429989E-2</v>
      </c>
      <c r="BO344" s="32">
        <f t="shared" si="533"/>
        <v>233</v>
      </c>
      <c r="BP344" s="32">
        <f t="shared" si="534"/>
        <v>12.149999999999999</v>
      </c>
      <c r="BQ344" s="22">
        <v>1</v>
      </c>
      <c r="BR344" s="23">
        <f t="shared" si="535"/>
        <v>1.5249999999999999</v>
      </c>
      <c r="BS344" s="31">
        <f t="shared" si="488"/>
        <v>1.3432634865067486E+17</v>
      </c>
      <c r="BT344" s="31">
        <f t="shared" si="536"/>
        <v>4.7729509834301047E+19</v>
      </c>
      <c r="BU344" s="31">
        <f t="shared" si="537"/>
        <v>1.8974648786870742E+17</v>
      </c>
      <c r="BV344" s="31">
        <f t="shared" si="538"/>
        <v>3644.9999999999995</v>
      </c>
      <c r="BW344" s="31">
        <f t="shared" si="539"/>
        <v>917208.75200036506</v>
      </c>
      <c r="BX344" s="56">
        <f t="shared" si="477"/>
        <v>3.9754543578477139E-3</v>
      </c>
      <c r="BZ344" s="32">
        <f t="shared" si="540"/>
        <v>183</v>
      </c>
      <c r="CA344" s="32">
        <f t="shared" si="541"/>
        <v>15.7</v>
      </c>
      <c r="CB344" s="32">
        <v>1</v>
      </c>
      <c r="CC344" s="23">
        <f t="shared" si="542"/>
        <v>1.7749999999999999</v>
      </c>
      <c r="CD344" s="31">
        <f t="shared" si="489"/>
        <v>7.1555896668731996E+23</v>
      </c>
      <c r="CE344" s="31">
        <f t="shared" si="543"/>
        <v>2.3243144135420867E+26</v>
      </c>
      <c r="CF344" s="31">
        <f t="shared" si="544"/>
        <v>185299304559283.97</v>
      </c>
      <c r="CG344" s="31">
        <f t="shared" si="545"/>
        <v>4710</v>
      </c>
      <c r="CH344" s="31">
        <f t="shared" si="546"/>
        <v>917208.75200036506</v>
      </c>
      <c r="CI344" s="56">
        <f t="shared" si="575"/>
        <v>7.9722133752507803E-13</v>
      </c>
      <c r="CK344" s="32">
        <f t="shared" si="547"/>
        <v>128</v>
      </c>
      <c r="CL344" s="32">
        <f t="shared" si="548"/>
        <v>19.799999999999997</v>
      </c>
      <c r="CM344" s="32">
        <v>1</v>
      </c>
      <c r="CN344" s="23">
        <f t="shared" si="549"/>
        <v>2.0499999999999998</v>
      </c>
      <c r="CO344" s="31">
        <f t="shared" si="490"/>
        <v>1411200</v>
      </c>
      <c r="CP344" s="31">
        <f t="shared" si="550"/>
        <v>370298879.99999994</v>
      </c>
      <c r="CQ344" s="31">
        <f t="shared" si="551"/>
        <v>90478176054.33754</v>
      </c>
      <c r="CR344" s="31">
        <f t="shared" si="552"/>
        <v>5939.9999999999991</v>
      </c>
      <c r="CS344" s="31">
        <f t="shared" si="553"/>
        <v>917208.75200036506</v>
      </c>
      <c r="CT344" s="56">
        <f t="shared" si="570"/>
        <v>244.33823849085786</v>
      </c>
      <c r="CV344" s="32">
        <f t="shared" si="554"/>
        <v>78</v>
      </c>
      <c r="CW344" s="32">
        <f t="shared" si="555"/>
        <v>24.4</v>
      </c>
      <c r="CX344" s="32">
        <v>1</v>
      </c>
      <c r="CY344" s="23">
        <f t="shared" si="556"/>
        <v>2.2999999999999998</v>
      </c>
      <c r="CZ344" s="31">
        <f t="shared" si="491"/>
        <v>8640</v>
      </c>
      <c r="DA344" s="31">
        <f t="shared" si="557"/>
        <v>1550015.9999999998</v>
      </c>
      <c r="DB344" s="31">
        <f t="shared" si="558"/>
        <v>88357593.803063676</v>
      </c>
      <c r="DC344" s="31">
        <f t="shared" si="559"/>
        <v>7320</v>
      </c>
      <c r="DD344" s="31">
        <f t="shared" si="560"/>
        <v>917208.75200036506</v>
      </c>
      <c r="DE344" s="56">
        <f t="shared" si="561"/>
        <v>57.00431079618771</v>
      </c>
      <c r="DG344" s="32">
        <f t="shared" si="562"/>
        <v>13</v>
      </c>
      <c r="DH344" s="32">
        <f t="shared" si="563"/>
        <v>29.65</v>
      </c>
      <c r="DI344" s="32">
        <v>1</v>
      </c>
      <c r="DJ344" s="23">
        <f t="shared" si="571"/>
        <v>2.625</v>
      </c>
      <c r="DK344" s="31">
        <f t="shared" si="492"/>
        <v>1</v>
      </c>
      <c r="DL344" s="31">
        <f t="shared" si="564"/>
        <v>34.125</v>
      </c>
      <c r="DM344" s="31">
        <f t="shared" si="565"/>
        <v>10785.839087288001</v>
      </c>
      <c r="DN344" s="31">
        <f t="shared" si="566"/>
        <v>8895</v>
      </c>
      <c r="DO344" s="31">
        <f t="shared" si="567"/>
        <v>917208.75200036506</v>
      </c>
      <c r="DP344" s="56">
        <f t="shared" si="572"/>
        <v>316.06854468243228</v>
      </c>
    </row>
    <row r="345" spans="1:120">
      <c r="A345" s="23">
        <f t="shared" si="493"/>
        <v>31651.801626210094</v>
      </c>
      <c r="B345" s="23">
        <v>0</v>
      </c>
      <c r="C345" s="44">
        <f t="shared" si="574"/>
        <v>14.824999999999999</v>
      </c>
      <c r="D345" s="48"/>
      <c r="E345" s="47">
        <f t="shared" si="494"/>
        <v>14.824999999999999</v>
      </c>
      <c r="F345" s="84">
        <f t="shared" si="481"/>
        <v>29.65</v>
      </c>
      <c r="G345" s="185">
        <f t="shared" si="482"/>
        <v>109.89637586403249</v>
      </c>
      <c r="H345" s="26">
        <f t="shared" si="495"/>
        <v>2.5694117510956243E+20</v>
      </c>
      <c r="I345" s="23">
        <f t="shared" si="568"/>
        <v>67.80000000000004</v>
      </c>
      <c r="J345" s="27">
        <v>339</v>
      </c>
      <c r="K345" s="32">
        <f t="shared" si="496"/>
        <v>339</v>
      </c>
      <c r="L345" s="32">
        <f t="shared" si="497"/>
        <v>1</v>
      </c>
      <c r="M345" s="22">
        <v>1</v>
      </c>
      <c r="N345" s="109">
        <f t="shared" si="498"/>
        <v>14.824999999999999</v>
      </c>
      <c r="O345" s="31">
        <f t="shared" si="483"/>
        <v>1.2135937846092971E+22</v>
      </c>
      <c r="P345" s="31">
        <f t="shared" si="499"/>
        <v>6.0991279434663283E+25</v>
      </c>
      <c r="Q345" s="31">
        <f t="shared" si="500"/>
        <v>4.5709835051991157E+23</v>
      </c>
      <c r="R345" s="31">
        <f t="shared" si="501"/>
        <v>300</v>
      </c>
      <c r="S345" s="31">
        <f t="shared" si="502"/>
        <v>949554.0487863028</v>
      </c>
      <c r="T345" s="56">
        <f t="shared" si="503"/>
        <v>7.4944869948100814E-3</v>
      </c>
      <c r="U345" s="163">
        <f t="shared" si="504"/>
        <v>3296.8912759209747</v>
      </c>
      <c r="W345" s="32">
        <f t="shared" si="505"/>
        <v>334</v>
      </c>
      <c r="X345" s="32">
        <f t="shared" si="506"/>
        <v>2.0499999999999998</v>
      </c>
      <c r="Y345" s="22">
        <v>1</v>
      </c>
      <c r="Z345" s="23">
        <f t="shared" si="507"/>
        <v>1.0249999999999999</v>
      </c>
      <c r="AA345" s="31">
        <f t="shared" si="484"/>
        <v>7.9908058285313469E+22</v>
      </c>
      <c r="AB345" s="31">
        <f t="shared" si="508"/>
        <v>2.7356523753977061E+25</v>
      </c>
      <c r="AC345" s="31">
        <f t="shared" si="509"/>
        <v>2.2854917525995569E+23</v>
      </c>
      <c r="AD345" s="31">
        <f t="shared" si="510"/>
        <v>615</v>
      </c>
      <c r="AE345" s="31">
        <f t="shared" si="511"/>
        <v>949554.0487863028</v>
      </c>
      <c r="AF345" s="56">
        <f t="shared" si="573"/>
        <v>8.3544670117938306E-3</v>
      </c>
      <c r="AH345" s="32">
        <f t="shared" si="512"/>
        <v>324</v>
      </c>
      <c r="AI345" s="32">
        <f t="shared" si="513"/>
        <v>4.1999999999999993</v>
      </c>
      <c r="AJ345" s="22">
        <v>1</v>
      </c>
      <c r="AK345" s="23">
        <f t="shared" si="514"/>
        <v>1.075</v>
      </c>
      <c r="AL345" s="31">
        <f t="shared" si="485"/>
        <v>6.5193054545127533E+21</v>
      </c>
      <c r="AM345" s="31">
        <f t="shared" si="515"/>
        <v>2.2706740898067919E+24</v>
      </c>
      <c r="AN345" s="31">
        <f t="shared" si="516"/>
        <v>5.7137293814988888E+22</v>
      </c>
      <c r="AO345" s="31">
        <f t="shared" si="517"/>
        <v>1259.9999999999998</v>
      </c>
      <c r="AP345" s="31">
        <f t="shared" si="518"/>
        <v>949554.0487863028</v>
      </c>
      <c r="AQ345" s="56">
        <f t="shared" si="479"/>
        <v>2.5163141672986902E-2</v>
      </c>
      <c r="AS345" s="32">
        <f t="shared" si="519"/>
        <v>309</v>
      </c>
      <c r="AT345" s="32">
        <f t="shared" si="520"/>
        <v>6.4999999999999991</v>
      </c>
      <c r="AU345" s="22">
        <v>1</v>
      </c>
      <c r="AV345" s="23">
        <f t="shared" si="521"/>
        <v>1.1499999999999999</v>
      </c>
      <c r="AW345" s="31">
        <f t="shared" si="486"/>
        <v>3.8526786812993562E+20</v>
      </c>
      <c r="AX345" s="31">
        <f t="shared" si="522"/>
        <v>1.369049369399726E+23</v>
      </c>
      <c r="AY345" s="31">
        <f t="shared" si="523"/>
        <v>7.1421617268736037E+21</v>
      </c>
      <c r="AZ345" s="31">
        <f t="shared" si="524"/>
        <v>1949.9999999999998</v>
      </c>
      <c r="BA345" s="31">
        <f t="shared" si="525"/>
        <v>949554.0487863028</v>
      </c>
      <c r="BB345" s="56">
        <f t="shared" si="569"/>
        <v>5.2168766784540126E-2</v>
      </c>
      <c r="BD345" s="32">
        <f t="shared" si="526"/>
        <v>279</v>
      </c>
      <c r="BE345" s="32">
        <f t="shared" si="527"/>
        <v>9.1</v>
      </c>
      <c r="BF345" s="22">
        <v>1</v>
      </c>
      <c r="BG345" s="23">
        <f t="shared" si="528"/>
        <v>1.3</v>
      </c>
      <c r="BH345" s="31">
        <f t="shared" si="487"/>
        <v>2.5790658940929573E+19</v>
      </c>
      <c r="BI345" s="31">
        <f t="shared" si="529"/>
        <v>9.3542719978751562E+21</v>
      </c>
      <c r="BJ345" s="31">
        <f t="shared" si="530"/>
        <v>1.1159627698239984E+20</v>
      </c>
      <c r="BK345" s="31">
        <f t="shared" si="531"/>
        <v>2730</v>
      </c>
      <c r="BL345" s="31">
        <f t="shared" si="532"/>
        <v>949554.0487863028</v>
      </c>
      <c r="BM345" s="56">
        <f t="shared" si="480"/>
        <v>1.1929979907335299E-2</v>
      </c>
      <c r="BO345" s="32">
        <f t="shared" si="533"/>
        <v>234</v>
      </c>
      <c r="BP345" s="32">
        <f t="shared" si="534"/>
        <v>12.149999999999999</v>
      </c>
      <c r="BQ345" s="22">
        <v>1</v>
      </c>
      <c r="BR345" s="23">
        <f t="shared" si="535"/>
        <v>1.5249999999999999</v>
      </c>
      <c r="BS345" s="31">
        <f t="shared" si="488"/>
        <v>1.3432634865067486E+17</v>
      </c>
      <c r="BT345" s="31">
        <f t="shared" si="536"/>
        <v>4.7934357515993317E+19</v>
      </c>
      <c r="BU345" s="31">
        <f t="shared" si="537"/>
        <v>2.1796147848124902E+17</v>
      </c>
      <c r="BV345" s="31">
        <f t="shared" si="538"/>
        <v>3644.9999999999995</v>
      </c>
      <c r="BW345" s="31">
        <f t="shared" si="539"/>
        <v>949554.0487863028</v>
      </c>
      <c r="BX345" s="56">
        <f t="shared" si="477"/>
        <v>4.5470825056646708E-3</v>
      </c>
      <c r="BZ345" s="32">
        <f t="shared" si="540"/>
        <v>184</v>
      </c>
      <c r="CA345" s="32">
        <f t="shared" si="541"/>
        <v>15.7</v>
      </c>
      <c r="CB345" s="32">
        <v>1</v>
      </c>
      <c r="CC345" s="23">
        <f t="shared" si="542"/>
        <v>1.7749999999999999</v>
      </c>
      <c r="CD345" s="31">
        <f t="shared" si="489"/>
        <v>7.1555896668731996E+23</v>
      </c>
      <c r="CE345" s="31">
        <f t="shared" si="543"/>
        <v>2.3370155852007869E+26</v>
      </c>
      <c r="CF345" s="31">
        <f t="shared" si="544"/>
        <v>212853006329344.06</v>
      </c>
      <c r="CG345" s="31">
        <f t="shared" si="545"/>
        <v>4710</v>
      </c>
      <c r="CH345" s="31">
        <f t="shared" si="546"/>
        <v>949554.0487863028</v>
      </c>
      <c r="CI345" s="56">
        <f t="shared" si="575"/>
        <v>9.1078984529346481E-13</v>
      </c>
      <c r="CK345" s="32">
        <f t="shared" si="547"/>
        <v>129</v>
      </c>
      <c r="CL345" s="32">
        <f t="shared" si="548"/>
        <v>19.799999999999997</v>
      </c>
      <c r="CM345" s="32">
        <v>1</v>
      </c>
      <c r="CN345" s="23">
        <f t="shared" si="549"/>
        <v>2.0499999999999998</v>
      </c>
      <c r="CO345" s="31">
        <f t="shared" si="490"/>
        <v>1411200</v>
      </c>
      <c r="CP345" s="31">
        <f t="shared" si="550"/>
        <v>373191839.99999994</v>
      </c>
      <c r="CQ345" s="31">
        <f t="shared" si="551"/>
        <v>103932131996.74965</v>
      </c>
      <c r="CR345" s="31">
        <f t="shared" si="552"/>
        <v>5939.9999999999991</v>
      </c>
      <c r="CS345" s="31">
        <f t="shared" si="553"/>
        <v>949554.0487863028</v>
      </c>
      <c r="CT345" s="56">
        <f t="shared" si="570"/>
        <v>278.49518895362144</v>
      </c>
      <c r="CV345" s="32">
        <f t="shared" si="554"/>
        <v>79</v>
      </c>
      <c r="CW345" s="32">
        <f t="shared" si="555"/>
        <v>24.4</v>
      </c>
      <c r="CX345" s="32">
        <v>1</v>
      </c>
      <c r="CY345" s="23">
        <f t="shared" si="556"/>
        <v>2.2999999999999998</v>
      </c>
      <c r="CZ345" s="31">
        <f t="shared" si="491"/>
        <v>8640</v>
      </c>
      <c r="DA345" s="31">
        <f t="shared" si="557"/>
        <v>1569887.9999999998</v>
      </c>
      <c r="DB345" s="31">
        <f t="shared" si="558"/>
        <v>101496222.65307547</v>
      </c>
      <c r="DC345" s="31">
        <f t="shared" si="559"/>
        <v>7320</v>
      </c>
      <c r="DD345" s="31">
        <f t="shared" si="560"/>
        <v>949554.0487863028</v>
      </c>
      <c r="DE345" s="56">
        <f t="shared" si="561"/>
        <v>64.651887684392449</v>
      </c>
      <c r="DG345" s="32">
        <f t="shared" si="562"/>
        <v>14</v>
      </c>
      <c r="DH345" s="32">
        <f t="shared" si="563"/>
        <v>29.65</v>
      </c>
      <c r="DI345" s="32">
        <v>1</v>
      </c>
      <c r="DJ345" s="23">
        <f t="shared" si="571"/>
        <v>2.625</v>
      </c>
      <c r="DK345" s="31">
        <f t="shared" si="492"/>
        <v>1</v>
      </c>
      <c r="DL345" s="31">
        <f t="shared" si="564"/>
        <v>36.75</v>
      </c>
      <c r="DM345" s="31">
        <f t="shared" si="565"/>
        <v>12389.675616830447</v>
      </c>
      <c r="DN345" s="31">
        <f t="shared" si="566"/>
        <v>8895</v>
      </c>
      <c r="DO345" s="31">
        <f t="shared" si="567"/>
        <v>949554.0487863028</v>
      </c>
      <c r="DP345" s="56">
        <f t="shared" si="572"/>
        <v>337.13403038994414</v>
      </c>
    </row>
    <row r="346" spans="1:120">
      <c r="A346" s="23">
        <f t="shared" si="493"/>
        <v>32768.000000000786</v>
      </c>
      <c r="B346" s="23">
        <v>0</v>
      </c>
      <c r="C346" s="44">
        <f t="shared" si="574"/>
        <v>14.824999999999999</v>
      </c>
      <c r="D346" s="48"/>
      <c r="E346" s="47">
        <f t="shared" si="494"/>
        <v>14.824999999999999</v>
      </c>
      <c r="F346" s="84">
        <f t="shared" si="481"/>
        <v>29.65</v>
      </c>
      <c r="G346" s="185">
        <f t="shared" si="482"/>
        <v>111.43047210190386</v>
      </c>
      <c r="H346" s="26">
        <f t="shared" si="495"/>
        <v>2.9514790517935951E+20</v>
      </c>
      <c r="I346" s="23">
        <f t="shared" si="568"/>
        <v>68.000000000000028</v>
      </c>
      <c r="J346" s="27">
        <v>340</v>
      </c>
      <c r="K346" s="32">
        <f t="shared" si="496"/>
        <v>340</v>
      </c>
      <c r="L346" s="32">
        <f t="shared" si="497"/>
        <v>1</v>
      </c>
      <c r="M346" s="22">
        <v>1</v>
      </c>
      <c r="N346" s="109">
        <f t="shared" si="498"/>
        <v>14.824999999999999</v>
      </c>
      <c r="O346" s="31">
        <f t="shared" si="483"/>
        <v>1.2135937846092971E+22</v>
      </c>
      <c r="P346" s="31">
        <f t="shared" si="499"/>
        <v>6.1171194713231615E+25</v>
      </c>
      <c r="Q346" s="31">
        <f t="shared" si="500"/>
        <v>5.2506812331408056E+23</v>
      </c>
      <c r="R346" s="31">
        <f t="shared" si="501"/>
        <v>300</v>
      </c>
      <c r="S346" s="31">
        <f t="shared" si="502"/>
        <v>983040.00000002352</v>
      </c>
      <c r="T346" s="56">
        <f t="shared" si="503"/>
        <v>8.5835845740071161E-3</v>
      </c>
      <c r="U346" s="163">
        <f t="shared" si="504"/>
        <v>3342.9141630571157</v>
      </c>
      <c r="W346" s="32">
        <f t="shared" si="505"/>
        <v>335</v>
      </c>
      <c r="X346" s="32">
        <f t="shared" si="506"/>
        <v>2.0499999999999998</v>
      </c>
      <c r="Y346" s="22">
        <v>1</v>
      </c>
      <c r="Z346" s="23">
        <f t="shared" si="507"/>
        <v>1.0249999999999999</v>
      </c>
      <c r="AA346" s="31">
        <f t="shared" si="484"/>
        <v>7.9908058285313469E+22</v>
      </c>
      <c r="AB346" s="31">
        <f t="shared" si="508"/>
        <v>2.7438429513719512E+25</v>
      </c>
      <c r="AC346" s="31">
        <f t="shared" si="509"/>
        <v>2.6253406165704018E+23</v>
      </c>
      <c r="AD346" s="31">
        <f t="shared" si="510"/>
        <v>615</v>
      </c>
      <c r="AE346" s="31">
        <f t="shared" si="511"/>
        <v>983040.00000002352</v>
      </c>
      <c r="AF346" s="56">
        <f t="shared" si="573"/>
        <v>9.5681154610459864E-3</v>
      </c>
      <c r="AH346" s="32">
        <f t="shared" si="512"/>
        <v>325</v>
      </c>
      <c r="AI346" s="32">
        <f t="shared" si="513"/>
        <v>4.1999999999999993</v>
      </c>
      <c r="AJ346" s="22">
        <v>1</v>
      </c>
      <c r="AK346" s="23">
        <f t="shared" si="514"/>
        <v>1.075</v>
      </c>
      <c r="AL346" s="31">
        <f t="shared" si="485"/>
        <v>6.5193054545127533E+21</v>
      </c>
      <c r="AM346" s="31">
        <f t="shared" si="515"/>
        <v>2.2776823431703932E+24</v>
      </c>
      <c r="AN346" s="31">
        <f t="shared" si="516"/>
        <v>6.5633515414260011E+22</v>
      </c>
      <c r="AO346" s="31">
        <f t="shared" si="517"/>
        <v>1259.9999999999998</v>
      </c>
      <c r="AP346" s="31">
        <f t="shared" si="518"/>
        <v>983040.00000002352</v>
      </c>
      <c r="AQ346" s="56">
        <f t="shared" si="479"/>
        <v>2.8815921417251804E-2</v>
      </c>
      <c r="AS346" s="32">
        <f t="shared" si="519"/>
        <v>310</v>
      </c>
      <c r="AT346" s="32">
        <f t="shared" si="520"/>
        <v>6.4999999999999991</v>
      </c>
      <c r="AU346" s="22">
        <v>1</v>
      </c>
      <c r="AV346" s="23">
        <f t="shared" si="521"/>
        <v>1.1499999999999999</v>
      </c>
      <c r="AW346" s="31">
        <f t="shared" si="486"/>
        <v>3.8526786812993562E+20</v>
      </c>
      <c r="AX346" s="31">
        <f t="shared" si="522"/>
        <v>1.3734799498832204E+23</v>
      </c>
      <c r="AY346" s="31">
        <f t="shared" si="523"/>
        <v>8.2041894267824898E+21</v>
      </c>
      <c r="AZ346" s="31">
        <f t="shared" si="524"/>
        <v>1949.9999999999998</v>
      </c>
      <c r="BA346" s="31">
        <f t="shared" si="525"/>
        <v>983040.00000002352</v>
      </c>
      <c r="BB346" s="56">
        <f t="shared" si="569"/>
        <v>5.9732866340568333E-2</v>
      </c>
      <c r="BD346" s="32">
        <f t="shared" si="526"/>
        <v>280</v>
      </c>
      <c r="BE346" s="32">
        <f t="shared" si="527"/>
        <v>9.1</v>
      </c>
      <c r="BF346" s="22">
        <v>1</v>
      </c>
      <c r="BG346" s="23">
        <f t="shared" si="528"/>
        <v>1.3</v>
      </c>
      <c r="BH346" s="31">
        <f t="shared" si="487"/>
        <v>2.5790658940929573E+19</v>
      </c>
      <c r="BI346" s="31">
        <f t="shared" si="529"/>
        <v>9.3877998544983645E+21</v>
      </c>
      <c r="BJ346" s="31">
        <f t="shared" si="530"/>
        <v>1.2819045979347619E+20</v>
      </c>
      <c r="BK346" s="31">
        <f t="shared" si="531"/>
        <v>2730</v>
      </c>
      <c r="BL346" s="31">
        <f t="shared" si="532"/>
        <v>983040.00000002352</v>
      </c>
      <c r="BM346" s="56">
        <f t="shared" si="480"/>
        <v>1.3655005622222655E-2</v>
      </c>
      <c r="BO346" s="32">
        <f t="shared" si="533"/>
        <v>235</v>
      </c>
      <c r="BP346" s="32">
        <f t="shared" si="534"/>
        <v>12.149999999999999</v>
      </c>
      <c r="BQ346" s="22">
        <v>1</v>
      </c>
      <c r="BR346" s="23">
        <f t="shared" si="535"/>
        <v>1.5249999999999999</v>
      </c>
      <c r="BS346" s="31">
        <f t="shared" si="488"/>
        <v>1.3432634865067486E+17</v>
      </c>
      <c r="BT346" s="31">
        <f t="shared" si="536"/>
        <v>4.8139205197685604E+19</v>
      </c>
      <c r="BU346" s="31">
        <f t="shared" si="537"/>
        <v>2.5037199178413245E+17</v>
      </c>
      <c r="BV346" s="31">
        <f t="shared" si="538"/>
        <v>3644.9999999999995</v>
      </c>
      <c r="BW346" s="31">
        <f t="shared" si="539"/>
        <v>983040.00000002352</v>
      </c>
      <c r="BX346" s="56">
        <f t="shared" si="477"/>
        <v>5.2009996998490038E-3</v>
      </c>
      <c r="BZ346" s="32">
        <f t="shared" si="540"/>
        <v>185</v>
      </c>
      <c r="CA346" s="32">
        <f t="shared" si="541"/>
        <v>15.7</v>
      </c>
      <c r="CB346" s="32">
        <v>1</v>
      </c>
      <c r="CC346" s="23">
        <f t="shared" si="542"/>
        <v>1.7749999999999999</v>
      </c>
      <c r="CD346" s="31">
        <f t="shared" si="489"/>
        <v>7.1555896668731996E+23</v>
      </c>
      <c r="CE346" s="31">
        <f t="shared" si="543"/>
        <v>2.349716756859487E+26</v>
      </c>
      <c r="CF346" s="31">
        <f t="shared" si="544"/>
        <v>244503898226691.09</v>
      </c>
      <c r="CG346" s="31">
        <f t="shared" si="545"/>
        <v>4710</v>
      </c>
      <c r="CH346" s="31">
        <f t="shared" si="546"/>
        <v>983040.00000002352</v>
      </c>
      <c r="CI346" s="56">
        <f t="shared" si="575"/>
        <v>1.0405675386742472E-12</v>
      </c>
      <c r="CK346" s="32">
        <f t="shared" si="547"/>
        <v>130</v>
      </c>
      <c r="CL346" s="32">
        <f t="shared" si="548"/>
        <v>19.799999999999997</v>
      </c>
      <c r="CM346" s="32">
        <v>1</v>
      </c>
      <c r="CN346" s="23">
        <f t="shared" si="549"/>
        <v>2.0499999999999998</v>
      </c>
      <c r="CO346" s="31">
        <f t="shared" si="490"/>
        <v>1411200</v>
      </c>
      <c r="CP346" s="31">
        <f t="shared" si="550"/>
        <v>376084799.99999994</v>
      </c>
      <c r="CQ346" s="31">
        <f t="shared" si="551"/>
        <v>119386669056.00102</v>
      </c>
      <c r="CR346" s="31">
        <f t="shared" si="552"/>
        <v>5939.9999999999991</v>
      </c>
      <c r="CS346" s="31">
        <f t="shared" si="553"/>
        <v>983040.00000002352</v>
      </c>
      <c r="CT346" s="56">
        <f t="shared" si="570"/>
        <v>317.4461426146471</v>
      </c>
      <c r="CV346" s="32">
        <f t="shared" si="554"/>
        <v>80</v>
      </c>
      <c r="CW346" s="32">
        <f t="shared" si="555"/>
        <v>24.4</v>
      </c>
      <c r="CX346" s="32">
        <v>1</v>
      </c>
      <c r="CY346" s="23">
        <f t="shared" si="556"/>
        <v>2.2999999999999998</v>
      </c>
      <c r="CZ346" s="31">
        <f t="shared" si="491"/>
        <v>8640</v>
      </c>
      <c r="DA346" s="31">
        <f t="shared" si="557"/>
        <v>1589759.9999999998</v>
      </c>
      <c r="DB346" s="31">
        <f t="shared" si="558"/>
        <v>116588544.00000061</v>
      </c>
      <c r="DC346" s="31">
        <f t="shared" si="559"/>
        <v>7320</v>
      </c>
      <c r="DD346" s="31">
        <f t="shared" si="560"/>
        <v>983040.00000002352</v>
      </c>
      <c r="DE346" s="56">
        <f t="shared" si="561"/>
        <v>73.337198067633238</v>
      </c>
      <c r="DG346" s="32">
        <f t="shared" si="562"/>
        <v>15</v>
      </c>
      <c r="DH346" s="32">
        <f t="shared" si="563"/>
        <v>29.65</v>
      </c>
      <c r="DI346" s="32">
        <v>6</v>
      </c>
      <c r="DJ346" s="23">
        <f t="shared" si="571"/>
        <v>2.625</v>
      </c>
      <c r="DK346" s="31">
        <f t="shared" si="492"/>
        <v>6</v>
      </c>
      <c r="DL346" s="31">
        <f t="shared" si="564"/>
        <v>236.25</v>
      </c>
      <c r="DM346" s="31">
        <f t="shared" si="565"/>
        <v>14232.000000000013</v>
      </c>
      <c r="DN346" s="31">
        <f t="shared" si="566"/>
        <v>8895</v>
      </c>
      <c r="DO346" s="31">
        <f t="shared" si="567"/>
        <v>983040.00000002352</v>
      </c>
      <c r="DP346" s="56">
        <f t="shared" si="572"/>
        <v>60.241269841269897</v>
      </c>
    </row>
    <row r="347" spans="1:120">
      <c r="A347" s="23">
        <f t="shared" si="493"/>
        <v>33923.561024435068</v>
      </c>
      <c r="B347" s="23">
        <v>0</v>
      </c>
      <c r="C347" s="44">
        <f t="shared" si="574"/>
        <v>14.824999999999999</v>
      </c>
      <c r="D347" s="48"/>
      <c r="E347" s="47">
        <f t="shared" si="494"/>
        <v>14.824999999999999</v>
      </c>
      <c r="F347" s="84">
        <f t="shared" si="481"/>
        <v>29.65</v>
      </c>
      <c r="G347" s="185">
        <f t="shared" si="482"/>
        <v>112.98598352520385</v>
      </c>
      <c r="H347" s="26">
        <f t="shared" si="495"/>
        <v>3.3903591316035115E+20</v>
      </c>
      <c r="I347" s="23">
        <f t="shared" si="568"/>
        <v>68.200000000000031</v>
      </c>
      <c r="J347" s="27">
        <v>341</v>
      </c>
      <c r="K347" s="32">
        <f t="shared" si="496"/>
        <v>341</v>
      </c>
      <c r="L347" s="32">
        <f t="shared" si="497"/>
        <v>1</v>
      </c>
      <c r="M347" s="22">
        <v>1</v>
      </c>
      <c r="N347" s="109">
        <f t="shared" si="498"/>
        <v>14.824999999999999</v>
      </c>
      <c r="O347" s="31">
        <f t="shared" si="483"/>
        <v>1.2135937846092971E+22</v>
      </c>
      <c r="P347" s="31">
        <f t="shared" si="499"/>
        <v>6.1351109991799947E+25</v>
      </c>
      <c r="Q347" s="31">
        <f t="shared" si="500"/>
        <v>6.0314488951226463E+23</v>
      </c>
      <c r="R347" s="31">
        <f t="shared" si="501"/>
        <v>300</v>
      </c>
      <c r="S347" s="31">
        <f t="shared" si="502"/>
        <v>1017706.830733052</v>
      </c>
      <c r="T347" s="56">
        <f t="shared" si="503"/>
        <v>9.8310346722802512E-3</v>
      </c>
      <c r="U347" s="163">
        <f t="shared" si="504"/>
        <v>3389.5795057561154</v>
      </c>
      <c r="W347" s="32">
        <f t="shared" si="505"/>
        <v>336</v>
      </c>
      <c r="X347" s="32">
        <f t="shared" si="506"/>
        <v>2.0499999999999998</v>
      </c>
      <c r="Y347" s="22">
        <v>1</v>
      </c>
      <c r="Z347" s="23">
        <f t="shared" si="507"/>
        <v>1.0249999999999999</v>
      </c>
      <c r="AA347" s="31">
        <f t="shared" si="484"/>
        <v>7.9908058285313469E+22</v>
      </c>
      <c r="AB347" s="31">
        <f t="shared" si="508"/>
        <v>2.7520335273461954E+25</v>
      </c>
      <c r="AC347" s="31">
        <f t="shared" si="509"/>
        <v>3.0157244475613225E+23</v>
      </c>
      <c r="AD347" s="31">
        <f t="shared" si="510"/>
        <v>615</v>
      </c>
      <c r="AE347" s="31">
        <f t="shared" si="511"/>
        <v>1017706.830733052</v>
      </c>
      <c r="AF347" s="56">
        <f t="shared" si="573"/>
        <v>1.0958167542636758E-2</v>
      </c>
      <c r="AH347" s="32">
        <f t="shared" si="512"/>
        <v>326</v>
      </c>
      <c r="AI347" s="32">
        <f t="shared" si="513"/>
        <v>4.1999999999999993</v>
      </c>
      <c r="AJ347" s="22">
        <v>1</v>
      </c>
      <c r="AK347" s="23">
        <f t="shared" si="514"/>
        <v>1.075</v>
      </c>
      <c r="AL347" s="31">
        <f t="shared" si="485"/>
        <v>6.5193054545127533E+21</v>
      </c>
      <c r="AM347" s="31">
        <f t="shared" si="515"/>
        <v>2.2846905965339943E+24</v>
      </c>
      <c r="AN347" s="31">
        <f t="shared" si="516"/>
        <v>7.5393111189033012E+22</v>
      </c>
      <c r="AO347" s="31">
        <f t="shared" si="517"/>
        <v>1259.9999999999998</v>
      </c>
      <c r="AP347" s="31">
        <f t="shared" si="518"/>
        <v>1017706.830733052</v>
      </c>
      <c r="AQ347" s="56">
        <f t="shared" si="479"/>
        <v>3.2999265328709566E-2</v>
      </c>
      <c r="AS347" s="32">
        <f t="shared" si="519"/>
        <v>311</v>
      </c>
      <c r="AT347" s="32">
        <f t="shared" si="520"/>
        <v>6.4999999999999991</v>
      </c>
      <c r="AU347" s="22">
        <v>1</v>
      </c>
      <c r="AV347" s="23">
        <f t="shared" si="521"/>
        <v>1.1499999999999999</v>
      </c>
      <c r="AW347" s="31">
        <f t="shared" si="486"/>
        <v>3.8526786812993562E+20</v>
      </c>
      <c r="AX347" s="31">
        <f t="shared" si="522"/>
        <v>1.3779105303667148E+23</v>
      </c>
      <c r="AY347" s="31">
        <f t="shared" si="523"/>
        <v>9.4241388986291192E+21</v>
      </c>
      <c r="AZ347" s="31">
        <f t="shared" si="524"/>
        <v>1949.9999999999998</v>
      </c>
      <c r="BA347" s="31">
        <f t="shared" si="525"/>
        <v>1017706.830733052</v>
      </c>
      <c r="BB347" s="56">
        <f t="shared" si="569"/>
        <v>6.8394418149348171E-2</v>
      </c>
      <c r="BD347" s="32">
        <f t="shared" si="526"/>
        <v>281</v>
      </c>
      <c r="BE347" s="32">
        <f t="shared" si="527"/>
        <v>9.1</v>
      </c>
      <c r="BF347" s="22">
        <v>1</v>
      </c>
      <c r="BG347" s="23">
        <f t="shared" si="528"/>
        <v>1.3</v>
      </c>
      <c r="BH347" s="31">
        <f t="shared" si="487"/>
        <v>2.5790658940929573E+19</v>
      </c>
      <c r="BI347" s="31">
        <f t="shared" si="529"/>
        <v>9.4213277111215739E+21</v>
      </c>
      <c r="BJ347" s="31">
        <f t="shared" si="530"/>
        <v>1.4725217029107969E+20</v>
      </c>
      <c r="BK347" s="31">
        <f t="shared" si="531"/>
        <v>2730</v>
      </c>
      <c r="BL347" s="31">
        <f t="shared" si="532"/>
        <v>1017706.830733052</v>
      </c>
      <c r="BM347" s="56">
        <f t="shared" si="480"/>
        <v>1.5629662273317725E-2</v>
      </c>
      <c r="BO347" s="32">
        <f t="shared" si="533"/>
        <v>236</v>
      </c>
      <c r="BP347" s="32">
        <f t="shared" si="534"/>
        <v>12.149999999999999</v>
      </c>
      <c r="BQ347" s="22">
        <v>1</v>
      </c>
      <c r="BR347" s="23">
        <f t="shared" si="535"/>
        <v>1.5249999999999999</v>
      </c>
      <c r="BS347" s="31">
        <f t="shared" si="488"/>
        <v>1.3432634865067486E+17</v>
      </c>
      <c r="BT347" s="31">
        <f t="shared" si="536"/>
        <v>4.8344052879377883E+19</v>
      </c>
      <c r="BU347" s="31">
        <f t="shared" si="537"/>
        <v>2.8760189509976419E+17</v>
      </c>
      <c r="BV347" s="31">
        <f t="shared" si="538"/>
        <v>3644.9999999999995</v>
      </c>
      <c r="BW347" s="31">
        <f t="shared" si="539"/>
        <v>1017706.830733052</v>
      </c>
      <c r="BX347" s="56">
        <f t="shared" si="477"/>
        <v>5.9490646309144366E-3</v>
      </c>
      <c r="BZ347" s="32">
        <f t="shared" si="540"/>
        <v>186</v>
      </c>
      <c r="CA347" s="32">
        <f t="shared" si="541"/>
        <v>15.7</v>
      </c>
      <c r="CB347" s="32">
        <v>1</v>
      </c>
      <c r="CC347" s="23">
        <f t="shared" si="542"/>
        <v>1.7749999999999999</v>
      </c>
      <c r="CD347" s="31">
        <f t="shared" si="489"/>
        <v>7.1555896668731996E+23</v>
      </c>
      <c r="CE347" s="31">
        <f t="shared" si="543"/>
        <v>2.3624179285181868E+26</v>
      </c>
      <c r="CF347" s="31">
        <f t="shared" si="544"/>
        <v>280861225683362.41</v>
      </c>
      <c r="CG347" s="31">
        <f t="shared" si="545"/>
        <v>4710</v>
      </c>
      <c r="CH347" s="31">
        <f t="shared" si="546"/>
        <v>1017706.830733052</v>
      </c>
      <c r="CI347" s="56">
        <f t="shared" si="575"/>
        <v>1.188871885422623E-12</v>
      </c>
      <c r="CK347" s="32">
        <f t="shared" si="547"/>
        <v>131</v>
      </c>
      <c r="CL347" s="32">
        <f t="shared" si="548"/>
        <v>19.799999999999997</v>
      </c>
      <c r="CM347" s="32">
        <v>1</v>
      </c>
      <c r="CN347" s="23">
        <f t="shared" si="549"/>
        <v>2.0499999999999998</v>
      </c>
      <c r="CO347" s="31">
        <f t="shared" si="490"/>
        <v>1411200</v>
      </c>
      <c r="CP347" s="31">
        <f t="shared" si="550"/>
        <v>378977759.99999994</v>
      </c>
      <c r="CQ347" s="31">
        <f t="shared" si="551"/>
        <v>137139270353.20383</v>
      </c>
      <c r="CR347" s="31">
        <f t="shared" si="552"/>
        <v>5939.9999999999991</v>
      </c>
      <c r="CS347" s="31">
        <f t="shared" si="553"/>
        <v>1017706.830733052</v>
      </c>
      <c r="CT347" s="56">
        <f t="shared" si="570"/>
        <v>361.86627509013681</v>
      </c>
      <c r="CV347" s="32">
        <f t="shared" si="554"/>
        <v>81</v>
      </c>
      <c r="CW347" s="32">
        <f t="shared" si="555"/>
        <v>24.4</v>
      </c>
      <c r="CX347" s="32">
        <v>1</v>
      </c>
      <c r="CY347" s="23">
        <f t="shared" si="556"/>
        <v>2.2999999999999998</v>
      </c>
      <c r="CZ347" s="31">
        <f t="shared" si="491"/>
        <v>8640</v>
      </c>
      <c r="DA347" s="31">
        <f t="shared" si="557"/>
        <v>1609631.9999999998</v>
      </c>
      <c r="DB347" s="31">
        <f t="shared" si="558"/>
        <v>133925068.70430017</v>
      </c>
      <c r="DC347" s="31">
        <f t="shared" si="559"/>
        <v>7320</v>
      </c>
      <c r="DD347" s="31">
        <f t="shared" si="560"/>
        <v>1017706.830733052</v>
      </c>
      <c r="DE347" s="56">
        <f t="shared" si="561"/>
        <v>83.202290153463764</v>
      </c>
      <c r="DG347" s="32">
        <f t="shared" si="562"/>
        <v>16</v>
      </c>
      <c r="DH347" s="32">
        <f t="shared" si="563"/>
        <v>29.65</v>
      </c>
      <c r="DI347" s="32">
        <v>1</v>
      </c>
      <c r="DJ347" s="23">
        <f t="shared" si="571"/>
        <v>2.625</v>
      </c>
      <c r="DK347" s="31">
        <f t="shared" si="492"/>
        <v>6</v>
      </c>
      <c r="DL347" s="31">
        <f t="shared" si="564"/>
        <v>252</v>
      </c>
      <c r="DM347" s="31">
        <f t="shared" si="565"/>
        <v>16348.274988317817</v>
      </c>
      <c r="DN347" s="31">
        <f t="shared" si="566"/>
        <v>8895</v>
      </c>
      <c r="DO347" s="31">
        <f t="shared" si="567"/>
        <v>1017706.830733052</v>
      </c>
      <c r="DP347" s="56">
        <f t="shared" si="572"/>
        <v>64.874107096499273</v>
      </c>
    </row>
    <row r="348" spans="1:120">
      <c r="A348" s="23">
        <f t="shared" si="493"/>
        <v>35119.872820390097</v>
      </c>
      <c r="B348" s="23">
        <v>0</v>
      </c>
      <c r="C348" s="44">
        <f t="shared" si="574"/>
        <v>14.824999999999999</v>
      </c>
      <c r="D348" s="48"/>
      <c r="E348" s="47">
        <f t="shared" si="494"/>
        <v>14.824999999999999</v>
      </c>
      <c r="F348" s="84">
        <f t="shared" si="481"/>
        <v>29.65</v>
      </c>
      <c r="G348" s="185">
        <f t="shared" si="482"/>
        <v>114.56320907878046</v>
      </c>
      <c r="H348" s="26">
        <f t="shared" si="495"/>
        <v>3.8944999573221304E+20</v>
      </c>
      <c r="I348" s="23">
        <f t="shared" si="568"/>
        <v>68.400000000000034</v>
      </c>
      <c r="J348" s="27">
        <v>342</v>
      </c>
      <c r="K348" s="32">
        <f t="shared" si="496"/>
        <v>342</v>
      </c>
      <c r="L348" s="32">
        <f t="shared" si="497"/>
        <v>1</v>
      </c>
      <c r="M348" s="22">
        <v>1</v>
      </c>
      <c r="N348" s="109">
        <f t="shared" si="498"/>
        <v>14.824999999999999</v>
      </c>
      <c r="O348" s="31">
        <f t="shared" si="483"/>
        <v>1.2135937846092971E+22</v>
      </c>
      <c r="P348" s="31">
        <f t="shared" si="499"/>
        <v>6.1531025270368279E+25</v>
      </c>
      <c r="Q348" s="31">
        <f t="shared" si="500"/>
        <v>6.9283154240760699E+23</v>
      </c>
      <c r="R348" s="31">
        <f t="shared" si="501"/>
        <v>300</v>
      </c>
      <c r="S348" s="31">
        <f t="shared" si="502"/>
        <v>1053596.1846117028</v>
      </c>
      <c r="T348" s="56">
        <f t="shared" si="503"/>
        <v>1.1259873199955542E-2</v>
      </c>
      <c r="U348" s="163">
        <f t="shared" si="504"/>
        <v>3436.896272363414</v>
      </c>
      <c r="W348" s="32">
        <f t="shared" si="505"/>
        <v>337</v>
      </c>
      <c r="X348" s="32">
        <f t="shared" si="506"/>
        <v>2.0499999999999998</v>
      </c>
      <c r="Y348" s="22">
        <v>1</v>
      </c>
      <c r="Z348" s="23">
        <f t="shared" si="507"/>
        <v>1.0249999999999999</v>
      </c>
      <c r="AA348" s="31">
        <f t="shared" si="484"/>
        <v>7.9908058285313469E+22</v>
      </c>
      <c r="AB348" s="31">
        <f t="shared" si="508"/>
        <v>2.7602241033204405E+25</v>
      </c>
      <c r="AC348" s="31">
        <f t="shared" si="509"/>
        <v>3.4641577120380336E+23</v>
      </c>
      <c r="AD348" s="31">
        <f t="shared" si="510"/>
        <v>615</v>
      </c>
      <c r="AE348" s="31">
        <f t="shared" si="511"/>
        <v>1053596.1846117028</v>
      </c>
      <c r="AF348" s="56">
        <f t="shared" si="573"/>
        <v>1.2550277015082902E-2</v>
      </c>
      <c r="AH348" s="32">
        <f t="shared" si="512"/>
        <v>327</v>
      </c>
      <c r="AI348" s="32">
        <f t="shared" si="513"/>
        <v>4.1999999999999993</v>
      </c>
      <c r="AJ348" s="22">
        <v>1</v>
      </c>
      <c r="AK348" s="23">
        <f t="shared" si="514"/>
        <v>1.075</v>
      </c>
      <c r="AL348" s="31">
        <f t="shared" si="485"/>
        <v>6.5193054545127533E+21</v>
      </c>
      <c r="AM348" s="31">
        <f t="shared" si="515"/>
        <v>2.2916988498975956E+24</v>
      </c>
      <c r="AN348" s="31">
        <f t="shared" si="516"/>
        <v>8.6603942800950789E+22</v>
      </c>
      <c r="AO348" s="31">
        <f t="shared" si="517"/>
        <v>1259.9999999999998</v>
      </c>
      <c r="AP348" s="31">
        <f t="shared" si="518"/>
        <v>1053596.1846117028</v>
      </c>
      <c r="AQ348" s="56">
        <f t="shared" si="479"/>
        <v>3.7790280692779801E-2</v>
      </c>
      <c r="AS348" s="32">
        <f t="shared" si="519"/>
        <v>312</v>
      </c>
      <c r="AT348" s="32">
        <f t="shared" si="520"/>
        <v>6.4999999999999991</v>
      </c>
      <c r="AU348" s="22">
        <v>1</v>
      </c>
      <c r="AV348" s="23">
        <f t="shared" si="521"/>
        <v>1.1499999999999999</v>
      </c>
      <c r="AW348" s="31">
        <f t="shared" si="486"/>
        <v>3.8526786812993562E+20</v>
      </c>
      <c r="AX348" s="31">
        <f t="shared" si="522"/>
        <v>1.382341110850209E+23</v>
      </c>
      <c r="AY348" s="31">
        <f t="shared" si="523"/>
        <v>1.0825492850118838E+22</v>
      </c>
      <c r="AZ348" s="31">
        <f t="shared" si="524"/>
        <v>1949.9999999999998</v>
      </c>
      <c r="BA348" s="31">
        <f t="shared" si="525"/>
        <v>1053596.1846117028</v>
      </c>
      <c r="BB348" s="56">
        <f t="shared" si="569"/>
        <v>7.8312746145997342E-2</v>
      </c>
      <c r="BD348" s="32">
        <f t="shared" si="526"/>
        <v>282</v>
      </c>
      <c r="BE348" s="32">
        <f t="shared" si="527"/>
        <v>9.1</v>
      </c>
      <c r="BF348" s="22">
        <v>1</v>
      </c>
      <c r="BG348" s="23">
        <f t="shared" si="528"/>
        <v>1.3</v>
      </c>
      <c r="BH348" s="31">
        <f t="shared" si="487"/>
        <v>2.5790658940929573E+19</v>
      </c>
      <c r="BI348" s="31">
        <f t="shared" si="529"/>
        <v>9.4548555677447823E+21</v>
      </c>
      <c r="BJ348" s="31">
        <f t="shared" si="530"/>
        <v>1.6914832578310645E+20</v>
      </c>
      <c r="BK348" s="31">
        <f t="shared" si="531"/>
        <v>2730</v>
      </c>
      <c r="BL348" s="31">
        <f t="shared" si="532"/>
        <v>1053596.1846117028</v>
      </c>
      <c r="BM348" s="56">
        <f t="shared" si="480"/>
        <v>1.7890101500879142E-2</v>
      </c>
      <c r="BO348" s="32">
        <f t="shared" si="533"/>
        <v>237</v>
      </c>
      <c r="BP348" s="32">
        <f t="shared" si="534"/>
        <v>12.149999999999999</v>
      </c>
      <c r="BQ348" s="22">
        <v>1</v>
      </c>
      <c r="BR348" s="23">
        <f t="shared" si="535"/>
        <v>1.5249999999999999</v>
      </c>
      <c r="BS348" s="31">
        <f t="shared" si="488"/>
        <v>1.3432634865067486E+17</v>
      </c>
      <c r="BT348" s="31">
        <f t="shared" si="536"/>
        <v>4.8548900561070162E+19</v>
      </c>
      <c r="BU348" s="31">
        <f t="shared" si="537"/>
        <v>3.3036782379512883E+17</v>
      </c>
      <c r="BV348" s="31">
        <f t="shared" si="538"/>
        <v>3644.9999999999995</v>
      </c>
      <c r="BW348" s="31">
        <f t="shared" si="539"/>
        <v>1053596.1846117028</v>
      </c>
      <c r="BX348" s="56">
        <f t="shared" si="477"/>
        <v>6.8048466592885194E-3</v>
      </c>
      <c r="BZ348" s="32">
        <f t="shared" si="540"/>
        <v>187</v>
      </c>
      <c r="CA348" s="32">
        <f t="shared" si="541"/>
        <v>15.7</v>
      </c>
      <c r="CB348" s="32">
        <v>1</v>
      </c>
      <c r="CC348" s="23">
        <f t="shared" si="542"/>
        <v>1.7749999999999999</v>
      </c>
      <c r="CD348" s="31">
        <f t="shared" si="489"/>
        <v>7.1555896668731996E+23</v>
      </c>
      <c r="CE348" s="31">
        <f t="shared" si="543"/>
        <v>2.3751191001768866E+26</v>
      </c>
      <c r="CF348" s="31">
        <f t="shared" si="544"/>
        <v>322624827924929.44</v>
      </c>
      <c r="CG348" s="31">
        <f t="shared" si="545"/>
        <v>4710</v>
      </c>
      <c r="CH348" s="31">
        <f t="shared" si="546"/>
        <v>1053596.1846117028</v>
      </c>
      <c r="CI348" s="56">
        <f t="shared" si="575"/>
        <v>1.3583522102150667E-12</v>
      </c>
      <c r="CK348" s="32">
        <f t="shared" si="547"/>
        <v>132</v>
      </c>
      <c r="CL348" s="32">
        <f t="shared" si="548"/>
        <v>19.799999999999997</v>
      </c>
      <c r="CM348" s="32">
        <v>1</v>
      </c>
      <c r="CN348" s="23">
        <f t="shared" si="549"/>
        <v>2.0499999999999998</v>
      </c>
      <c r="CO348" s="31">
        <f t="shared" si="490"/>
        <v>1411200</v>
      </c>
      <c r="CP348" s="31">
        <f t="shared" si="550"/>
        <v>381870719.99999994</v>
      </c>
      <c r="CQ348" s="31">
        <f t="shared" si="551"/>
        <v>157531654260.2189</v>
      </c>
      <c r="CR348" s="31">
        <f t="shared" si="552"/>
        <v>5939.9999999999991</v>
      </c>
      <c r="CS348" s="31">
        <f t="shared" si="553"/>
        <v>1053596.1846117028</v>
      </c>
      <c r="CT348" s="56">
        <f t="shared" si="570"/>
        <v>412.5261404179376</v>
      </c>
      <c r="CV348" s="32">
        <f t="shared" si="554"/>
        <v>82</v>
      </c>
      <c r="CW348" s="32">
        <f t="shared" si="555"/>
        <v>24.4</v>
      </c>
      <c r="CX348" s="32">
        <v>1</v>
      </c>
      <c r="CY348" s="23">
        <f t="shared" si="556"/>
        <v>2.2999999999999998</v>
      </c>
      <c r="CZ348" s="31">
        <f t="shared" si="491"/>
        <v>8640</v>
      </c>
      <c r="DA348" s="31">
        <f t="shared" si="557"/>
        <v>1629503.9999999998</v>
      </c>
      <c r="DB348" s="31">
        <f t="shared" si="558"/>
        <v>153839506.11349449</v>
      </c>
      <c r="DC348" s="31">
        <f t="shared" si="559"/>
        <v>7320</v>
      </c>
      <c r="DD348" s="31">
        <f t="shared" si="560"/>
        <v>1053596.1846117028</v>
      </c>
      <c r="DE348" s="56">
        <f t="shared" si="561"/>
        <v>94.408793174790929</v>
      </c>
      <c r="DG348" s="32">
        <f t="shared" si="562"/>
        <v>17</v>
      </c>
      <c r="DH348" s="32">
        <f t="shared" si="563"/>
        <v>29.65</v>
      </c>
      <c r="DI348" s="32">
        <v>1</v>
      </c>
      <c r="DJ348" s="23">
        <f t="shared" si="571"/>
        <v>2.625</v>
      </c>
      <c r="DK348" s="31">
        <f t="shared" si="492"/>
        <v>6</v>
      </c>
      <c r="DL348" s="31">
        <f t="shared" si="564"/>
        <v>267.75</v>
      </c>
      <c r="DM348" s="31">
        <f t="shared" si="565"/>
        <v>18779.236586119852</v>
      </c>
      <c r="DN348" s="31">
        <f t="shared" si="566"/>
        <v>8895</v>
      </c>
      <c r="DO348" s="31">
        <f t="shared" si="567"/>
        <v>1053596.1846117028</v>
      </c>
      <c r="DP348" s="56">
        <f t="shared" si="572"/>
        <v>70.137204803435495</v>
      </c>
    </row>
    <row r="349" spans="1:120">
      <c r="A349" s="23">
        <f t="shared" si="493"/>
        <v>36358.372460720027</v>
      </c>
      <c r="B349" s="23">
        <v>0</v>
      </c>
      <c r="C349" s="44">
        <f t="shared" si="574"/>
        <v>14.824999999999999</v>
      </c>
      <c r="D349" s="48"/>
      <c r="E349" s="47">
        <f t="shared" si="494"/>
        <v>14.824999999999999</v>
      </c>
      <c r="F349" s="84">
        <f t="shared" si="481"/>
        <v>29.65</v>
      </c>
      <c r="G349" s="185">
        <f t="shared" si="482"/>
        <v>116.16245188059663</v>
      </c>
      <c r="H349" s="26">
        <f t="shared" si="495"/>
        <v>4.4736056945119547E+20</v>
      </c>
      <c r="I349" s="23">
        <f t="shared" si="568"/>
        <v>68.600000000000037</v>
      </c>
      <c r="J349" s="27">
        <v>343</v>
      </c>
      <c r="K349" s="32">
        <f t="shared" si="496"/>
        <v>343</v>
      </c>
      <c r="L349" s="32">
        <f t="shared" si="497"/>
        <v>1</v>
      </c>
      <c r="M349" s="22">
        <v>1</v>
      </c>
      <c r="N349" s="109">
        <f t="shared" si="498"/>
        <v>14.824999999999999</v>
      </c>
      <c r="O349" s="31">
        <f t="shared" si="483"/>
        <v>1.2135937846092971E+22</v>
      </c>
      <c r="P349" s="31">
        <f t="shared" si="499"/>
        <v>6.1710940548936603E+25</v>
      </c>
      <c r="Q349" s="31">
        <f t="shared" si="500"/>
        <v>7.9585445305367666E+23</v>
      </c>
      <c r="R349" s="31">
        <f t="shared" si="501"/>
        <v>300</v>
      </c>
      <c r="S349" s="31">
        <f t="shared" si="502"/>
        <v>1090751.1738216009</v>
      </c>
      <c r="T349" s="56">
        <f t="shared" si="503"/>
        <v>1.2896488790712342E-2</v>
      </c>
      <c r="U349" s="163">
        <f t="shared" si="504"/>
        <v>3484.8735564178992</v>
      </c>
      <c r="W349" s="32">
        <f t="shared" si="505"/>
        <v>338</v>
      </c>
      <c r="X349" s="32">
        <f t="shared" si="506"/>
        <v>2.0499999999999998</v>
      </c>
      <c r="Y349" s="22">
        <v>1</v>
      </c>
      <c r="Z349" s="23">
        <f t="shared" si="507"/>
        <v>1.0249999999999999</v>
      </c>
      <c r="AA349" s="31">
        <f t="shared" si="484"/>
        <v>7.9908058285313469E+22</v>
      </c>
      <c r="AB349" s="31">
        <f t="shared" si="508"/>
        <v>2.7684146792946847E+25</v>
      </c>
      <c r="AC349" s="31">
        <f t="shared" si="509"/>
        <v>3.9792722652683826E+23</v>
      </c>
      <c r="AD349" s="31">
        <f t="shared" si="510"/>
        <v>615</v>
      </c>
      <c r="AE349" s="31">
        <f t="shared" si="511"/>
        <v>1090751.1738216009</v>
      </c>
      <c r="AF349" s="56">
        <f t="shared" si="573"/>
        <v>1.4373830246710694E-2</v>
      </c>
      <c r="AH349" s="32">
        <f t="shared" si="512"/>
        <v>328</v>
      </c>
      <c r="AI349" s="32">
        <f t="shared" si="513"/>
        <v>4.1999999999999993</v>
      </c>
      <c r="AJ349" s="22">
        <v>1</v>
      </c>
      <c r="AK349" s="23">
        <f t="shared" si="514"/>
        <v>1.075</v>
      </c>
      <c r="AL349" s="31">
        <f t="shared" si="485"/>
        <v>6.5193054545127533E+21</v>
      </c>
      <c r="AM349" s="31">
        <f t="shared" si="515"/>
        <v>2.2987071032611966E+24</v>
      </c>
      <c r="AN349" s="31">
        <f t="shared" si="516"/>
        <v>9.9481806631709482E+22</v>
      </c>
      <c r="AO349" s="31">
        <f t="shared" si="517"/>
        <v>1259.9999999999998</v>
      </c>
      <c r="AP349" s="31">
        <f t="shared" si="518"/>
        <v>1090751.1738216009</v>
      </c>
      <c r="AQ349" s="56">
        <f t="shared" si="479"/>
        <v>4.3277286823786183E-2</v>
      </c>
      <c r="AS349" s="32">
        <f t="shared" si="519"/>
        <v>313</v>
      </c>
      <c r="AT349" s="32">
        <f t="shared" si="520"/>
        <v>6.4999999999999991</v>
      </c>
      <c r="AU349" s="22">
        <v>1</v>
      </c>
      <c r="AV349" s="23">
        <f t="shared" si="521"/>
        <v>1.1499999999999999</v>
      </c>
      <c r="AW349" s="31">
        <f t="shared" si="486"/>
        <v>3.8526786812993562E+20</v>
      </c>
      <c r="AX349" s="31">
        <f t="shared" si="522"/>
        <v>1.3867716913337033E+23</v>
      </c>
      <c r="AY349" s="31">
        <f t="shared" si="523"/>
        <v>1.2435225828963675E+22</v>
      </c>
      <c r="AZ349" s="31">
        <f t="shared" si="524"/>
        <v>1949.9999999999998</v>
      </c>
      <c r="BA349" s="31">
        <f t="shared" si="525"/>
        <v>1090751.1738216009</v>
      </c>
      <c r="BB349" s="56">
        <f t="shared" si="569"/>
        <v>8.9670317808436914E-2</v>
      </c>
      <c r="BD349" s="32">
        <f t="shared" si="526"/>
        <v>283</v>
      </c>
      <c r="BE349" s="32">
        <f t="shared" si="527"/>
        <v>9.1</v>
      </c>
      <c r="BF349" s="22">
        <v>1</v>
      </c>
      <c r="BG349" s="23">
        <f t="shared" si="528"/>
        <v>1.3</v>
      </c>
      <c r="BH349" s="31">
        <f t="shared" si="487"/>
        <v>2.5790658940929573E+19</v>
      </c>
      <c r="BI349" s="31">
        <f t="shared" si="529"/>
        <v>9.4883834243679896E+21</v>
      </c>
      <c r="BJ349" s="31">
        <f t="shared" si="530"/>
        <v>1.9430040357755696E+20</v>
      </c>
      <c r="BK349" s="31">
        <f t="shared" si="531"/>
        <v>2730</v>
      </c>
      <c r="BL349" s="31">
        <f t="shared" si="532"/>
        <v>1090751.1738216009</v>
      </c>
      <c r="BM349" s="56">
        <f t="shared" si="480"/>
        <v>2.047771415714043E-2</v>
      </c>
      <c r="BO349" s="32">
        <f t="shared" si="533"/>
        <v>238</v>
      </c>
      <c r="BP349" s="32">
        <f t="shared" si="534"/>
        <v>12.149999999999999</v>
      </c>
      <c r="BQ349" s="22">
        <v>1</v>
      </c>
      <c r="BR349" s="23">
        <f t="shared" si="535"/>
        <v>1.5249999999999999</v>
      </c>
      <c r="BS349" s="31">
        <f t="shared" si="488"/>
        <v>1.3432634865067486E+17</v>
      </c>
      <c r="BT349" s="31">
        <f t="shared" si="536"/>
        <v>4.8753748242762441E+19</v>
      </c>
      <c r="BU349" s="31">
        <f t="shared" si="537"/>
        <v>3.7949297573741485E+17</v>
      </c>
      <c r="BV349" s="31">
        <f t="shared" si="538"/>
        <v>3644.9999999999995</v>
      </c>
      <c r="BW349" s="31">
        <f t="shared" si="539"/>
        <v>1090751.1738216009</v>
      </c>
      <c r="BX349" s="56">
        <f t="shared" si="477"/>
        <v>7.7838728183068692E-3</v>
      </c>
      <c r="BZ349" s="32">
        <f t="shared" si="540"/>
        <v>188</v>
      </c>
      <c r="CA349" s="32">
        <f t="shared" si="541"/>
        <v>15.7</v>
      </c>
      <c r="CB349" s="32">
        <v>1</v>
      </c>
      <c r="CC349" s="23">
        <f t="shared" si="542"/>
        <v>1.7749999999999999</v>
      </c>
      <c r="CD349" s="31">
        <f t="shared" si="489"/>
        <v>7.1555896668731996E+23</v>
      </c>
      <c r="CE349" s="31">
        <f t="shared" si="543"/>
        <v>2.3878202718355864E+26</v>
      </c>
      <c r="CF349" s="31">
        <f t="shared" si="544"/>
        <v>370598609118568</v>
      </c>
      <c r="CG349" s="31">
        <f t="shared" si="545"/>
        <v>4710</v>
      </c>
      <c r="CH349" s="31">
        <f t="shared" si="546"/>
        <v>1090751.1738216009</v>
      </c>
      <c r="CI349" s="56">
        <f t="shared" si="575"/>
        <v>1.5520372847562691E-12</v>
      </c>
      <c r="CK349" s="32">
        <f t="shared" si="547"/>
        <v>133</v>
      </c>
      <c r="CL349" s="32">
        <f t="shared" si="548"/>
        <v>19.799999999999997</v>
      </c>
      <c r="CM349" s="32">
        <v>1</v>
      </c>
      <c r="CN349" s="23">
        <f t="shared" si="549"/>
        <v>2.0499999999999998</v>
      </c>
      <c r="CO349" s="31">
        <f t="shared" si="490"/>
        <v>1411200</v>
      </c>
      <c r="CP349" s="31">
        <f t="shared" si="550"/>
        <v>384763679.99999994</v>
      </c>
      <c r="CQ349" s="31">
        <f t="shared" si="551"/>
        <v>180956352108.67508</v>
      </c>
      <c r="CR349" s="31">
        <f t="shared" si="552"/>
        <v>5939.9999999999991</v>
      </c>
      <c r="CS349" s="31">
        <f t="shared" si="553"/>
        <v>1090751.1738216009</v>
      </c>
      <c r="CT349" s="56">
        <f t="shared" si="570"/>
        <v>470.30518085458351</v>
      </c>
      <c r="CV349" s="32">
        <f t="shared" si="554"/>
        <v>83</v>
      </c>
      <c r="CW349" s="32">
        <f t="shared" si="555"/>
        <v>24.4</v>
      </c>
      <c r="CX349" s="32">
        <v>1</v>
      </c>
      <c r="CY349" s="23">
        <f t="shared" si="556"/>
        <v>2.2999999999999998</v>
      </c>
      <c r="CZ349" s="31">
        <f t="shared" si="491"/>
        <v>8640</v>
      </c>
      <c r="DA349" s="31">
        <f t="shared" si="557"/>
        <v>1649375.9999999998</v>
      </c>
      <c r="DB349" s="31">
        <f t="shared" si="558"/>
        <v>176715187.60612744</v>
      </c>
      <c r="DC349" s="31">
        <f t="shared" si="559"/>
        <v>7320</v>
      </c>
      <c r="DD349" s="31">
        <f t="shared" si="560"/>
        <v>1090751.1738216009</v>
      </c>
      <c r="DE349" s="56">
        <f t="shared" si="561"/>
        <v>107.14063233982273</v>
      </c>
      <c r="DG349" s="32">
        <f t="shared" si="562"/>
        <v>18</v>
      </c>
      <c r="DH349" s="32">
        <f t="shared" si="563"/>
        <v>29.65</v>
      </c>
      <c r="DI349" s="32">
        <v>1</v>
      </c>
      <c r="DJ349" s="23">
        <f t="shared" si="571"/>
        <v>2.625</v>
      </c>
      <c r="DK349" s="31">
        <f t="shared" si="492"/>
        <v>6</v>
      </c>
      <c r="DL349" s="31">
        <f t="shared" si="564"/>
        <v>283.5</v>
      </c>
      <c r="DM349" s="31">
        <f t="shared" si="565"/>
        <v>21571.678174576009</v>
      </c>
      <c r="DN349" s="31">
        <f t="shared" si="566"/>
        <v>8895</v>
      </c>
      <c r="DO349" s="31">
        <f t="shared" si="567"/>
        <v>1090751.1738216009</v>
      </c>
      <c r="DP349" s="56">
        <f t="shared" si="572"/>
        <v>76.090575571696675</v>
      </c>
    </row>
    <row r="350" spans="1:120">
      <c r="A350" s="23">
        <f t="shared" si="493"/>
        <v>37640.547696543756</v>
      </c>
      <c r="B350" s="23">
        <v>0</v>
      </c>
      <c r="C350" s="44">
        <f t="shared" si="574"/>
        <v>14.824999999999999</v>
      </c>
      <c r="D350" s="48"/>
      <c r="E350" s="47">
        <f t="shared" si="494"/>
        <v>14.824999999999999</v>
      </c>
      <c r="F350" s="84">
        <f t="shared" si="481"/>
        <v>29.65</v>
      </c>
      <c r="G350" s="185">
        <f t="shared" si="482"/>
        <v>117.78401927998402</v>
      </c>
      <c r="H350" s="26">
        <f t="shared" si="495"/>
        <v>5.1388235021912506E+20</v>
      </c>
      <c r="I350" s="23">
        <f t="shared" si="568"/>
        <v>68.800000000000026</v>
      </c>
      <c r="J350" s="27">
        <v>344</v>
      </c>
      <c r="K350" s="32">
        <f t="shared" si="496"/>
        <v>344</v>
      </c>
      <c r="L350" s="32">
        <f t="shared" si="497"/>
        <v>1</v>
      </c>
      <c r="M350" s="22">
        <v>1</v>
      </c>
      <c r="N350" s="109">
        <f t="shared" si="498"/>
        <v>14.824999999999999</v>
      </c>
      <c r="O350" s="31">
        <f t="shared" si="483"/>
        <v>1.2135937846092971E+22</v>
      </c>
      <c r="P350" s="31">
        <f t="shared" si="499"/>
        <v>6.1890855827504935E+25</v>
      </c>
      <c r="Q350" s="31">
        <f t="shared" si="500"/>
        <v>9.1419670103982342E+23</v>
      </c>
      <c r="R350" s="31">
        <f t="shared" si="501"/>
        <v>300</v>
      </c>
      <c r="S350" s="31">
        <f t="shared" si="502"/>
        <v>1129216.4308963127</v>
      </c>
      <c r="T350" s="56">
        <f t="shared" si="503"/>
        <v>1.4771110995584988E-2</v>
      </c>
      <c r="U350" s="163">
        <f t="shared" si="504"/>
        <v>3533.5205783995207</v>
      </c>
      <c r="W350" s="32">
        <f t="shared" si="505"/>
        <v>339</v>
      </c>
      <c r="X350" s="32">
        <f t="shared" si="506"/>
        <v>2.0499999999999998</v>
      </c>
      <c r="Y350" s="22">
        <v>1</v>
      </c>
      <c r="Z350" s="23">
        <f t="shared" si="507"/>
        <v>1.0249999999999999</v>
      </c>
      <c r="AA350" s="31">
        <f t="shared" si="484"/>
        <v>7.9908058285313469E+22</v>
      </c>
      <c r="AB350" s="31">
        <f t="shared" si="508"/>
        <v>2.7766052552689298E+25</v>
      </c>
      <c r="AC350" s="31">
        <f t="shared" si="509"/>
        <v>4.5709835051991157E+23</v>
      </c>
      <c r="AD350" s="31">
        <f t="shared" si="510"/>
        <v>615</v>
      </c>
      <c r="AE350" s="31">
        <f t="shared" si="511"/>
        <v>1129216.4308963127</v>
      </c>
      <c r="AF350" s="56">
        <f t="shared" si="573"/>
        <v>1.6462489568962478E-2</v>
      </c>
      <c r="AH350" s="32">
        <f t="shared" si="512"/>
        <v>329</v>
      </c>
      <c r="AI350" s="32">
        <f t="shared" si="513"/>
        <v>4.1999999999999993</v>
      </c>
      <c r="AJ350" s="22">
        <v>1</v>
      </c>
      <c r="AK350" s="23">
        <f t="shared" si="514"/>
        <v>1.075</v>
      </c>
      <c r="AL350" s="31">
        <f t="shared" si="485"/>
        <v>6.5193054545127533E+21</v>
      </c>
      <c r="AM350" s="31">
        <f t="shared" si="515"/>
        <v>2.3057153566247982E+24</v>
      </c>
      <c r="AN350" s="31">
        <f t="shared" si="516"/>
        <v>1.1427458762997783E+23</v>
      </c>
      <c r="AO350" s="31">
        <f t="shared" si="517"/>
        <v>1259.9999999999998</v>
      </c>
      <c r="AP350" s="31">
        <f t="shared" si="518"/>
        <v>1129216.4308963127</v>
      </c>
      <c r="AQ350" s="56">
        <f t="shared" si="479"/>
        <v>4.9561446213056283E-2</v>
      </c>
      <c r="AS350" s="32">
        <f t="shared" si="519"/>
        <v>314</v>
      </c>
      <c r="AT350" s="32">
        <f t="shared" si="520"/>
        <v>6.4999999999999991</v>
      </c>
      <c r="AU350" s="22">
        <v>1</v>
      </c>
      <c r="AV350" s="23">
        <f t="shared" si="521"/>
        <v>1.1499999999999999</v>
      </c>
      <c r="AW350" s="31">
        <f t="shared" si="486"/>
        <v>3.8526786812993562E+20</v>
      </c>
      <c r="AX350" s="31">
        <f t="shared" si="522"/>
        <v>1.3912022718171973E+23</v>
      </c>
      <c r="AY350" s="31">
        <f t="shared" si="523"/>
        <v>1.4284323453747214E+22</v>
      </c>
      <c r="AZ350" s="31">
        <f t="shared" si="524"/>
        <v>1949.9999999999998</v>
      </c>
      <c r="BA350" s="31">
        <f t="shared" si="525"/>
        <v>1129216.4308963127</v>
      </c>
      <c r="BB350" s="56">
        <f t="shared" si="569"/>
        <v>0.10267610787530514</v>
      </c>
      <c r="BD350" s="32">
        <f t="shared" si="526"/>
        <v>284</v>
      </c>
      <c r="BE350" s="32">
        <f t="shared" si="527"/>
        <v>9.1</v>
      </c>
      <c r="BF350" s="22">
        <v>1</v>
      </c>
      <c r="BG350" s="23">
        <f t="shared" si="528"/>
        <v>1.3</v>
      </c>
      <c r="BH350" s="31">
        <f t="shared" si="487"/>
        <v>2.5790658940929573E+19</v>
      </c>
      <c r="BI350" s="31">
        <f t="shared" si="529"/>
        <v>9.521911280991199E+21</v>
      </c>
      <c r="BJ350" s="31">
        <f t="shared" si="530"/>
        <v>2.2319255396479979E+20</v>
      </c>
      <c r="BK350" s="31">
        <f t="shared" si="531"/>
        <v>2730</v>
      </c>
      <c r="BL350" s="31">
        <f t="shared" si="532"/>
        <v>1129216.4308963127</v>
      </c>
      <c r="BM350" s="56">
        <f t="shared" si="480"/>
        <v>2.3439890099623592E-2</v>
      </c>
      <c r="BO350" s="32">
        <f t="shared" si="533"/>
        <v>239</v>
      </c>
      <c r="BP350" s="32">
        <f t="shared" si="534"/>
        <v>12.149999999999999</v>
      </c>
      <c r="BQ350" s="22">
        <v>1</v>
      </c>
      <c r="BR350" s="23">
        <f t="shared" si="535"/>
        <v>1.5249999999999999</v>
      </c>
      <c r="BS350" s="31">
        <f t="shared" si="488"/>
        <v>1.3432634865067486E+17</v>
      </c>
      <c r="BT350" s="31">
        <f t="shared" si="536"/>
        <v>4.8958595924454719E+19</v>
      </c>
      <c r="BU350" s="31">
        <f t="shared" si="537"/>
        <v>4.3592295696249811E+17</v>
      </c>
      <c r="BV350" s="31">
        <f t="shared" si="538"/>
        <v>3644.9999999999995</v>
      </c>
      <c r="BW350" s="31">
        <f t="shared" si="539"/>
        <v>1129216.4308963127</v>
      </c>
      <c r="BX350" s="56">
        <f t="shared" si="477"/>
        <v>8.9039105131843762E-3</v>
      </c>
      <c r="BZ350" s="32">
        <f t="shared" si="540"/>
        <v>189</v>
      </c>
      <c r="CA350" s="32">
        <f t="shared" si="541"/>
        <v>15.7</v>
      </c>
      <c r="CB350" s="32">
        <v>1</v>
      </c>
      <c r="CC350" s="23">
        <f t="shared" si="542"/>
        <v>1.7749999999999999</v>
      </c>
      <c r="CD350" s="31">
        <f t="shared" si="489"/>
        <v>7.1555896668731996E+23</v>
      </c>
      <c r="CE350" s="31">
        <f t="shared" si="543"/>
        <v>2.4005214434942865E+26</v>
      </c>
      <c r="CF350" s="31">
        <f t="shared" si="544"/>
        <v>425706012658688.19</v>
      </c>
      <c r="CG350" s="31">
        <f t="shared" si="545"/>
        <v>4710</v>
      </c>
      <c r="CH350" s="31">
        <f t="shared" si="546"/>
        <v>1129216.4308963127</v>
      </c>
      <c r="CI350" s="56">
        <f t="shared" si="575"/>
        <v>1.7733897516825137E-12</v>
      </c>
      <c r="CK350" s="32">
        <f t="shared" si="547"/>
        <v>134</v>
      </c>
      <c r="CL350" s="32">
        <f t="shared" si="548"/>
        <v>19.799999999999997</v>
      </c>
      <c r="CM350" s="32">
        <v>1</v>
      </c>
      <c r="CN350" s="23">
        <f t="shared" si="549"/>
        <v>2.0499999999999998</v>
      </c>
      <c r="CO350" s="31">
        <f t="shared" si="490"/>
        <v>1411200</v>
      </c>
      <c r="CP350" s="31">
        <f t="shared" si="550"/>
        <v>387656639.99999994</v>
      </c>
      <c r="CQ350" s="31">
        <f t="shared" si="551"/>
        <v>207864263993.49936</v>
      </c>
      <c r="CR350" s="31">
        <f t="shared" si="552"/>
        <v>5939.9999999999991</v>
      </c>
      <c r="CS350" s="31">
        <f t="shared" si="553"/>
        <v>1129216.4308963127</v>
      </c>
      <c r="CT350" s="56">
        <f t="shared" si="570"/>
        <v>536.20715485100266</v>
      </c>
      <c r="CV350" s="32">
        <f t="shared" si="554"/>
        <v>84</v>
      </c>
      <c r="CW350" s="32">
        <f t="shared" si="555"/>
        <v>24.4</v>
      </c>
      <c r="CX350" s="32">
        <v>1</v>
      </c>
      <c r="CY350" s="23">
        <f t="shared" si="556"/>
        <v>2.2999999999999998</v>
      </c>
      <c r="CZ350" s="31">
        <f t="shared" si="491"/>
        <v>8640</v>
      </c>
      <c r="DA350" s="31">
        <f t="shared" si="557"/>
        <v>1669247.9999999998</v>
      </c>
      <c r="DB350" s="31">
        <f t="shared" si="558"/>
        <v>202992445.30615103</v>
      </c>
      <c r="DC350" s="31">
        <f t="shared" si="559"/>
        <v>7320</v>
      </c>
      <c r="DD350" s="31">
        <f t="shared" si="560"/>
        <v>1129216.4308963127</v>
      </c>
      <c r="DE350" s="56">
        <f t="shared" si="561"/>
        <v>121.60712207302393</v>
      </c>
      <c r="DG350" s="32">
        <f t="shared" si="562"/>
        <v>19</v>
      </c>
      <c r="DH350" s="32">
        <f t="shared" si="563"/>
        <v>29.65</v>
      </c>
      <c r="DI350" s="32">
        <v>1</v>
      </c>
      <c r="DJ350" s="23">
        <f t="shared" si="571"/>
        <v>2.625</v>
      </c>
      <c r="DK350" s="31">
        <f t="shared" si="492"/>
        <v>6</v>
      </c>
      <c r="DL350" s="31">
        <f t="shared" si="564"/>
        <v>299.25</v>
      </c>
      <c r="DM350" s="31">
        <f t="shared" si="565"/>
        <v>24779.351233660906</v>
      </c>
      <c r="DN350" s="31">
        <f t="shared" si="566"/>
        <v>8895</v>
      </c>
      <c r="DO350" s="31">
        <f t="shared" si="567"/>
        <v>1129216.4308963127</v>
      </c>
      <c r="DP350" s="56">
        <f t="shared" si="572"/>
        <v>82.804849569460004</v>
      </c>
    </row>
    <row r="351" spans="1:120">
      <c r="A351" s="23">
        <f t="shared" si="493"/>
        <v>38967.938744410108</v>
      </c>
      <c r="B351" s="23">
        <v>0</v>
      </c>
      <c r="C351" s="44">
        <f t="shared" si="574"/>
        <v>14.824999999999999</v>
      </c>
      <c r="D351" s="48"/>
      <c r="E351" s="47">
        <f t="shared" si="494"/>
        <v>14.824999999999999</v>
      </c>
      <c r="F351" s="84">
        <f t="shared" si="481"/>
        <v>29.65</v>
      </c>
      <c r="G351" s="185">
        <f t="shared" si="482"/>
        <v>119.42822291671132</v>
      </c>
      <c r="H351" s="26">
        <f t="shared" si="495"/>
        <v>5.9029581035871928E+20</v>
      </c>
      <c r="I351" s="23">
        <f t="shared" si="568"/>
        <v>69.000000000000028</v>
      </c>
      <c r="J351" s="27">
        <v>345</v>
      </c>
      <c r="K351" s="32">
        <f t="shared" si="496"/>
        <v>345</v>
      </c>
      <c r="L351" s="32">
        <f t="shared" si="497"/>
        <v>1</v>
      </c>
      <c r="M351" s="22">
        <v>1</v>
      </c>
      <c r="N351" s="109">
        <f t="shared" si="498"/>
        <v>14.824999999999999</v>
      </c>
      <c r="O351" s="31">
        <f t="shared" si="483"/>
        <v>1.2135937846092971E+22</v>
      </c>
      <c r="P351" s="31">
        <f t="shared" si="499"/>
        <v>6.2070771106073258E+25</v>
      </c>
      <c r="Q351" s="31">
        <f t="shared" si="500"/>
        <v>1.0501362466281615E+24</v>
      </c>
      <c r="R351" s="31">
        <f t="shared" si="501"/>
        <v>300</v>
      </c>
      <c r="S351" s="31">
        <f t="shared" si="502"/>
        <v>1169038.1623323034</v>
      </c>
      <c r="T351" s="56">
        <f t="shared" si="503"/>
        <v>1.6918369595144468E-2</v>
      </c>
      <c r="U351" s="163">
        <f t="shared" si="504"/>
        <v>3582.8466875013396</v>
      </c>
      <c r="W351" s="32">
        <f t="shared" si="505"/>
        <v>340</v>
      </c>
      <c r="X351" s="32">
        <f t="shared" si="506"/>
        <v>2.0499999999999998</v>
      </c>
      <c r="Y351" s="22">
        <v>1</v>
      </c>
      <c r="Z351" s="23">
        <f t="shared" si="507"/>
        <v>1.0249999999999999</v>
      </c>
      <c r="AA351" s="31">
        <f t="shared" si="484"/>
        <v>7.9908058285313469E+22</v>
      </c>
      <c r="AB351" s="31">
        <f t="shared" si="508"/>
        <v>2.784795831243174E+25</v>
      </c>
      <c r="AC351" s="31">
        <f t="shared" si="509"/>
        <v>5.2506812331408056E+23</v>
      </c>
      <c r="AD351" s="31">
        <f t="shared" si="510"/>
        <v>615</v>
      </c>
      <c r="AE351" s="31">
        <f t="shared" si="511"/>
        <v>1169038.1623323034</v>
      </c>
      <c r="AF351" s="56">
        <f t="shared" si="573"/>
        <v>1.8854815761472982E-2</v>
      </c>
      <c r="AH351" s="32">
        <f t="shared" si="512"/>
        <v>330</v>
      </c>
      <c r="AI351" s="32">
        <f t="shared" si="513"/>
        <v>4.1999999999999993</v>
      </c>
      <c r="AJ351" s="22">
        <v>1</v>
      </c>
      <c r="AK351" s="23">
        <f t="shared" si="514"/>
        <v>1.075</v>
      </c>
      <c r="AL351" s="31">
        <f t="shared" si="485"/>
        <v>6.5193054545127533E+21</v>
      </c>
      <c r="AM351" s="31">
        <f t="shared" si="515"/>
        <v>2.3127236099883992E+24</v>
      </c>
      <c r="AN351" s="31">
        <f t="shared" si="516"/>
        <v>1.3126703082852005E+23</v>
      </c>
      <c r="AO351" s="31">
        <f t="shared" si="517"/>
        <v>1259.9999999999998</v>
      </c>
      <c r="AP351" s="31">
        <f t="shared" si="518"/>
        <v>1169038.1623323034</v>
      </c>
      <c r="AQ351" s="56">
        <f t="shared" si="479"/>
        <v>5.6758633094586904E-2</v>
      </c>
      <c r="AS351" s="32">
        <f t="shared" si="519"/>
        <v>315</v>
      </c>
      <c r="AT351" s="32">
        <f t="shared" si="520"/>
        <v>6.4999999999999991</v>
      </c>
      <c r="AU351" s="22">
        <v>1</v>
      </c>
      <c r="AV351" s="23">
        <f t="shared" si="521"/>
        <v>1.1499999999999999</v>
      </c>
      <c r="AW351" s="31">
        <f t="shared" si="486"/>
        <v>3.8526786812993562E+20</v>
      </c>
      <c r="AX351" s="31">
        <f t="shared" si="522"/>
        <v>1.3956328523006917E+23</v>
      </c>
      <c r="AY351" s="31">
        <f t="shared" si="523"/>
        <v>1.6408378853564988E+22</v>
      </c>
      <c r="AZ351" s="31">
        <f t="shared" si="524"/>
        <v>1949.9999999999998</v>
      </c>
      <c r="BA351" s="31">
        <f t="shared" si="525"/>
        <v>1169038.1623323034</v>
      </c>
      <c r="BB351" s="56">
        <f t="shared" si="569"/>
        <v>0.11756945121000757</v>
      </c>
      <c r="BD351" s="32">
        <f t="shared" si="526"/>
        <v>285</v>
      </c>
      <c r="BE351" s="32">
        <f t="shared" si="527"/>
        <v>9.1</v>
      </c>
      <c r="BF351" s="22">
        <v>1</v>
      </c>
      <c r="BG351" s="23">
        <f t="shared" si="528"/>
        <v>1.3</v>
      </c>
      <c r="BH351" s="31">
        <f t="shared" si="487"/>
        <v>2.5790658940929573E+19</v>
      </c>
      <c r="BI351" s="31">
        <f t="shared" si="529"/>
        <v>9.5554391376144085E+21</v>
      </c>
      <c r="BJ351" s="31">
        <f t="shared" si="530"/>
        <v>2.5638091958695248E+20</v>
      </c>
      <c r="BK351" s="31">
        <f t="shared" si="531"/>
        <v>2730</v>
      </c>
      <c r="BL351" s="31">
        <f t="shared" si="532"/>
        <v>1169038.1623323034</v>
      </c>
      <c r="BM351" s="56">
        <f t="shared" si="480"/>
        <v>2.6830888240156801E-2</v>
      </c>
      <c r="BO351" s="32">
        <f t="shared" si="533"/>
        <v>240</v>
      </c>
      <c r="BP351" s="32">
        <f t="shared" si="534"/>
        <v>12.149999999999999</v>
      </c>
      <c r="BQ351" s="22">
        <v>1</v>
      </c>
      <c r="BR351" s="23">
        <f t="shared" si="535"/>
        <v>1.5249999999999999</v>
      </c>
      <c r="BS351" s="31">
        <f t="shared" si="488"/>
        <v>1.3432634865067486E+17</v>
      </c>
      <c r="BT351" s="31">
        <f t="shared" si="536"/>
        <v>4.9163443606146998E+19</v>
      </c>
      <c r="BU351" s="31">
        <f t="shared" si="537"/>
        <v>5.0074398356826515E+17</v>
      </c>
      <c r="BV351" s="31">
        <f t="shared" si="538"/>
        <v>3644.9999999999995</v>
      </c>
      <c r="BW351" s="31">
        <f t="shared" si="539"/>
        <v>1169038.1623323034</v>
      </c>
      <c r="BX351" s="56">
        <f t="shared" ref="BX351:BX406" si="576">BU351/BT351</f>
        <v>1.0185291078870971E-2</v>
      </c>
      <c r="BZ351" s="32">
        <f t="shared" si="540"/>
        <v>190</v>
      </c>
      <c r="CA351" s="32">
        <f t="shared" si="541"/>
        <v>15.7</v>
      </c>
      <c r="CB351" s="32">
        <v>1</v>
      </c>
      <c r="CC351" s="23">
        <f t="shared" si="542"/>
        <v>1.7749999999999999</v>
      </c>
      <c r="CD351" s="31">
        <f t="shared" si="489"/>
        <v>7.1555896668731996E+23</v>
      </c>
      <c r="CE351" s="31">
        <f t="shared" si="543"/>
        <v>2.4132226151529866E+26</v>
      </c>
      <c r="CF351" s="31">
        <f t="shared" si="544"/>
        <v>489007796453382.19</v>
      </c>
      <c r="CG351" s="31">
        <f t="shared" si="545"/>
        <v>4710</v>
      </c>
      <c r="CH351" s="31">
        <f t="shared" si="546"/>
        <v>1169038.1623323034</v>
      </c>
      <c r="CI351" s="56">
        <f t="shared" si="575"/>
        <v>2.0263683647866918E-12</v>
      </c>
      <c r="CK351" s="32">
        <f t="shared" si="547"/>
        <v>135</v>
      </c>
      <c r="CL351" s="32">
        <f t="shared" si="548"/>
        <v>19.799999999999997</v>
      </c>
      <c r="CM351" s="32">
        <v>1</v>
      </c>
      <c r="CN351" s="23">
        <f t="shared" si="549"/>
        <v>2.0499999999999998</v>
      </c>
      <c r="CO351" s="31">
        <f t="shared" si="490"/>
        <v>1411200</v>
      </c>
      <c r="CP351" s="31">
        <f t="shared" si="550"/>
        <v>390549599.99999994</v>
      </c>
      <c r="CQ351" s="31">
        <f t="shared" si="551"/>
        <v>238773338112.00217</v>
      </c>
      <c r="CR351" s="31">
        <f t="shared" si="552"/>
        <v>5939.9999999999991</v>
      </c>
      <c r="CS351" s="31">
        <f t="shared" si="553"/>
        <v>1169038.1623323034</v>
      </c>
      <c r="CT351" s="56">
        <f t="shared" si="570"/>
        <v>611.37775614672807</v>
      </c>
      <c r="CV351" s="32">
        <f t="shared" si="554"/>
        <v>85</v>
      </c>
      <c r="CW351" s="32">
        <f t="shared" si="555"/>
        <v>24.4</v>
      </c>
      <c r="CX351" s="32">
        <v>1</v>
      </c>
      <c r="CY351" s="23">
        <f t="shared" si="556"/>
        <v>2.2999999999999998</v>
      </c>
      <c r="CZ351" s="31">
        <f t="shared" si="491"/>
        <v>8640</v>
      </c>
      <c r="DA351" s="31">
        <f t="shared" si="557"/>
        <v>1689119.9999999998</v>
      </c>
      <c r="DB351" s="31">
        <f t="shared" si="558"/>
        <v>233177088.00000128</v>
      </c>
      <c r="DC351" s="31">
        <f t="shared" si="559"/>
        <v>7320</v>
      </c>
      <c r="DD351" s="31">
        <f t="shared" si="560"/>
        <v>1169038.1623323034</v>
      </c>
      <c r="DE351" s="56">
        <f t="shared" si="561"/>
        <v>138.04649048025084</v>
      </c>
      <c r="DG351" s="32">
        <f t="shared" si="562"/>
        <v>20</v>
      </c>
      <c r="DH351" s="32">
        <f t="shared" si="563"/>
        <v>29.65</v>
      </c>
      <c r="DI351" s="32">
        <v>1</v>
      </c>
      <c r="DJ351" s="23">
        <f t="shared" si="571"/>
        <v>2.625</v>
      </c>
      <c r="DK351" s="31">
        <f t="shared" si="492"/>
        <v>6</v>
      </c>
      <c r="DL351" s="31">
        <f t="shared" si="564"/>
        <v>315</v>
      </c>
      <c r="DM351" s="31">
        <f t="shared" si="565"/>
        <v>28464.000000000036</v>
      </c>
      <c r="DN351" s="31">
        <f t="shared" si="566"/>
        <v>8895</v>
      </c>
      <c r="DO351" s="31">
        <f t="shared" si="567"/>
        <v>1169038.1623323034</v>
      </c>
      <c r="DP351" s="56">
        <f t="shared" si="572"/>
        <v>90.361904761904881</v>
      </c>
    </row>
    <row r="352" spans="1:120">
      <c r="A352" s="23">
        <f t="shared" si="493"/>
        <v>40342.1401364872</v>
      </c>
      <c r="B352" s="23">
        <v>0</v>
      </c>
      <c r="C352" s="44">
        <f t="shared" si="574"/>
        <v>14.824999999999999</v>
      </c>
      <c r="D352" s="48"/>
      <c r="E352" s="47">
        <f t="shared" si="494"/>
        <v>14.824999999999999</v>
      </c>
      <c r="F352" s="84">
        <f t="shared" si="481"/>
        <v>29.65</v>
      </c>
      <c r="G352" s="185">
        <f t="shared" si="482"/>
        <v>121.0953787808762</v>
      </c>
      <c r="H352" s="26">
        <f t="shared" si="495"/>
        <v>6.7807182632070257E+20</v>
      </c>
      <c r="I352" s="23">
        <f t="shared" si="568"/>
        <v>69.200000000000031</v>
      </c>
      <c r="J352" s="27">
        <v>346</v>
      </c>
      <c r="K352" s="32">
        <f t="shared" si="496"/>
        <v>346</v>
      </c>
      <c r="L352" s="32">
        <f t="shared" si="497"/>
        <v>1</v>
      </c>
      <c r="M352" s="22">
        <v>1</v>
      </c>
      <c r="N352" s="109">
        <f t="shared" si="498"/>
        <v>14.824999999999999</v>
      </c>
      <c r="O352" s="31">
        <f t="shared" si="483"/>
        <v>1.2135937846092971E+22</v>
      </c>
      <c r="P352" s="31">
        <f t="shared" si="499"/>
        <v>6.2250686384641582E+25</v>
      </c>
      <c r="Q352" s="31">
        <f t="shared" si="500"/>
        <v>1.2062897790245298E+24</v>
      </c>
      <c r="R352" s="31">
        <f t="shared" si="501"/>
        <v>300</v>
      </c>
      <c r="S352" s="31">
        <f t="shared" si="502"/>
        <v>1210264.204094616</v>
      </c>
      <c r="T352" s="56">
        <f t="shared" si="503"/>
        <v>1.937793539449461E-2</v>
      </c>
      <c r="U352" s="163">
        <f t="shared" si="504"/>
        <v>3632.8613634262861</v>
      </c>
      <c r="W352" s="32">
        <f t="shared" si="505"/>
        <v>341</v>
      </c>
      <c r="X352" s="32">
        <f t="shared" si="506"/>
        <v>2.0499999999999998</v>
      </c>
      <c r="Y352" s="22">
        <v>1</v>
      </c>
      <c r="Z352" s="23">
        <f t="shared" si="507"/>
        <v>1.0249999999999999</v>
      </c>
      <c r="AA352" s="31">
        <f t="shared" si="484"/>
        <v>7.9908058285313469E+22</v>
      </c>
      <c r="AB352" s="31">
        <f t="shared" si="508"/>
        <v>2.792986407217419E+25</v>
      </c>
      <c r="AC352" s="31">
        <f t="shared" si="509"/>
        <v>6.0314488951226463E+23</v>
      </c>
      <c r="AD352" s="31">
        <f t="shared" si="510"/>
        <v>615</v>
      </c>
      <c r="AE352" s="31">
        <f t="shared" si="511"/>
        <v>1210264.204094616</v>
      </c>
      <c r="AF352" s="56">
        <f t="shared" si="573"/>
        <v>2.1594981198392673E-2</v>
      </c>
      <c r="AH352" s="32">
        <f t="shared" si="512"/>
        <v>331</v>
      </c>
      <c r="AI352" s="32">
        <f t="shared" si="513"/>
        <v>4.1999999999999993</v>
      </c>
      <c r="AJ352" s="22">
        <v>1</v>
      </c>
      <c r="AK352" s="23">
        <f t="shared" si="514"/>
        <v>1.075</v>
      </c>
      <c r="AL352" s="31">
        <f t="shared" si="485"/>
        <v>6.5193054545127533E+21</v>
      </c>
      <c r="AM352" s="31">
        <f t="shared" si="515"/>
        <v>2.3197318633520005E+24</v>
      </c>
      <c r="AN352" s="31">
        <f t="shared" si="516"/>
        <v>1.5078622237806606E+23</v>
      </c>
      <c r="AO352" s="31">
        <f t="shared" si="517"/>
        <v>1259.9999999999998</v>
      </c>
      <c r="AP352" s="31">
        <f t="shared" si="518"/>
        <v>1210264.204094616</v>
      </c>
      <c r="AQ352" s="56">
        <f t="shared" si="479"/>
        <v>6.5001574000962653E-2</v>
      </c>
      <c r="AS352" s="32">
        <f t="shared" si="519"/>
        <v>316</v>
      </c>
      <c r="AT352" s="32">
        <f t="shared" si="520"/>
        <v>6.4999999999999991</v>
      </c>
      <c r="AU352" s="22">
        <v>1</v>
      </c>
      <c r="AV352" s="23">
        <f t="shared" si="521"/>
        <v>1.1499999999999999</v>
      </c>
      <c r="AW352" s="31">
        <f t="shared" si="486"/>
        <v>3.8526786812993562E+20</v>
      </c>
      <c r="AX352" s="31">
        <f t="shared" si="522"/>
        <v>1.4000634327841859E+23</v>
      </c>
      <c r="AY352" s="31">
        <f t="shared" si="523"/>
        <v>1.8848277797258243E+22</v>
      </c>
      <c r="AZ352" s="31">
        <f t="shared" si="524"/>
        <v>1949.9999999999998</v>
      </c>
      <c r="BA352" s="31">
        <f t="shared" si="525"/>
        <v>1210264.204094616</v>
      </c>
      <c r="BB352" s="56">
        <f t="shared" si="569"/>
        <v>0.13462445597751446</v>
      </c>
      <c r="BD352" s="32">
        <f t="shared" si="526"/>
        <v>286</v>
      </c>
      <c r="BE352" s="32">
        <f t="shared" si="527"/>
        <v>9.1</v>
      </c>
      <c r="BF352" s="22">
        <v>1</v>
      </c>
      <c r="BG352" s="23">
        <f t="shared" si="528"/>
        <v>1.3</v>
      </c>
      <c r="BH352" s="31">
        <f t="shared" si="487"/>
        <v>2.5790658940929573E+19</v>
      </c>
      <c r="BI352" s="31">
        <f t="shared" si="529"/>
        <v>9.5889669942376158E+21</v>
      </c>
      <c r="BJ352" s="31">
        <f t="shared" si="530"/>
        <v>2.9450434058215938E+20</v>
      </c>
      <c r="BK352" s="31">
        <f t="shared" si="531"/>
        <v>2730</v>
      </c>
      <c r="BL352" s="31">
        <f t="shared" si="532"/>
        <v>1210264.204094616</v>
      </c>
      <c r="BM352" s="56">
        <f t="shared" si="480"/>
        <v>3.0712832858757207E-2</v>
      </c>
      <c r="BO352" s="32">
        <f t="shared" si="533"/>
        <v>241</v>
      </c>
      <c r="BP352" s="32">
        <f t="shared" si="534"/>
        <v>12.149999999999999</v>
      </c>
      <c r="BQ352" s="22">
        <v>1</v>
      </c>
      <c r="BR352" s="23">
        <f t="shared" si="535"/>
        <v>1.5249999999999999</v>
      </c>
      <c r="BS352" s="31">
        <f t="shared" si="488"/>
        <v>1.3432634865067486E+17</v>
      </c>
      <c r="BT352" s="31">
        <f t="shared" si="536"/>
        <v>4.9368291287839277E+19</v>
      </c>
      <c r="BU352" s="31">
        <f t="shared" si="537"/>
        <v>5.7520379019952845E+17</v>
      </c>
      <c r="BV352" s="31">
        <f t="shared" si="538"/>
        <v>3644.9999999999995</v>
      </c>
      <c r="BW352" s="31">
        <f t="shared" si="539"/>
        <v>1210264.204094616</v>
      </c>
      <c r="BX352" s="56">
        <f t="shared" si="576"/>
        <v>1.1651280107019147E-2</v>
      </c>
      <c r="BZ352" s="32">
        <f t="shared" si="540"/>
        <v>191</v>
      </c>
      <c r="CA352" s="32">
        <f t="shared" si="541"/>
        <v>15.7</v>
      </c>
      <c r="CB352" s="32">
        <v>1</v>
      </c>
      <c r="CC352" s="23">
        <f t="shared" si="542"/>
        <v>1.7749999999999999</v>
      </c>
      <c r="CD352" s="31">
        <f t="shared" si="489"/>
        <v>7.1555896668731996E+23</v>
      </c>
      <c r="CE352" s="31">
        <f t="shared" si="543"/>
        <v>2.4259237868116861E+26</v>
      </c>
      <c r="CF352" s="31">
        <f t="shared" si="544"/>
        <v>561722451366725.19</v>
      </c>
      <c r="CG352" s="31">
        <f t="shared" si="545"/>
        <v>4710</v>
      </c>
      <c r="CH352" s="31">
        <f t="shared" si="546"/>
        <v>1210264.204094616</v>
      </c>
      <c r="CI352" s="56">
        <f t="shared" si="575"/>
        <v>2.3154991695142205E-12</v>
      </c>
      <c r="CK352" s="32">
        <f t="shared" si="547"/>
        <v>136</v>
      </c>
      <c r="CL352" s="32">
        <f t="shared" si="548"/>
        <v>19.799999999999997</v>
      </c>
      <c r="CM352" s="32">
        <v>1</v>
      </c>
      <c r="CN352" s="23">
        <f t="shared" si="549"/>
        <v>2.0499999999999998</v>
      </c>
      <c r="CO352" s="31">
        <f t="shared" si="490"/>
        <v>1411200</v>
      </c>
      <c r="CP352" s="31">
        <f t="shared" si="550"/>
        <v>393442559.99999994</v>
      </c>
      <c r="CQ352" s="31">
        <f t="shared" si="551"/>
        <v>274278540706.40775</v>
      </c>
      <c r="CR352" s="31">
        <f t="shared" si="552"/>
        <v>5939.9999999999991</v>
      </c>
      <c r="CS352" s="31">
        <f t="shared" si="553"/>
        <v>1210264.204094616</v>
      </c>
      <c r="CT352" s="56">
        <f t="shared" si="570"/>
        <v>697.12473583541089</v>
      </c>
      <c r="CV352" s="32">
        <f t="shared" si="554"/>
        <v>86</v>
      </c>
      <c r="CW352" s="32">
        <f t="shared" si="555"/>
        <v>24.4</v>
      </c>
      <c r="CX352" s="32">
        <v>1</v>
      </c>
      <c r="CY352" s="23">
        <f t="shared" si="556"/>
        <v>2.2999999999999998</v>
      </c>
      <c r="CZ352" s="31">
        <f t="shared" si="491"/>
        <v>8640</v>
      </c>
      <c r="DA352" s="31">
        <f t="shared" si="557"/>
        <v>1708991.9999999998</v>
      </c>
      <c r="DB352" s="31">
        <f t="shared" si="558"/>
        <v>267850137.40860039</v>
      </c>
      <c r="DC352" s="31">
        <f t="shared" si="559"/>
        <v>7320</v>
      </c>
      <c r="DD352" s="31">
        <f t="shared" si="560"/>
        <v>1210264.204094616</v>
      </c>
      <c r="DE352" s="56">
        <f t="shared" si="561"/>
        <v>156.72989540536202</v>
      </c>
      <c r="DG352" s="32">
        <f t="shared" si="562"/>
        <v>21</v>
      </c>
      <c r="DH352" s="32">
        <f t="shared" si="563"/>
        <v>29.65</v>
      </c>
      <c r="DI352" s="32">
        <v>1</v>
      </c>
      <c r="DJ352" s="23">
        <f t="shared" si="571"/>
        <v>2.625</v>
      </c>
      <c r="DK352" s="31">
        <f t="shared" si="492"/>
        <v>6</v>
      </c>
      <c r="DL352" s="31">
        <f t="shared" si="564"/>
        <v>330.75</v>
      </c>
      <c r="DM352" s="31">
        <f t="shared" si="565"/>
        <v>32696.549976635641</v>
      </c>
      <c r="DN352" s="31">
        <f t="shared" si="566"/>
        <v>8895</v>
      </c>
      <c r="DO352" s="31">
        <f t="shared" si="567"/>
        <v>1210264.204094616</v>
      </c>
      <c r="DP352" s="56">
        <f t="shared" si="572"/>
        <v>98.855782242284633</v>
      </c>
    </row>
    <row r="353" spans="1:120">
      <c r="A353" s="23">
        <f t="shared" si="493"/>
        <v>41764.802635998603</v>
      </c>
      <c r="B353" s="23">
        <v>0</v>
      </c>
      <c r="C353" s="44">
        <f t="shared" si="574"/>
        <v>14.824999999999999</v>
      </c>
      <c r="D353" s="48"/>
      <c r="E353" s="47">
        <f t="shared" si="494"/>
        <v>14.824999999999999</v>
      </c>
      <c r="F353" s="84">
        <f t="shared" si="481"/>
        <v>29.65</v>
      </c>
      <c r="G353" s="185">
        <f t="shared" si="482"/>
        <v>122.78580727363384</v>
      </c>
      <c r="H353" s="26">
        <f t="shared" si="495"/>
        <v>7.7889999146442621E+20</v>
      </c>
      <c r="I353" s="23">
        <f t="shared" si="568"/>
        <v>69.400000000000034</v>
      </c>
      <c r="J353" s="27">
        <v>347</v>
      </c>
      <c r="K353" s="32">
        <f t="shared" si="496"/>
        <v>347</v>
      </c>
      <c r="L353" s="32">
        <f t="shared" si="497"/>
        <v>1</v>
      </c>
      <c r="M353" s="22">
        <v>1</v>
      </c>
      <c r="N353" s="109">
        <f t="shared" si="498"/>
        <v>14.824999999999999</v>
      </c>
      <c r="O353" s="31">
        <f t="shared" si="483"/>
        <v>1.2135937846092971E+22</v>
      </c>
      <c r="P353" s="31">
        <f t="shared" si="499"/>
        <v>6.2430601663209914E+25</v>
      </c>
      <c r="Q353" s="31">
        <f t="shared" si="500"/>
        <v>1.3856630848152142E+24</v>
      </c>
      <c r="R353" s="31">
        <f t="shared" si="501"/>
        <v>300</v>
      </c>
      <c r="S353" s="31">
        <f t="shared" si="502"/>
        <v>1252944.0790799581</v>
      </c>
      <c r="T353" s="56">
        <f t="shared" si="503"/>
        <v>2.2195254376857616E-2</v>
      </c>
      <c r="U353" s="163">
        <f t="shared" si="504"/>
        <v>3683.5742182090153</v>
      </c>
      <c r="W353" s="32">
        <f t="shared" si="505"/>
        <v>342</v>
      </c>
      <c r="X353" s="32">
        <f t="shared" si="506"/>
        <v>2.0499999999999998</v>
      </c>
      <c r="Y353" s="22">
        <v>1</v>
      </c>
      <c r="Z353" s="23">
        <f t="shared" si="507"/>
        <v>1.0249999999999999</v>
      </c>
      <c r="AA353" s="31">
        <f t="shared" si="484"/>
        <v>7.9908058285313469E+22</v>
      </c>
      <c r="AB353" s="31">
        <f t="shared" si="508"/>
        <v>2.8011769831916632E+25</v>
      </c>
      <c r="AC353" s="31">
        <f t="shared" si="509"/>
        <v>6.9283154240760699E+23</v>
      </c>
      <c r="AD353" s="31">
        <f t="shared" si="510"/>
        <v>615</v>
      </c>
      <c r="AE353" s="31">
        <f t="shared" si="511"/>
        <v>1252944.0790799581</v>
      </c>
      <c r="AF353" s="56">
        <f t="shared" si="573"/>
        <v>2.4733586865982104E-2</v>
      </c>
      <c r="AH353" s="32">
        <f t="shared" si="512"/>
        <v>332</v>
      </c>
      <c r="AI353" s="32">
        <f t="shared" si="513"/>
        <v>4.1999999999999993</v>
      </c>
      <c r="AJ353" s="22">
        <v>1</v>
      </c>
      <c r="AK353" s="23">
        <f t="shared" si="514"/>
        <v>1.075</v>
      </c>
      <c r="AL353" s="31">
        <f t="shared" si="485"/>
        <v>6.5193054545127533E+21</v>
      </c>
      <c r="AM353" s="31">
        <f t="shared" si="515"/>
        <v>2.3267401167156015E+24</v>
      </c>
      <c r="AN353" s="31">
        <f t="shared" si="516"/>
        <v>1.7320788560190161E+23</v>
      </c>
      <c r="AO353" s="31">
        <f t="shared" si="517"/>
        <v>1259.9999999999998</v>
      </c>
      <c r="AP353" s="31">
        <f t="shared" si="518"/>
        <v>1252944.0790799581</v>
      </c>
      <c r="AQ353" s="56">
        <f t="shared" si="479"/>
        <v>7.4442299918909632E-2</v>
      </c>
      <c r="AS353" s="32">
        <f t="shared" si="519"/>
        <v>317</v>
      </c>
      <c r="AT353" s="32">
        <f t="shared" si="520"/>
        <v>6.4999999999999991</v>
      </c>
      <c r="AU353" s="22">
        <v>1</v>
      </c>
      <c r="AV353" s="23">
        <f t="shared" si="521"/>
        <v>1.1499999999999999</v>
      </c>
      <c r="AW353" s="31">
        <f t="shared" si="486"/>
        <v>3.8526786812993562E+20</v>
      </c>
      <c r="AX353" s="31">
        <f t="shared" si="522"/>
        <v>1.4044940132676803E+23</v>
      </c>
      <c r="AY353" s="31">
        <f t="shared" si="523"/>
        <v>2.1650985700237676E+22</v>
      </c>
      <c r="AZ353" s="31">
        <f t="shared" si="524"/>
        <v>1949.9999999999998</v>
      </c>
      <c r="BA353" s="31">
        <f t="shared" si="525"/>
        <v>1252944.0790799581</v>
      </c>
      <c r="BB353" s="56">
        <f t="shared" si="569"/>
        <v>0.15415505865962884</v>
      </c>
      <c r="BD353" s="32">
        <f t="shared" si="526"/>
        <v>287</v>
      </c>
      <c r="BE353" s="32">
        <f t="shared" si="527"/>
        <v>9.1</v>
      </c>
      <c r="BF353" s="22">
        <v>1</v>
      </c>
      <c r="BG353" s="23">
        <f t="shared" si="528"/>
        <v>1.3</v>
      </c>
      <c r="BH353" s="31">
        <f t="shared" si="487"/>
        <v>2.5790658940929573E+19</v>
      </c>
      <c r="BI353" s="31">
        <f t="shared" si="529"/>
        <v>9.6224948508608231E+21</v>
      </c>
      <c r="BJ353" s="31">
        <f t="shared" si="530"/>
        <v>3.382966515662131E+20</v>
      </c>
      <c r="BK353" s="31">
        <f t="shared" si="531"/>
        <v>2730</v>
      </c>
      <c r="BL353" s="31">
        <f t="shared" si="532"/>
        <v>1252944.0790799581</v>
      </c>
      <c r="BM353" s="56">
        <f t="shared" si="480"/>
        <v>3.5156854517407125E-2</v>
      </c>
      <c r="BO353" s="32">
        <f t="shared" si="533"/>
        <v>242</v>
      </c>
      <c r="BP353" s="32">
        <f t="shared" si="534"/>
        <v>12.149999999999999</v>
      </c>
      <c r="BQ353" s="22">
        <v>1</v>
      </c>
      <c r="BR353" s="23">
        <f t="shared" si="535"/>
        <v>1.5249999999999999</v>
      </c>
      <c r="BS353" s="31">
        <f t="shared" si="488"/>
        <v>1.3432634865067486E+17</v>
      </c>
      <c r="BT353" s="31">
        <f t="shared" si="536"/>
        <v>4.9573138969531556E+19</v>
      </c>
      <c r="BU353" s="31">
        <f t="shared" si="537"/>
        <v>6.6073564759025805E+17</v>
      </c>
      <c r="BV353" s="31">
        <f t="shared" si="538"/>
        <v>3644.9999999999995</v>
      </c>
      <c r="BW353" s="31">
        <f t="shared" si="539"/>
        <v>1252944.0790799581</v>
      </c>
      <c r="BX353" s="56">
        <f t="shared" si="576"/>
        <v>1.3328501307862646E-2</v>
      </c>
      <c r="BZ353" s="32">
        <f t="shared" si="540"/>
        <v>192</v>
      </c>
      <c r="CA353" s="32">
        <f t="shared" si="541"/>
        <v>15.7</v>
      </c>
      <c r="CB353" s="32">
        <v>1</v>
      </c>
      <c r="CC353" s="23">
        <f t="shared" si="542"/>
        <v>1.7749999999999999</v>
      </c>
      <c r="CD353" s="31">
        <f t="shared" si="489"/>
        <v>7.1555896668731996E+23</v>
      </c>
      <c r="CE353" s="31">
        <f t="shared" si="543"/>
        <v>2.4386249584703862E+26</v>
      </c>
      <c r="CF353" s="31">
        <f t="shared" si="544"/>
        <v>645249655849859.12</v>
      </c>
      <c r="CG353" s="31">
        <f t="shared" si="545"/>
        <v>4710</v>
      </c>
      <c r="CH353" s="31">
        <f t="shared" si="546"/>
        <v>1252944.0790799581</v>
      </c>
      <c r="CI353" s="56">
        <f t="shared" si="575"/>
        <v>2.645956909481433E-12</v>
      </c>
      <c r="CK353" s="32">
        <f t="shared" si="547"/>
        <v>137</v>
      </c>
      <c r="CL353" s="32">
        <f t="shared" si="548"/>
        <v>19.799999999999997</v>
      </c>
      <c r="CM353" s="32">
        <v>14</v>
      </c>
      <c r="CN353" s="23">
        <f t="shared" si="549"/>
        <v>2.0499999999999998</v>
      </c>
      <c r="CO353" s="31">
        <f t="shared" si="490"/>
        <v>19756800</v>
      </c>
      <c r="CP353" s="31">
        <f t="shared" si="550"/>
        <v>5548697279.999999</v>
      </c>
      <c r="CQ353" s="31">
        <f t="shared" si="551"/>
        <v>315063308520.43793</v>
      </c>
      <c r="CR353" s="31">
        <f t="shared" si="552"/>
        <v>5939.9999999999991</v>
      </c>
      <c r="CS353" s="31">
        <f t="shared" si="553"/>
        <v>1252944.0790799581</v>
      </c>
      <c r="CT353" s="56">
        <f t="shared" si="570"/>
        <v>56.781491694648366</v>
      </c>
      <c r="CV353" s="32">
        <f t="shared" si="554"/>
        <v>87</v>
      </c>
      <c r="CW353" s="32">
        <f t="shared" si="555"/>
        <v>24.4</v>
      </c>
      <c r="CX353" s="32">
        <v>1</v>
      </c>
      <c r="CY353" s="23">
        <f t="shared" si="556"/>
        <v>2.2999999999999998</v>
      </c>
      <c r="CZ353" s="31">
        <f t="shared" si="491"/>
        <v>8640</v>
      </c>
      <c r="DA353" s="31">
        <f t="shared" si="557"/>
        <v>1728863.9999999998</v>
      </c>
      <c r="DB353" s="31">
        <f t="shared" si="558"/>
        <v>307679012.22698909</v>
      </c>
      <c r="DC353" s="31">
        <f t="shared" si="559"/>
        <v>7320</v>
      </c>
      <c r="DD353" s="31">
        <f t="shared" si="560"/>
        <v>1252944.0790799581</v>
      </c>
      <c r="DE353" s="56">
        <f t="shared" si="561"/>
        <v>177.96600092719214</v>
      </c>
      <c r="DG353" s="32">
        <f t="shared" si="562"/>
        <v>22</v>
      </c>
      <c r="DH353" s="32">
        <f t="shared" si="563"/>
        <v>29.65</v>
      </c>
      <c r="DI353" s="32">
        <v>1</v>
      </c>
      <c r="DJ353" s="23">
        <f t="shared" si="571"/>
        <v>2.625</v>
      </c>
      <c r="DK353" s="31">
        <f t="shared" si="492"/>
        <v>6</v>
      </c>
      <c r="DL353" s="31">
        <f t="shared" si="564"/>
        <v>346.5</v>
      </c>
      <c r="DM353" s="31">
        <f t="shared" si="565"/>
        <v>37558.473172239712</v>
      </c>
      <c r="DN353" s="31">
        <f t="shared" si="566"/>
        <v>8895</v>
      </c>
      <c r="DO353" s="31">
        <f t="shared" si="567"/>
        <v>1252944.0790799581</v>
      </c>
      <c r="DP353" s="56">
        <f t="shared" si="572"/>
        <v>108.39386196894577</v>
      </c>
    </row>
    <row r="354" spans="1:120">
      <c r="A354" s="23">
        <f t="shared" si="493"/>
        <v>43237.635220207259</v>
      </c>
      <c r="B354" s="23">
        <v>0</v>
      </c>
      <c r="C354" s="44">
        <f t="shared" si="574"/>
        <v>14.824999999999999</v>
      </c>
      <c r="D354" s="48"/>
      <c r="E354" s="47">
        <f t="shared" si="494"/>
        <v>14.824999999999999</v>
      </c>
      <c r="F354" s="84">
        <f t="shared" si="481"/>
        <v>29.65</v>
      </c>
      <c r="G354" s="185">
        <f t="shared" si="482"/>
        <v>124.49983326877249</v>
      </c>
      <c r="H354" s="26">
        <f t="shared" si="495"/>
        <v>8.9472113890239119E+20</v>
      </c>
      <c r="I354" s="23">
        <f t="shared" si="568"/>
        <v>69.600000000000037</v>
      </c>
      <c r="J354" s="27">
        <v>348</v>
      </c>
      <c r="K354" s="32">
        <f t="shared" si="496"/>
        <v>348</v>
      </c>
      <c r="L354" s="32">
        <f t="shared" si="497"/>
        <v>1</v>
      </c>
      <c r="M354" s="22">
        <v>1</v>
      </c>
      <c r="N354" s="109">
        <f t="shared" si="498"/>
        <v>14.824999999999999</v>
      </c>
      <c r="O354" s="31">
        <f t="shared" si="483"/>
        <v>1.2135937846092971E+22</v>
      </c>
      <c r="P354" s="31">
        <f t="shared" si="499"/>
        <v>6.2610516941778237E+25</v>
      </c>
      <c r="Q354" s="31">
        <f t="shared" si="500"/>
        <v>1.5917089061073539E+24</v>
      </c>
      <c r="R354" s="31">
        <f t="shared" si="501"/>
        <v>300</v>
      </c>
      <c r="S354" s="31">
        <f t="shared" si="502"/>
        <v>1297129.0566062178</v>
      </c>
      <c r="T354" s="56">
        <f t="shared" si="503"/>
        <v>2.5422388823070893E-2</v>
      </c>
      <c r="U354" s="163">
        <f t="shared" si="504"/>
        <v>3734.9949980631745</v>
      </c>
      <c r="W354" s="32">
        <f t="shared" si="505"/>
        <v>343</v>
      </c>
      <c r="X354" s="32">
        <f t="shared" si="506"/>
        <v>2.0499999999999998</v>
      </c>
      <c r="Y354" s="22">
        <v>1</v>
      </c>
      <c r="Z354" s="23">
        <f t="shared" si="507"/>
        <v>1.0249999999999999</v>
      </c>
      <c r="AA354" s="31">
        <f t="shared" si="484"/>
        <v>7.9908058285313469E+22</v>
      </c>
      <c r="AB354" s="31">
        <f t="shared" si="508"/>
        <v>2.8093675591659079E+25</v>
      </c>
      <c r="AC354" s="31">
        <f t="shared" si="509"/>
        <v>7.9585445305367666E+23</v>
      </c>
      <c r="AD354" s="31">
        <f t="shared" si="510"/>
        <v>615</v>
      </c>
      <c r="AE354" s="31">
        <f t="shared" si="511"/>
        <v>1297129.0566062178</v>
      </c>
      <c r="AF354" s="56">
        <f t="shared" si="573"/>
        <v>2.8328598387103297E-2</v>
      </c>
      <c r="AH354" s="32">
        <f t="shared" si="512"/>
        <v>333</v>
      </c>
      <c r="AI354" s="32">
        <f t="shared" si="513"/>
        <v>4.1999999999999993</v>
      </c>
      <c r="AJ354" s="22">
        <v>1</v>
      </c>
      <c r="AK354" s="23">
        <f t="shared" si="514"/>
        <v>1.075</v>
      </c>
      <c r="AL354" s="31">
        <f t="shared" si="485"/>
        <v>6.5193054545127533E+21</v>
      </c>
      <c r="AM354" s="31">
        <f t="shared" si="515"/>
        <v>2.3337483700792026E+24</v>
      </c>
      <c r="AN354" s="31">
        <f t="shared" si="516"/>
        <v>1.9896361326341903E+23</v>
      </c>
      <c r="AO354" s="31">
        <f t="shared" si="517"/>
        <v>1259.9999999999998</v>
      </c>
      <c r="AP354" s="31">
        <f t="shared" si="518"/>
        <v>1297129.0566062178</v>
      </c>
      <c r="AQ354" s="56">
        <f t="shared" si="479"/>
        <v>8.5254955424635875E-2</v>
      </c>
      <c r="AS354" s="32">
        <f t="shared" si="519"/>
        <v>318</v>
      </c>
      <c r="AT354" s="32">
        <f t="shared" si="520"/>
        <v>6.4999999999999991</v>
      </c>
      <c r="AU354" s="22">
        <v>1</v>
      </c>
      <c r="AV354" s="23">
        <f t="shared" si="521"/>
        <v>1.1499999999999999</v>
      </c>
      <c r="AW354" s="31">
        <f t="shared" si="486"/>
        <v>3.8526786812993562E+20</v>
      </c>
      <c r="AX354" s="31">
        <f t="shared" si="522"/>
        <v>1.4089245937511745E+23</v>
      </c>
      <c r="AY354" s="31">
        <f t="shared" si="523"/>
        <v>2.487045165792735E+22</v>
      </c>
      <c r="AZ354" s="31">
        <f t="shared" si="524"/>
        <v>1949.9999999999998</v>
      </c>
      <c r="BA354" s="31">
        <f t="shared" si="525"/>
        <v>1297129.0566062178</v>
      </c>
      <c r="BB354" s="56">
        <f t="shared" si="569"/>
        <v>0.17652081430214311</v>
      </c>
      <c r="BD354" s="32">
        <f t="shared" si="526"/>
        <v>288</v>
      </c>
      <c r="BE354" s="32">
        <f t="shared" si="527"/>
        <v>9.1</v>
      </c>
      <c r="BF354" s="22">
        <v>1</v>
      </c>
      <c r="BG354" s="23">
        <f t="shared" si="528"/>
        <v>1.3</v>
      </c>
      <c r="BH354" s="31">
        <f t="shared" si="487"/>
        <v>2.5790658940929573E+19</v>
      </c>
      <c r="BI354" s="31">
        <f t="shared" si="529"/>
        <v>9.6560227074840325E+21</v>
      </c>
      <c r="BJ354" s="31">
        <f t="shared" si="530"/>
        <v>3.8860080715511418E+20</v>
      </c>
      <c r="BK354" s="31">
        <f t="shared" si="531"/>
        <v>2730</v>
      </c>
      <c r="BL354" s="31">
        <f t="shared" si="532"/>
        <v>1297129.0566062178</v>
      </c>
      <c r="BM354" s="56">
        <f t="shared" si="480"/>
        <v>4.0244396572713503E-2</v>
      </c>
      <c r="BO354" s="32">
        <f t="shared" si="533"/>
        <v>243</v>
      </c>
      <c r="BP354" s="32">
        <f t="shared" si="534"/>
        <v>12.149999999999999</v>
      </c>
      <c r="BQ354" s="22">
        <v>1</v>
      </c>
      <c r="BR354" s="23">
        <f t="shared" si="535"/>
        <v>1.5249999999999999</v>
      </c>
      <c r="BS354" s="31">
        <f t="shared" si="488"/>
        <v>1.3432634865067486E+17</v>
      </c>
      <c r="BT354" s="31">
        <f t="shared" si="536"/>
        <v>4.9777986651223835E+19</v>
      </c>
      <c r="BU354" s="31">
        <f t="shared" si="537"/>
        <v>7.5898595147483008E+17</v>
      </c>
      <c r="BV354" s="31">
        <f t="shared" si="538"/>
        <v>3644.9999999999995</v>
      </c>
      <c r="BW354" s="31">
        <f t="shared" si="539"/>
        <v>1297129.0566062178</v>
      </c>
      <c r="BX354" s="56">
        <f t="shared" si="576"/>
        <v>1.5247421652321283E-2</v>
      </c>
      <c r="BZ354" s="32">
        <f t="shared" si="540"/>
        <v>193</v>
      </c>
      <c r="CA354" s="32">
        <f t="shared" si="541"/>
        <v>15.7</v>
      </c>
      <c r="CB354" s="32">
        <v>1</v>
      </c>
      <c r="CC354" s="23">
        <f t="shared" si="542"/>
        <v>1.7749999999999999</v>
      </c>
      <c r="CD354" s="31">
        <f t="shared" si="489"/>
        <v>7.1555896668731996E+23</v>
      </c>
      <c r="CE354" s="31">
        <f t="shared" si="543"/>
        <v>2.4513261301290864E+26</v>
      </c>
      <c r="CF354" s="31">
        <f t="shared" si="544"/>
        <v>741197218237136.25</v>
      </c>
      <c r="CG354" s="31">
        <f t="shared" si="545"/>
        <v>4710</v>
      </c>
      <c r="CH354" s="31">
        <f t="shared" si="546"/>
        <v>1297129.0566062178</v>
      </c>
      <c r="CI354" s="56">
        <f t="shared" si="575"/>
        <v>3.0236581298878617E-12</v>
      </c>
      <c r="CK354" s="32">
        <f t="shared" si="547"/>
        <v>138</v>
      </c>
      <c r="CL354" s="32">
        <f t="shared" si="548"/>
        <v>19.799999999999997</v>
      </c>
      <c r="CM354" s="32">
        <v>1</v>
      </c>
      <c r="CN354" s="23">
        <f t="shared" si="549"/>
        <v>2.0499999999999998</v>
      </c>
      <c r="CO354" s="31">
        <f t="shared" si="490"/>
        <v>19756800</v>
      </c>
      <c r="CP354" s="31">
        <f t="shared" si="550"/>
        <v>5589198719.999999</v>
      </c>
      <c r="CQ354" s="31">
        <f t="shared" si="551"/>
        <v>361912704217.35034</v>
      </c>
      <c r="CR354" s="31">
        <f t="shared" si="552"/>
        <v>5939.9999999999991</v>
      </c>
      <c r="CS354" s="31">
        <f t="shared" si="553"/>
        <v>1297129.0566062178</v>
      </c>
      <c r="CT354" s="56">
        <f t="shared" si="570"/>
        <v>64.752162581428209</v>
      </c>
      <c r="CV354" s="32">
        <f t="shared" si="554"/>
        <v>88</v>
      </c>
      <c r="CW354" s="32">
        <f t="shared" si="555"/>
        <v>24.4</v>
      </c>
      <c r="CX354" s="32">
        <v>1</v>
      </c>
      <c r="CY354" s="23">
        <f t="shared" si="556"/>
        <v>2.2999999999999998</v>
      </c>
      <c r="CZ354" s="31">
        <f t="shared" si="491"/>
        <v>8640</v>
      </c>
      <c r="DA354" s="31">
        <f t="shared" si="557"/>
        <v>1748735.9999999998</v>
      </c>
      <c r="DB354" s="31">
        <f t="shared" si="558"/>
        <v>353430375.212255</v>
      </c>
      <c r="DC354" s="31">
        <f t="shared" si="559"/>
        <v>7320</v>
      </c>
      <c r="DD354" s="31">
        <f t="shared" si="560"/>
        <v>1297129.0566062178</v>
      </c>
      <c r="DE354" s="56">
        <f t="shared" si="561"/>
        <v>202.1061928228475</v>
      </c>
      <c r="DG354" s="32">
        <f t="shared" si="562"/>
        <v>23</v>
      </c>
      <c r="DH354" s="32">
        <f t="shared" si="563"/>
        <v>29.65</v>
      </c>
      <c r="DI354" s="32">
        <v>1</v>
      </c>
      <c r="DJ354" s="23">
        <f t="shared" si="571"/>
        <v>2.625</v>
      </c>
      <c r="DK354" s="31">
        <f t="shared" si="492"/>
        <v>6</v>
      </c>
      <c r="DL354" s="31">
        <f t="shared" si="564"/>
        <v>362.25</v>
      </c>
      <c r="DM354" s="31">
        <f t="shared" si="565"/>
        <v>43143.35634915204</v>
      </c>
      <c r="DN354" s="31">
        <f t="shared" si="566"/>
        <v>8895</v>
      </c>
      <c r="DO354" s="31">
        <f t="shared" si="567"/>
        <v>1297129.0566062178</v>
      </c>
      <c r="DP354" s="56">
        <f t="shared" si="572"/>
        <v>119.09829219917748</v>
      </c>
    </row>
    <row r="355" spans="1:120">
      <c r="A355" s="23">
        <f t="shared" si="493"/>
        <v>44762.407133329129</v>
      </c>
      <c r="B355" s="23">
        <v>0</v>
      </c>
      <c r="C355" s="44">
        <f t="shared" si="574"/>
        <v>14.824999999999999</v>
      </c>
      <c r="D355" s="48"/>
      <c r="E355" s="47">
        <f t="shared" si="494"/>
        <v>14.824999999999999</v>
      </c>
      <c r="F355" s="84">
        <f t="shared" si="481"/>
        <v>29.65</v>
      </c>
      <c r="G355" s="185">
        <f t="shared" si="482"/>
        <v>126.23778617514998</v>
      </c>
      <c r="H355" s="26">
        <f t="shared" si="495"/>
        <v>1.0277647004382505E+21</v>
      </c>
      <c r="I355" s="23">
        <f t="shared" si="568"/>
        <v>69.80000000000004</v>
      </c>
      <c r="J355" s="27">
        <v>349</v>
      </c>
      <c r="K355" s="32">
        <f t="shared" si="496"/>
        <v>349</v>
      </c>
      <c r="L355" s="32">
        <f t="shared" si="497"/>
        <v>1</v>
      </c>
      <c r="M355" s="22">
        <v>1</v>
      </c>
      <c r="N355" s="109">
        <f t="shared" si="498"/>
        <v>14.824999999999999</v>
      </c>
      <c r="O355" s="31">
        <f t="shared" si="483"/>
        <v>1.2135937846092971E+22</v>
      </c>
      <c r="P355" s="31">
        <f t="shared" si="499"/>
        <v>6.2790432220346569E+25</v>
      </c>
      <c r="Q355" s="31">
        <f t="shared" si="500"/>
        <v>1.8283934020796476E+24</v>
      </c>
      <c r="R355" s="31">
        <f t="shared" si="501"/>
        <v>300</v>
      </c>
      <c r="S355" s="31">
        <f t="shared" si="502"/>
        <v>1342872.213999874</v>
      </c>
      <c r="T355" s="56">
        <f t="shared" si="503"/>
        <v>2.9118980988431169E-2</v>
      </c>
      <c r="U355" s="163">
        <f t="shared" si="504"/>
        <v>3787.1335852544994</v>
      </c>
      <c r="W355" s="32">
        <f t="shared" si="505"/>
        <v>344</v>
      </c>
      <c r="X355" s="32">
        <f t="shared" si="506"/>
        <v>2.0499999999999998</v>
      </c>
      <c r="Y355" s="22">
        <v>1</v>
      </c>
      <c r="Z355" s="23">
        <f t="shared" si="507"/>
        <v>1.0249999999999999</v>
      </c>
      <c r="AA355" s="31">
        <f t="shared" si="484"/>
        <v>7.9908058285313469E+22</v>
      </c>
      <c r="AB355" s="31">
        <f t="shared" si="508"/>
        <v>2.8175581351401525E+25</v>
      </c>
      <c r="AC355" s="31">
        <f t="shared" si="509"/>
        <v>9.1419670103982342E+23</v>
      </c>
      <c r="AD355" s="31">
        <f t="shared" si="510"/>
        <v>615</v>
      </c>
      <c r="AE355" s="31">
        <f t="shared" si="511"/>
        <v>1342872.213999874</v>
      </c>
      <c r="AF355" s="56">
        <f t="shared" si="573"/>
        <v>3.2446418394641179E-2</v>
      </c>
      <c r="AH355" s="32">
        <f t="shared" si="512"/>
        <v>334</v>
      </c>
      <c r="AI355" s="32">
        <f t="shared" si="513"/>
        <v>4.1999999999999993</v>
      </c>
      <c r="AJ355" s="22">
        <v>1</v>
      </c>
      <c r="AK355" s="23">
        <f t="shared" si="514"/>
        <v>1.075</v>
      </c>
      <c r="AL355" s="31">
        <f t="shared" si="485"/>
        <v>6.5193054545127533E+21</v>
      </c>
      <c r="AM355" s="31">
        <f t="shared" si="515"/>
        <v>2.3407566234428041E+24</v>
      </c>
      <c r="AN355" s="31">
        <f t="shared" si="516"/>
        <v>2.2854917525995569E+23</v>
      </c>
      <c r="AO355" s="31">
        <f t="shared" si="517"/>
        <v>1259.9999999999998</v>
      </c>
      <c r="AP355" s="31">
        <f t="shared" si="518"/>
        <v>1342872.213999874</v>
      </c>
      <c r="AQ355" s="56">
        <f t="shared" si="479"/>
        <v>9.7639016790991143E-2</v>
      </c>
      <c r="AS355" s="32">
        <f t="shared" si="519"/>
        <v>319</v>
      </c>
      <c r="AT355" s="32">
        <f t="shared" si="520"/>
        <v>6.4999999999999991</v>
      </c>
      <c r="AU355" s="22">
        <v>1</v>
      </c>
      <c r="AV355" s="23">
        <f t="shared" si="521"/>
        <v>1.1499999999999999</v>
      </c>
      <c r="AW355" s="31">
        <f t="shared" si="486"/>
        <v>3.8526786812993562E+20</v>
      </c>
      <c r="AX355" s="31">
        <f t="shared" si="522"/>
        <v>1.4133551742346688E+23</v>
      </c>
      <c r="AY355" s="31">
        <f t="shared" si="523"/>
        <v>2.8568646907494436E+22</v>
      </c>
      <c r="AZ355" s="31">
        <f t="shared" si="524"/>
        <v>1949.9999999999998</v>
      </c>
      <c r="BA355" s="31">
        <f t="shared" si="525"/>
        <v>1342872.213999874</v>
      </c>
      <c r="BB355" s="56">
        <f t="shared" si="569"/>
        <v>0.20213352898335937</v>
      </c>
      <c r="BD355" s="32">
        <f t="shared" si="526"/>
        <v>289</v>
      </c>
      <c r="BE355" s="32">
        <f t="shared" si="527"/>
        <v>9.1</v>
      </c>
      <c r="BF355" s="22">
        <v>1</v>
      </c>
      <c r="BG355" s="23">
        <f t="shared" si="528"/>
        <v>1.3</v>
      </c>
      <c r="BH355" s="31">
        <f t="shared" si="487"/>
        <v>2.5790658940929573E+19</v>
      </c>
      <c r="BI355" s="31">
        <f t="shared" si="529"/>
        <v>9.6895505641072419E+21</v>
      </c>
      <c r="BJ355" s="31">
        <f t="shared" si="530"/>
        <v>4.4638510792959964E+20</v>
      </c>
      <c r="BK355" s="31">
        <f t="shared" si="531"/>
        <v>2730</v>
      </c>
      <c r="BL355" s="31">
        <f t="shared" si="532"/>
        <v>1342872.213999874</v>
      </c>
      <c r="BM355" s="56">
        <f t="shared" si="480"/>
        <v>4.6068711337668516E-2</v>
      </c>
      <c r="BO355" s="32">
        <f t="shared" si="533"/>
        <v>244</v>
      </c>
      <c r="BP355" s="32">
        <f t="shared" si="534"/>
        <v>12.149999999999999</v>
      </c>
      <c r="BQ355" s="22">
        <v>1</v>
      </c>
      <c r="BR355" s="23">
        <f t="shared" si="535"/>
        <v>1.5249999999999999</v>
      </c>
      <c r="BS355" s="31">
        <f t="shared" si="488"/>
        <v>1.3432634865067486E+17</v>
      </c>
      <c r="BT355" s="31">
        <f t="shared" si="536"/>
        <v>4.9982834332916113E+19</v>
      </c>
      <c r="BU355" s="31">
        <f t="shared" si="537"/>
        <v>8.7184591392499686E+17</v>
      </c>
      <c r="BV355" s="31">
        <f t="shared" si="538"/>
        <v>3644.9999999999995</v>
      </c>
      <c r="BW355" s="31">
        <f t="shared" si="539"/>
        <v>1342872.213999874</v>
      </c>
      <c r="BX355" s="56">
        <f t="shared" si="576"/>
        <v>1.7442906661074325E-2</v>
      </c>
      <c r="BZ355" s="32">
        <f t="shared" si="540"/>
        <v>194</v>
      </c>
      <c r="CA355" s="32">
        <f t="shared" si="541"/>
        <v>15.7</v>
      </c>
      <c r="CB355" s="32">
        <v>1</v>
      </c>
      <c r="CC355" s="23">
        <f t="shared" si="542"/>
        <v>1.7749999999999999</v>
      </c>
      <c r="CD355" s="31">
        <f t="shared" si="489"/>
        <v>7.1555896668731996E+23</v>
      </c>
      <c r="CE355" s="31">
        <f t="shared" si="543"/>
        <v>2.4640273017877862E+26</v>
      </c>
      <c r="CF355" s="31">
        <f t="shared" si="544"/>
        <v>851412025317377</v>
      </c>
      <c r="CG355" s="31">
        <f t="shared" si="545"/>
        <v>4710</v>
      </c>
      <c r="CH355" s="31">
        <f t="shared" si="546"/>
        <v>1342872.213999874</v>
      </c>
      <c r="CI355" s="56">
        <f t="shared" si="575"/>
        <v>3.455367660494797E-12</v>
      </c>
      <c r="CK355" s="32">
        <f t="shared" si="547"/>
        <v>139</v>
      </c>
      <c r="CL355" s="32">
        <f t="shared" si="548"/>
        <v>19.799999999999997</v>
      </c>
      <c r="CM355" s="32">
        <v>1</v>
      </c>
      <c r="CN355" s="23">
        <f t="shared" si="549"/>
        <v>2.0499999999999998</v>
      </c>
      <c r="CO355" s="31">
        <f t="shared" si="490"/>
        <v>19756800</v>
      </c>
      <c r="CP355" s="31">
        <f t="shared" si="550"/>
        <v>5629700159.999999</v>
      </c>
      <c r="CQ355" s="31">
        <f t="shared" si="551"/>
        <v>415728527986.99884</v>
      </c>
      <c r="CR355" s="31">
        <f t="shared" si="552"/>
        <v>5939.9999999999991</v>
      </c>
      <c r="CS355" s="31">
        <f t="shared" si="553"/>
        <v>1342872.213999874</v>
      </c>
      <c r="CT355" s="56">
        <f t="shared" si="570"/>
        <v>73.845589671155579</v>
      </c>
      <c r="CV355" s="32">
        <f t="shared" si="554"/>
        <v>89</v>
      </c>
      <c r="CW355" s="32">
        <f t="shared" si="555"/>
        <v>24.4</v>
      </c>
      <c r="CX355" s="32">
        <v>1</v>
      </c>
      <c r="CY355" s="23">
        <f t="shared" si="556"/>
        <v>2.2999999999999998</v>
      </c>
      <c r="CZ355" s="31">
        <f t="shared" si="491"/>
        <v>8640</v>
      </c>
      <c r="DA355" s="31">
        <f t="shared" si="557"/>
        <v>1768607.9999999998</v>
      </c>
      <c r="DB355" s="31">
        <f t="shared" si="558"/>
        <v>405984890.6123023</v>
      </c>
      <c r="DC355" s="31">
        <f t="shared" si="559"/>
        <v>7320</v>
      </c>
      <c r="DD355" s="31">
        <f t="shared" si="560"/>
        <v>1342872.213999874</v>
      </c>
      <c r="DE355" s="56">
        <f t="shared" si="561"/>
        <v>229.55052256480937</v>
      </c>
      <c r="DG355" s="32">
        <f t="shared" si="562"/>
        <v>24</v>
      </c>
      <c r="DH355" s="32">
        <f t="shared" si="563"/>
        <v>29.65</v>
      </c>
      <c r="DI355" s="32">
        <v>1</v>
      </c>
      <c r="DJ355" s="23">
        <f t="shared" si="571"/>
        <v>2.625</v>
      </c>
      <c r="DK355" s="31">
        <f t="shared" si="492"/>
        <v>6</v>
      </c>
      <c r="DL355" s="31">
        <f t="shared" si="564"/>
        <v>378</v>
      </c>
      <c r="DM355" s="31">
        <f t="shared" si="565"/>
        <v>49558.702467321826</v>
      </c>
      <c r="DN355" s="31">
        <f t="shared" si="566"/>
        <v>8895</v>
      </c>
      <c r="DO355" s="31">
        <f t="shared" si="567"/>
        <v>1342872.213999874</v>
      </c>
      <c r="DP355" s="56">
        <f t="shared" si="572"/>
        <v>131.10767848497838</v>
      </c>
    </row>
    <row r="356" spans="1:120">
      <c r="A356" s="23">
        <f t="shared" si="493"/>
        <v>46340.950011842717</v>
      </c>
      <c r="B356" s="23">
        <v>0</v>
      </c>
      <c r="C356" s="44">
        <f t="shared" si="574"/>
        <v>14.824999999999999</v>
      </c>
      <c r="D356" s="73"/>
      <c r="E356" s="47">
        <f t="shared" si="494"/>
        <v>14.824999999999999</v>
      </c>
      <c r="F356" s="84">
        <f t="shared" si="481"/>
        <v>29.65</v>
      </c>
      <c r="G356" s="185">
        <f t="shared" si="482"/>
        <v>128</v>
      </c>
      <c r="H356" s="26">
        <f t="shared" si="495"/>
        <v>1.1805916207174386E+21</v>
      </c>
      <c r="I356" s="23">
        <f t="shared" si="568"/>
        <v>70.000000000000043</v>
      </c>
      <c r="J356" s="27">
        <v>350</v>
      </c>
      <c r="K356" s="32">
        <f t="shared" si="496"/>
        <v>350</v>
      </c>
      <c r="L356" s="32">
        <f t="shared" si="497"/>
        <v>1</v>
      </c>
      <c r="M356" s="22">
        <v>1</v>
      </c>
      <c r="N356" s="109">
        <f t="shared" si="498"/>
        <v>14.824999999999999</v>
      </c>
      <c r="O356" s="31">
        <f t="shared" si="483"/>
        <v>1.2135937846092971E+22</v>
      </c>
      <c r="P356" s="31">
        <f t="shared" si="499"/>
        <v>6.2970347498914893E+25</v>
      </c>
      <c r="Q356" s="31">
        <f t="shared" si="500"/>
        <v>2.100272493256323E+24</v>
      </c>
      <c r="R356" s="31">
        <f t="shared" si="501"/>
        <v>300</v>
      </c>
      <c r="S356" s="31">
        <f t="shared" si="502"/>
        <v>1390228.5003552814</v>
      </c>
      <c r="T356" s="56">
        <f t="shared" si="503"/>
        <v>3.335335720185624E-2</v>
      </c>
      <c r="U356" s="163">
        <f t="shared" si="504"/>
        <v>3840</v>
      </c>
      <c r="W356" s="32">
        <f t="shared" si="505"/>
        <v>345</v>
      </c>
      <c r="X356" s="32">
        <f t="shared" si="506"/>
        <v>2.0499999999999998</v>
      </c>
      <c r="Y356" s="22">
        <v>1</v>
      </c>
      <c r="Z356" s="23">
        <f t="shared" si="507"/>
        <v>1.0249999999999999</v>
      </c>
      <c r="AA356" s="31">
        <f t="shared" si="484"/>
        <v>7.9908058285313469E+22</v>
      </c>
      <c r="AB356" s="31">
        <f t="shared" si="508"/>
        <v>2.8257487111143972E+25</v>
      </c>
      <c r="AC356" s="31">
        <f t="shared" si="509"/>
        <v>1.0501362466281615E+24</v>
      </c>
      <c r="AD356" s="31">
        <f t="shared" si="510"/>
        <v>615</v>
      </c>
      <c r="AE356" s="31">
        <f t="shared" si="511"/>
        <v>1390228.5003552814</v>
      </c>
      <c r="AF356" s="56">
        <f t="shared" si="573"/>
        <v>3.7163115124062708E-2</v>
      </c>
      <c r="AH356" s="32">
        <f t="shared" si="512"/>
        <v>335</v>
      </c>
      <c r="AI356" s="32">
        <f t="shared" si="513"/>
        <v>4.1999999999999993</v>
      </c>
      <c r="AJ356" s="22">
        <v>1</v>
      </c>
      <c r="AK356" s="23">
        <f t="shared" si="514"/>
        <v>1.075</v>
      </c>
      <c r="AL356" s="31">
        <f t="shared" si="485"/>
        <v>6.5193054545127533E+21</v>
      </c>
      <c r="AM356" s="31">
        <f t="shared" si="515"/>
        <v>2.3477648768064052E+24</v>
      </c>
      <c r="AN356" s="31">
        <f t="shared" si="516"/>
        <v>2.6253406165704018E+23</v>
      </c>
      <c r="AO356" s="31">
        <f t="shared" si="517"/>
        <v>1259.9999999999998</v>
      </c>
      <c r="AP356" s="31">
        <f t="shared" si="518"/>
        <v>1390228.5003552814</v>
      </c>
      <c r="AQ356" s="56">
        <f t="shared" si="479"/>
        <v>0.11182297863411154</v>
      </c>
      <c r="AS356" s="32">
        <f t="shared" si="519"/>
        <v>320</v>
      </c>
      <c r="AT356" s="32">
        <f t="shared" si="520"/>
        <v>6.4999999999999991</v>
      </c>
      <c r="AU356" s="22">
        <v>1</v>
      </c>
      <c r="AV356" s="23">
        <f t="shared" si="521"/>
        <v>1.1499999999999999</v>
      </c>
      <c r="AW356" s="31">
        <f t="shared" si="486"/>
        <v>3.8526786812993562E+20</v>
      </c>
      <c r="AX356" s="31">
        <f t="shared" si="522"/>
        <v>1.4177857547181629E+23</v>
      </c>
      <c r="AY356" s="31">
        <f t="shared" si="523"/>
        <v>3.2816757707129989E+22</v>
      </c>
      <c r="AZ356" s="31">
        <f t="shared" si="524"/>
        <v>1949.9999999999998</v>
      </c>
      <c r="BA356" s="31">
        <f t="shared" si="525"/>
        <v>1390228.5003552814</v>
      </c>
      <c r="BB356" s="56">
        <f t="shared" si="569"/>
        <v>0.23146485706970252</v>
      </c>
      <c r="BD356" s="32">
        <f t="shared" si="526"/>
        <v>290</v>
      </c>
      <c r="BE356" s="32">
        <f t="shared" si="527"/>
        <v>9.1</v>
      </c>
      <c r="BF356" s="22">
        <v>1</v>
      </c>
      <c r="BG356" s="23">
        <f t="shared" si="528"/>
        <v>1.3</v>
      </c>
      <c r="BH356" s="31">
        <f t="shared" si="487"/>
        <v>2.5790658940929573E+19</v>
      </c>
      <c r="BI356" s="31">
        <f t="shared" si="529"/>
        <v>9.7230784207304492E+21</v>
      </c>
      <c r="BJ356" s="31">
        <f t="shared" si="530"/>
        <v>5.1276183917390509E+20</v>
      </c>
      <c r="BK356" s="31">
        <f t="shared" si="531"/>
        <v>2730</v>
      </c>
      <c r="BL356" s="31">
        <f t="shared" si="532"/>
        <v>1390228.5003552814</v>
      </c>
      <c r="BM356" s="56">
        <f t="shared" si="480"/>
        <v>5.2736573437549596E-2</v>
      </c>
      <c r="BO356" s="32">
        <f t="shared" si="533"/>
        <v>245</v>
      </c>
      <c r="BP356" s="32">
        <f t="shared" si="534"/>
        <v>12.149999999999999</v>
      </c>
      <c r="BQ356" s="22">
        <v>1</v>
      </c>
      <c r="BR356" s="23">
        <f t="shared" si="535"/>
        <v>1.5249999999999999</v>
      </c>
      <c r="BS356" s="31">
        <f t="shared" si="488"/>
        <v>1.3432634865067486E+17</v>
      </c>
      <c r="BT356" s="31">
        <f t="shared" si="536"/>
        <v>5.0187682014608392E+19</v>
      </c>
      <c r="BU356" s="31">
        <f t="shared" si="537"/>
        <v>1.0014879671365303E+18</v>
      </c>
      <c r="BV356" s="31">
        <f t="shared" si="538"/>
        <v>3644.9999999999995</v>
      </c>
      <c r="BW356" s="31">
        <f t="shared" si="539"/>
        <v>1390228.5003552814</v>
      </c>
      <c r="BX356" s="56">
        <f t="shared" si="576"/>
        <v>1.9954855991257417E-2</v>
      </c>
      <c r="BZ356" s="32">
        <f t="shared" si="540"/>
        <v>195</v>
      </c>
      <c r="CA356" s="32">
        <f t="shared" si="541"/>
        <v>15.7</v>
      </c>
      <c r="CB356" s="32">
        <v>1</v>
      </c>
      <c r="CC356" s="23">
        <f t="shared" si="542"/>
        <v>1.7749999999999999</v>
      </c>
      <c r="CD356" s="31">
        <f t="shared" si="489"/>
        <v>7.1555896668731996E+23</v>
      </c>
      <c r="CE356" s="31">
        <f t="shared" si="543"/>
        <v>2.476728473446486E+26</v>
      </c>
      <c r="CF356" s="31">
        <f t="shared" si="544"/>
        <v>978015592906764.75</v>
      </c>
      <c r="CG356" s="31">
        <f t="shared" si="545"/>
        <v>4710</v>
      </c>
      <c r="CH356" s="31">
        <f t="shared" si="546"/>
        <v>1390228.5003552814</v>
      </c>
      <c r="CI356" s="56">
        <f t="shared" si="575"/>
        <v>3.9488204031740681E-12</v>
      </c>
      <c r="CK356" s="32">
        <f t="shared" si="547"/>
        <v>140</v>
      </c>
      <c r="CL356" s="32">
        <f t="shared" si="548"/>
        <v>19.799999999999997</v>
      </c>
      <c r="CM356" s="32">
        <v>1</v>
      </c>
      <c r="CN356" s="23">
        <f t="shared" si="549"/>
        <v>2.0499999999999998</v>
      </c>
      <c r="CO356" s="31">
        <f t="shared" si="490"/>
        <v>19756800</v>
      </c>
      <c r="CP356" s="31">
        <f t="shared" si="550"/>
        <v>5670201599.999999</v>
      </c>
      <c r="CQ356" s="31">
        <f t="shared" si="551"/>
        <v>477546676224.00446</v>
      </c>
      <c r="CR356" s="31">
        <f t="shared" si="552"/>
        <v>5939.9999999999991</v>
      </c>
      <c r="CS356" s="31">
        <f t="shared" si="553"/>
        <v>1390228.5003552814</v>
      </c>
      <c r="CT356" s="56">
        <f t="shared" si="570"/>
        <v>84.22040518347788</v>
      </c>
      <c r="CV356" s="32">
        <f t="shared" si="554"/>
        <v>90</v>
      </c>
      <c r="CW356" s="32">
        <f t="shared" si="555"/>
        <v>24.4</v>
      </c>
      <c r="CX356" s="32">
        <v>1</v>
      </c>
      <c r="CY356" s="23">
        <f t="shared" si="556"/>
        <v>2.2999999999999998</v>
      </c>
      <c r="CZ356" s="31">
        <f t="shared" si="491"/>
        <v>8640</v>
      </c>
      <c r="DA356" s="31">
        <f t="shared" si="557"/>
        <v>1788479.9999999998</v>
      </c>
      <c r="DB356" s="31">
        <f t="shared" si="558"/>
        <v>466354176.0000028</v>
      </c>
      <c r="DC356" s="31">
        <f t="shared" si="559"/>
        <v>7320</v>
      </c>
      <c r="DD356" s="31">
        <f t="shared" si="560"/>
        <v>1390228.5003552814</v>
      </c>
      <c r="DE356" s="56">
        <f t="shared" si="561"/>
        <v>260.75448201825174</v>
      </c>
      <c r="DG356" s="32">
        <f t="shared" si="562"/>
        <v>25</v>
      </c>
      <c r="DH356" s="32">
        <f t="shared" si="563"/>
        <v>29.65</v>
      </c>
      <c r="DI356" s="32">
        <v>1</v>
      </c>
      <c r="DJ356" s="23">
        <f t="shared" si="571"/>
        <v>2.625</v>
      </c>
      <c r="DK356" s="31">
        <f t="shared" si="492"/>
        <v>6</v>
      </c>
      <c r="DL356" s="31">
        <f t="shared" si="564"/>
        <v>393.75</v>
      </c>
      <c r="DM356" s="31">
        <f t="shared" si="565"/>
        <v>56928.000000000102</v>
      </c>
      <c r="DN356" s="31">
        <f t="shared" si="566"/>
        <v>8895</v>
      </c>
      <c r="DO356" s="31">
        <f t="shared" si="567"/>
        <v>1390228.5003552814</v>
      </c>
      <c r="DP356" s="56">
        <f t="shared" si="572"/>
        <v>144.57904761904788</v>
      </c>
    </row>
    <row r="357" spans="1:120">
      <c r="A357" s="23">
        <f t="shared" si="493"/>
        <v>47975.160084747447</v>
      </c>
      <c r="B357" s="23">
        <v>0</v>
      </c>
      <c r="C357" s="44">
        <f t="shared" si="574"/>
        <v>14.824999999999999</v>
      </c>
      <c r="D357" s="48"/>
      <c r="E357" s="47">
        <f t="shared" si="494"/>
        <v>14.824999999999999</v>
      </c>
      <c r="F357" s="84">
        <f t="shared" si="481"/>
        <v>29.65</v>
      </c>
      <c r="G357" s="185">
        <f t="shared" si="482"/>
        <v>129.78681341312364</v>
      </c>
      <c r="H357" s="26">
        <f t="shared" si="495"/>
        <v>1.3561436526414057E+21</v>
      </c>
      <c r="I357" s="23">
        <f t="shared" si="568"/>
        <v>70.200000000000045</v>
      </c>
      <c r="J357" s="27">
        <v>351</v>
      </c>
      <c r="K357" s="32">
        <f t="shared" si="496"/>
        <v>351</v>
      </c>
      <c r="L357" s="32">
        <f t="shared" si="497"/>
        <v>1</v>
      </c>
      <c r="M357" s="22">
        <v>1</v>
      </c>
      <c r="N357" s="109">
        <f t="shared" si="498"/>
        <v>14.824999999999999</v>
      </c>
      <c r="O357" s="31">
        <f t="shared" si="483"/>
        <v>1.2135937846092971E+22</v>
      </c>
      <c r="P357" s="31">
        <f t="shared" si="499"/>
        <v>6.3150262777483233E+25</v>
      </c>
      <c r="Q357" s="31">
        <f t="shared" si="500"/>
        <v>2.4125795580490604E+24</v>
      </c>
      <c r="R357" s="31">
        <f t="shared" si="501"/>
        <v>300</v>
      </c>
      <c r="S357" s="31">
        <f t="shared" si="502"/>
        <v>1439254.8025424234</v>
      </c>
      <c r="T357" s="56">
        <f t="shared" si="503"/>
        <v>3.8203792857522144E-2</v>
      </c>
      <c r="U357" s="163">
        <f t="shared" si="504"/>
        <v>3893.6044023937093</v>
      </c>
      <c r="W357" s="32">
        <f t="shared" si="505"/>
        <v>346</v>
      </c>
      <c r="X357" s="32">
        <f t="shared" si="506"/>
        <v>2.0499999999999998</v>
      </c>
      <c r="Y357" s="22">
        <v>1</v>
      </c>
      <c r="Z357" s="23">
        <f t="shared" si="507"/>
        <v>1.0249999999999999</v>
      </c>
      <c r="AA357" s="31">
        <f t="shared" si="484"/>
        <v>7.9908058285313469E+22</v>
      </c>
      <c r="AB357" s="31">
        <f t="shared" si="508"/>
        <v>2.8339392870886418E+25</v>
      </c>
      <c r="AC357" s="31">
        <f t="shared" si="509"/>
        <v>1.2062897790245298E+24</v>
      </c>
      <c r="AD357" s="31">
        <f t="shared" si="510"/>
        <v>615</v>
      </c>
      <c r="AE357" s="31">
        <f t="shared" si="511"/>
        <v>1439254.8025424234</v>
      </c>
      <c r="AF357" s="56">
        <f t="shared" si="573"/>
        <v>4.2565829992207545E-2</v>
      </c>
      <c r="AH357" s="32">
        <f t="shared" si="512"/>
        <v>336</v>
      </c>
      <c r="AI357" s="32">
        <f t="shared" si="513"/>
        <v>4.1999999999999993</v>
      </c>
      <c r="AJ357" s="22">
        <v>1</v>
      </c>
      <c r="AK357" s="23">
        <f t="shared" si="514"/>
        <v>1.075</v>
      </c>
      <c r="AL357" s="31">
        <f t="shared" si="485"/>
        <v>6.5193054545127533E+21</v>
      </c>
      <c r="AM357" s="31">
        <f t="shared" si="515"/>
        <v>2.3547731301700065E+24</v>
      </c>
      <c r="AN357" s="31">
        <f t="shared" si="516"/>
        <v>3.0157244475613225E+23</v>
      </c>
      <c r="AO357" s="31">
        <f t="shared" si="517"/>
        <v>1259.9999999999998</v>
      </c>
      <c r="AP357" s="31">
        <f t="shared" si="518"/>
        <v>1439254.8025424234</v>
      </c>
      <c r="AQ357" s="56">
        <f t="shared" si="479"/>
        <v>0.12806857734713481</v>
      </c>
      <c r="AS357" s="32">
        <f t="shared" si="519"/>
        <v>321</v>
      </c>
      <c r="AT357" s="32">
        <f t="shared" si="520"/>
        <v>6.4999999999999991</v>
      </c>
      <c r="AU357" s="22">
        <v>1</v>
      </c>
      <c r="AV357" s="23">
        <f t="shared" si="521"/>
        <v>1.1499999999999999</v>
      </c>
      <c r="AW357" s="31">
        <f t="shared" si="486"/>
        <v>3.8526786812993562E+20</v>
      </c>
      <c r="AX357" s="31">
        <f t="shared" si="522"/>
        <v>1.4222163352016572E+23</v>
      </c>
      <c r="AY357" s="31">
        <f t="shared" si="523"/>
        <v>3.7696555594516502E+22</v>
      </c>
      <c r="AZ357" s="31">
        <f t="shared" si="524"/>
        <v>1949.9999999999998</v>
      </c>
      <c r="BA357" s="31">
        <f t="shared" si="525"/>
        <v>1439254.8025424234</v>
      </c>
      <c r="BB357" s="56">
        <f t="shared" si="569"/>
        <v>0.26505500366912516</v>
      </c>
      <c r="BD357" s="32">
        <f t="shared" si="526"/>
        <v>291</v>
      </c>
      <c r="BE357" s="32">
        <f t="shared" si="527"/>
        <v>9.1</v>
      </c>
      <c r="BF357" s="22">
        <v>1</v>
      </c>
      <c r="BG357" s="23">
        <f t="shared" si="528"/>
        <v>1.3</v>
      </c>
      <c r="BH357" s="31">
        <f t="shared" si="487"/>
        <v>2.5790658940929573E+19</v>
      </c>
      <c r="BI357" s="31">
        <f t="shared" si="529"/>
        <v>9.7566062773536565E+21</v>
      </c>
      <c r="BJ357" s="31">
        <f t="shared" si="530"/>
        <v>5.890086811643191E+20</v>
      </c>
      <c r="BK357" s="31">
        <f t="shared" si="531"/>
        <v>2730</v>
      </c>
      <c r="BL357" s="31">
        <f t="shared" si="532"/>
        <v>1439254.8025424234</v>
      </c>
      <c r="BM357" s="56">
        <f t="shared" si="480"/>
        <v>6.037024190793517E-2</v>
      </c>
      <c r="BO357" s="32">
        <f t="shared" si="533"/>
        <v>246</v>
      </c>
      <c r="BP357" s="32">
        <f t="shared" si="534"/>
        <v>12.149999999999999</v>
      </c>
      <c r="BQ357" s="22">
        <v>1</v>
      </c>
      <c r="BR357" s="23">
        <f t="shared" si="535"/>
        <v>1.5249999999999999</v>
      </c>
      <c r="BS357" s="31">
        <f t="shared" si="488"/>
        <v>1.3432634865067486E+17</v>
      </c>
      <c r="BT357" s="31">
        <f t="shared" si="536"/>
        <v>5.0392529696300671E+19</v>
      </c>
      <c r="BU357" s="31">
        <f t="shared" si="537"/>
        <v>1.1504075803990569E+18</v>
      </c>
      <c r="BV357" s="31">
        <f t="shared" si="538"/>
        <v>3644.9999999999995</v>
      </c>
      <c r="BW357" s="31">
        <f t="shared" si="539"/>
        <v>1439254.8025424234</v>
      </c>
      <c r="BX357" s="56">
        <f t="shared" si="576"/>
        <v>2.282893094139524E-2</v>
      </c>
      <c r="BZ357" s="32">
        <f t="shared" si="540"/>
        <v>196</v>
      </c>
      <c r="CA357" s="32">
        <f t="shared" si="541"/>
        <v>15.7</v>
      </c>
      <c r="CB357" s="32">
        <v>1</v>
      </c>
      <c r="CC357" s="23">
        <f t="shared" si="542"/>
        <v>1.7749999999999999</v>
      </c>
      <c r="CD357" s="31">
        <f t="shared" si="489"/>
        <v>7.1555896668731996E+23</v>
      </c>
      <c r="CE357" s="31">
        <f t="shared" si="543"/>
        <v>2.4894296451051861E+26</v>
      </c>
      <c r="CF357" s="31">
        <f t="shared" si="544"/>
        <v>1123444902733450.6</v>
      </c>
      <c r="CG357" s="31">
        <f t="shared" si="545"/>
        <v>4710</v>
      </c>
      <c r="CH357" s="31">
        <f t="shared" si="546"/>
        <v>1439254.8025424234</v>
      </c>
      <c r="CI357" s="56">
        <f t="shared" si="575"/>
        <v>4.5128606262981236E-12</v>
      </c>
      <c r="CK357" s="32">
        <f t="shared" si="547"/>
        <v>141</v>
      </c>
      <c r="CL357" s="32">
        <f t="shared" si="548"/>
        <v>19.799999999999997</v>
      </c>
      <c r="CM357" s="32">
        <v>1</v>
      </c>
      <c r="CN357" s="23">
        <f t="shared" si="549"/>
        <v>2.0499999999999998</v>
      </c>
      <c r="CO357" s="31">
        <f t="shared" si="490"/>
        <v>19756800</v>
      </c>
      <c r="CP357" s="31">
        <f t="shared" si="550"/>
        <v>5710703039.999999</v>
      </c>
      <c r="CQ357" s="31">
        <f t="shared" si="551"/>
        <v>548557081412.81561</v>
      </c>
      <c r="CR357" s="31">
        <f t="shared" si="552"/>
        <v>5939.9999999999991</v>
      </c>
      <c r="CS357" s="31">
        <f t="shared" si="553"/>
        <v>1439254.8025424234</v>
      </c>
      <c r="CT357" s="56">
        <f t="shared" si="570"/>
        <v>96.057714360299798</v>
      </c>
      <c r="CV357" s="32">
        <f t="shared" si="554"/>
        <v>91</v>
      </c>
      <c r="CW357" s="32">
        <f t="shared" si="555"/>
        <v>24.4</v>
      </c>
      <c r="CX357" s="32">
        <v>1</v>
      </c>
      <c r="CY357" s="23">
        <f t="shared" si="556"/>
        <v>2.2999999999999998</v>
      </c>
      <c r="CZ357" s="31">
        <f t="shared" si="491"/>
        <v>8640</v>
      </c>
      <c r="DA357" s="31">
        <f t="shared" si="557"/>
        <v>1808351.9999999998</v>
      </c>
      <c r="DB357" s="31">
        <f t="shared" si="558"/>
        <v>535700274.8172009</v>
      </c>
      <c r="DC357" s="31">
        <f t="shared" si="559"/>
        <v>7320</v>
      </c>
      <c r="DD357" s="31">
        <f t="shared" si="560"/>
        <v>1439254.8025424234</v>
      </c>
      <c r="DE357" s="56">
        <f t="shared" si="561"/>
        <v>296.23672538156342</v>
      </c>
      <c r="DG357" s="32">
        <f t="shared" si="562"/>
        <v>26</v>
      </c>
      <c r="DH357" s="32">
        <f t="shared" si="563"/>
        <v>29.65</v>
      </c>
      <c r="DI357" s="32">
        <v>1</v>
      </c>
      <c r="DJ357" s="23">
        <f t="shared" si="571"/>
        <v>2.625</v>
      </c>
      <c r="DK357" s="31">
        <f t="shared" si="492"/>
        <v>6</v>
      </c>
      <c r="DL357" s="31">
        <f t="shared" si="564"/>
        <v>409.5</v>
      </c>
      <c r="DM357" s="31">
        <f t="shared" si="565"/>
        <v>65393.09995327131</v>
      </c>
      <c r="DN357" s="31">
        <f t="shared" si="566"/>
        <v>8895</v>
      </c>
      <c r="DO357" s="31">
        <f t="shared" si="567"/>
        <v>1439254.8025424234</v>
      </c>
      <c r="DP357" s="56">
        <f t="shared" si="572"/>
        <v>159.69010977599831</v>
      </c>
    </row>
    <row r="358" spans="1:120">
      <c r="A358" s="23">
        <f t="shared" si="493"/>
        <v>49667.000451413958</v>
      </c>
      <c r="B358" s="23">
        <v>0</v>
      </c>
      <c r="C358" s="44">
        <f t="shared" si="574"/>
        <v>14.824999999999999</v>
      </c>
      <c r="D358" s="48"/>
      <c r="E358" s="47">
        <f t="shared" si="494"/>
        <v>14.824999999999999</v>
      </c>
      <c r="F358" s="84">
        <f t="shared" si="481"/>
        <v>29.65</v>
      </c>
      <c r="G358" s="185">
        <f t="shared" si="482"/>
        <v>131.59856981197649</v>
      </c>
      <c r="H358" s="26">
        <f t="shared" si="495"/>
        <v>1.5577999829288532E+21</v>
      </c>
      <c r="I358" s="23">
        <f t="shared" si="568"/>
        <v>70.400000000000034</v>
      </c>
      <c r="J358" s="27">
        <v>352</v>
      </c>
      <c r="K358" s="32">
        <f t="shared" si="496"/>
        <v>352</v>
      </c>
      <c r="L358" s="32">
        <f t="shared" si="497"/>
        <v>1</v>
      </c>
      <c r="M358" s="22">
        <v>1</v>
      </c>
      <c r="N358" s="109">
        <f t="shared" si="498"/>
        <v>14.824999999999999</v>
      </c>
      <c r="O358" s="31">
        <f t="shared" si="483"/>
        <v>1.2135937846092971E+22</v>
      </c>
      <c r="P358" s="31">
        <f t="shared" si="499"/>
        <v>6.3330178056051557E+25</v>
      </c>
      <c r="Q358" s="31">
        <f t="shared" si="500"/>
        <v>2.7713261696304296E+24</v>
      </c>
      <c r="R358" s="31">
        <f t="shared" si="501"/>
        <v>300</v>
      </c>
      <c r="S358" s="31">
        <f t="shared" si="502"/>
        <v>1490010.0135424188</v>
      </c>
      <c r="T358" s="56">
        <f t="shared" si="503"/>
        <v>4.3759961754372703E-2</v>
      </c>
      <c r="U358" s="163">
        <f t="shared" si="504"/>
        <v>3947.9570943592948</v>
      </c>
      <c r="W358" s="32">
        <f t="shared" si="505"/>
        <v>347</v>
      </c>
      <c r="X358" s="32">
        <f t="shared" si="506"/>
        <v>2.0499999999999998</v>
      </c>
      <c r="Y358" s="22">
        <v>1</v>
      </c>
      <c r="Z358" s="23">
        <f t="shared" si="507"/>
        <v>1.0249999999999999</v>
      </c>
      <c r="AA358" s="31">
        <f t="shared" si="484"/>
        <v>7.9908058285313469E+22</v>
      </c>
      <c r="AB358" s="31">
        <f t="shared" si="508"/>
        <v>2.8421298630628864E+25</v>
      </c>
      <c r="AC358" s="31">
        <f t="shared" si="509"/>
        <v>1.3856630848152142E+24</v>
      </c>
      <c r="AD358" s="31">
        <f t="shared" si="510"/>
        <v>615</v>
      </c>
      <c r="AE358" s="31">
        <f t="shared" si="511"/>
        <v>1490010.0135424188</v>
      </c>
      <c r="AF358" s="56">
        <f t="shared" si="573"/>
        <v>4.8754390248794709E-2</v>
      </c>
      <c r="AH358" s="32">
        <f t="shared" si="512"/>
        <v>337</v>
      </c>
      <c r="AI358" s="32">
        <f t="shared" si="513"/>
        <v>4.1999999999999993</v>
      </c>
      <c r="AJ358" s="22">
        <v>1</v>
      </c>
      <c r="AK358" s="23">
        <f t="shared" si="514"/>
        <v>1.075</v>
      </c>
      <c r="AL358" s="31">
        <f t="shared" si="485"/>
        <v>6.5193054545127533E+21</v>
      </c>
      <c r="AM358" s="31">
        <f t="shared" si="515"/>
        <v>2.3617813835336075E+24</v>
      </c>
      <c r="AN358" s="31">
        <f t="shared" si="516"/>
        <v>3.4641577120380336E+23</v>
      </c>
      <c r="AO358" s="31">
        <f t="shared" si="517"/>
        <v>1259.9999999999998</v>
      </c>
      <c r="AP358" s="31">
        <f t="shared" si="518"/>
        <v>1490010.0135424188</v>
      </c>
      <c r="AQ358" s="56">
        <f t="shared" si="479"/>
        <v>0.14667562951381607</v>
      </c>
      <c r="AS358" s="32">
        <f t="shared" si="519"/>
        <v>322</v>
      </c>
      <c r="AT358" s="32">
        <f t="shared" si="520"/>
        <v>6.4999999999999991</v>
      </c>
      <c r="AU358" s="22">
        <v>1</v>
      </c>
      <c r="AV358" s="23">
        <f t="shared" si="521"/>
        <v>1.1499999999999999</v>
      </c>
      <c r="AW358" s="31">
        <f t="shared" si="486"/>
        <v>3.8526786812993562E+20</v>
      </c>
      <c r="AX358" s="31">
        <f t="shared" si="522"/>
        <v>1.4266469156851514E+23</v>
      </c>
      <c r="AY358" s="31">
        <f t="shared" si="523"/>
        <v>4.3301971400475386E+22</v>
      </c>
      <c r="AZ358" s="31">
        <f t="shared" si="524"/>
        <v>1949.9999999999998</v>
      </c>
      <c r="BA358" s="31">
        <f t="shared" si="525"/>
        <v>1490010.0135424188</v>
      </c>
      <c r="BB358" s="56">
        <f t="shared" si="569"/>
        <v>0.30352269313728186</v>
      </c>
      <c r="BD358" s="32">
        <f t="shared" si="526"/>
        <v>292</v>
      </c>
      <c r="BE358" s="32">
        <f t="shared" si="527"/>
        <v>9.1</v>
      </c>
      <c r="BF358" s="22">
        <v>1</v>
      </c>
      <c r="BG358" s="23">
        <f t="shared" si="528"/>
        <v>1.3</v>
      </c>
      <c r="BH358" s="31">
        <f t="shared" si="487"/>
        <v>2.5790658940929573E+19</v>
      </c>
      <c r="BI358" s="31">
        <f t="shared" si="529"/>
        <v>9.790134133976866E+21</v>
      </c>
      <c r="BJ358" s="31">
        <f t="shared" si="530"/>
        <v>6.7659330313242634E+20</v>
      </c>
      <c r="BK358" s="31">
        <f t="shared" si="531"/>
        <v>2730</v>
      </c>
      <c r="BL358" s="31">
        <f t="shared" si="532"/>
        <v>1490010.0135424188</v>
      </c>
      <c r="BM358" s="56">
        <f t="shared" si="480"/>
        <v>6.9109707167779769E-2</v>
      </c>
      <c r="BO358" s="32">
        <f t="shared" si="533"/>
        <v>247</v>
      </c>
      <c r="BP358" s="32">
        <f t="shared" si="534"/>
        <v>12.149999999999999</v>
      </c>
      <c r="BQ358" s="22">
        <v>1</v>
      </c>
      <c r="BR358" s="23">
        <f t="shared" si="535"/>
        <v>1.5249999999999999</v>
      </c>
      <c r="BS358" s="31">
        <f t="shared" si="488"/>
        <v>1.3432634865067486E+17</v>
      </c>
      <c r="BT358" s="31">
        <f t="shared" si="536"/>
        <v>5.059737737799295E+19</v>
      </c>
      <c r="BU358" s="31">
        <f t="shared" si="537"/>
        <v>1.3214712951805169E+18</v>
      </c>
      <c r="BV358" s="31">
        <f t="shared" si="538"/>
        <v>3644.9999999999995</v>
      </c>
      <c r="BW358" s="31">
        <f t="shared" si="539"/>
        <v>1490010.0135424188</v>
      </c>
      <c r="BX358" s="56">
        <f t="shared" si="576"/>
        <v>2.611738717816002E-2</v>
      </c>
      <c r="BZ358" s="32">
        <f t="shared" si="540"/>
        <v>197</v>
      </c>
      <c r="CA358" s="32">
        <f t="shared" si="541"/>
        <v>15.7</v>
      </c>
      <c r="CB358" s="32">
        <v>14</v>
      </c>
      <c r="CC358" s="23">
        <f t="shared" si="542"/>
        <v>1.7749999999999999</v>
      </c>
      <c r="CD358" s="31">
        <f t="shared" si="489"/>
        <v>1.001782553362248E+25</v>
      </c>
      <c r="CE358" s="31">
        <f t="shared" si="543"/>
        <v>3.5029831434694405E+27</v>
      </c>
      <c r="CF358" s="31">
        <f t="shared" si="544"/>
        <v>1290499311699718.5</v>
      </c>
      <c r="CG358" s="31">
        <f t="shared" si="545"/>
        <v>4710</v>
      </c>
      <c r="CH358" s="31">
        <f t="shared" si="546"/>
        <v>1490010.0135424188</v>
      </c>
      <c r="CI358" s="56">
        <f t="shared" si="575"/>
        <v>3.6840009182047513E-13</v>
      </c>
      <c r="CK358" s="32">
        <f t="shared" si="547"/>
        <v>142</v>
      </c>
      <c r="CL358" s="32">
        <f t="shared" si="548"/>
        <v>19.799999999999997</v>
      </c>
      <c r="CM358" s="32">
        <v>1</v>
      </c>
      <c r="CN358" s="23">
        <f t="shared" si="549"/>
        <v>2.0499999999999998</v>
      </c>
      <c r="CO358" s="31">
        <f t="shared" si="490"/>
        <v>19756800</v>
      </c>
      <c r="CP358" s="31">
        <f t="shared" si="550"/>
        <v>5751204479.999999</v>
      </c>
      <c r="CQ358" s="31">
        <f t="shared" si="551"/>
        <v>630126617040.87598</v>
      </c>
      <c r="CR358" s="31">
        <f t="shared" si="552"/>
        <v>5939.9999999999991</v>
      </c>
      <c r="CS358" s="31">
        <f t="shared" si="553"/>
        <v>1490010.0135424188</v>
      </c>
      <c r="CT358" s="56">
        <f t="shared" si="570"/>
        <v>109.56428679108208</v>
      </c>
      <c r="CV358" s="32">
        <f t="shared" si="554"/>
        <v>92</v>
      </c>
      <c r="CW358" s="32">
        <f t="shared" si="555"/>
        <v>24.4</v>
      </c>
      <c r="CX358" s="32">
        <v>1</v>
      </c>
      <c r="CY358" s="23">
        <f t="shared" si="556"/>
        <v>2.2999999999999998</v>
      </c>
      <c r="CZ358" s="31">
        <f t="shared" si="491"/>
        <v>8640</v>
      </c>
      <c r="DA358" s="31">
        <f t="shared" si="557"/>
        <v>1828223.9999999998</v>
      </c>
      <c r="DB358" s="31">
        <f t="shared" si="558"/>
        <v>615358024.45397842</v>
      </c>
      <c r="DC358" s="31">
        <f t="shared" si="559"/>
        <v>7320</v>
      </c>
      <c r="DD358" s="31">
        <f t="shared" si="560"/>
        <v>1490010.0135424188</v>
      </c>
      <c r="DE358" s="56">
        <f t="shared" si="561"/>
        <v>336.58787131882008</v>
      </c>
      <c r="DG358" s="32">
        <f t="shared" si="562"/>
        <v>27</v>
      </c>
      <c r="DH358" s="32">
        <f t="shared" si="563"/>
        <v>29.65</v>
      </c>
      <c r="DI358" s="32">
        <v>1</v>
      </c>
      <c r="DJ358" s="23">
        <f t="shared" si="571"/>
        <v>2.625</v>
      </c>
      <c r="DK358" s="31">
        <f t="shared" si="492"/>
        <v>6</v>
      </c>
      <c r="DL358" s="31">
        <f t="shared" si="564"/>
        <v>425.25</v>
      </c>
      <c r="DM358" s="31">
        <f t="shared" si="565"/>
        <v>75116.946344479453</v>
      </c>
      <c r="DN358" s="31">
        <f t="shared" si="566"/>
        <v>8895</v>
      </c>
      <c r="DO358" s="31">
        <f t="shared" si="567"/>
        <v>1490010.0135424188</v>
      </c>
      <c r="DP358" s="56">
        <f t="shared" si="572"/>
        <v>176.64184913457837</v>
      </c>
    </row>
    <row r="359" spans="1:120">
      <c r="A359" s="23">
        <f t="shared" si="493"/>
        <v>51418.503439762746</v>
      </c>
      <c r="B359" s="23">
        <v>0</v>
      </c>
      <c r="C359" s="44">
        <f t="shared" si="574"/>
        <v>14.824999999999999</v>
      </c>
      <c r="D359" s="48"/>
      <c r="E359" s="47">
        <f t="shared" si="494"/>
        <v>14.824999999999999</v>
      </c>
      <c r="F359" s="84">
        <f t="shared" si="481"/>
        <v>29.65</v>
      </c>
      <c r="G359" s="185">
        <f t="shared" si="482"/>
        <v>133.43561738766348</v>
      </c>
      <c r="H359" s="26">
        <f t="shared" si="495"/>
        <v>1.7894422778047834E+21</v>
      </c>
      <c r="I359" s="23">
        <f t="shared" si="568"/>
        <v>70.600000000000037</v>
      </c>
      <c r="J359" s="27">
        <v>353</v>
      </c>
      <c r="K359" s="32">
        <f t="shared" si="496"/>
        <v>353</v>
      </c>
      <c r="L359" s="32">
        <f t="shared" si="497"/>
        <v>1</v>
      </c>
      <c r="M359" s="22">
        <v>1</v>
      </c>
      <c r="N359" s="109">
        <f t="shared" si="498"/>
        <v>14.824999999999999</v>
      </c>
      <c r="O359" s="31">
        <f t="shared" si="483"/>
        <v>1.2135937846092971E+22</v>
      </c>
      <c r="P359" s="31">
        <f t="shared" si="499"/>
        <v>6.3510093334619889E+25</v>
      </c>
      <c r="Q359" s="31">
        <f t="shared" si="500"/>
        <v>3.1834178122147093E+24</v>
      </c>
      <c r="R359" s="31">
        <f t="shared" si="501"/>
        <v>300</v>
      </c>
      <c r="S359" s="31">
        <f t="shared" si="502"/>
        <v>1542555.1031928824</v>
      </c>
      <c r="T359" s="56">
        <f t="shared" si="503"/>
        <v>5.0124596659652541E-2</v>
      </c>
      <c r="U359" s="163">
        <f t="shared" si="504"/>
        <v>4003.0685216299044</v>
      </c>
      <c r="W359" s="32">
        <f t="shared" si="505"/>
        <v>348</v>
      </c>
      <c r="X359" s="32">
        <f t="shared" si="506"/>
        <v>2.0499999999999998</v>
      </c>
      <c r="Y359" s="22">
        <v>1</v>
      </c>
      <c r="Z359" s="23">
        <f t="shared" si="507"/>
        <v>1.0249999999999999</v>
      </c>
      <c r="AA359" s="31">
        <f t="shared" si="484"/>
        <v>7.9908058285313469E+22</v>
      </c>
      <c r="AB359" s="31">
        <f t="shared" si="508"/>
        <v>2.8503204390371311E+25</v>
      </c>
      <c r="AC359" s="31">
        <f t="shared" si="509"/>
        <v>1.5917089061073539E+24</v>
      </c>
      <c r="AD359" s="31">
        <f t="shared" si="510"/>
        <v>615</v>
      </c>
      <c r="AE359" s="31">
        <f t="shared" si="511"/>
        <v>1542555.1031928824</v>
      </c>
      <c r="AF359" s="56">
        <f t="shared" si="573"/>
        <v>5.5843156590669164E-2</v>
      </c>
      <c r="AH359" s="32">
        <f t="shared" si="512"/>
        <v>338</v>
      </c>
      <c r="AI359" s="32">
        <f t="shared" si="513"/>
        <v>4.1999999999999993</v>
      </c>
      <c r="AJ359" s="22">
        <v>1</v>
      </c>
      <c r="AK359" s="23">
        <f t="shared" si="514"/>
        <v>1.075</v>
      </c>
      <c r="AL359" s="31">
        <f t="shared" si="485"/>
        <v>6.5193054545127533E+21</v>
      </c>
      <c r="AM359" s="31">
        <f t="shared" si="515"/>
        <v>2.3687896368972088E+24</v>
      </c>
      <c r="AN359" s="31">
        <f t="shared" si="516"/>
        <v>3.9792722652683826E+23</v>
      </c>
      <c r="AO359" s="31">
        <f t="shared" si="517"/>
        <v>1259.9999999999998</v>
      </c>
      <c r="AP359" s="31">
        <f t="shared" si="518"/>
        <v>1542555.1031928824</v>
      </c>
      <c r="AQ359" s="56">
        <f t="shared" si="479"/>
        <v>0.16798757488996305</v>
      </c>
      <c r="AS359" s="32">
        <f t="shared" si="519"/>
        <v>323</v>
      </c>
      <c r="AT359" s="32">
        <f t="shared" si="520"/>
        <v>6.4999999999999991</v>
      </c>
      <c r="AU359" s="22">
        <v>1</v>
      </c>
      <c r="AV359" s="23">
        <f t="shared" si="521"/>
        <v>1.1499999999999999</v>
      </c>
      <c r="AW359" s="31">
        <f t="shared" si="486"/>
        <v>3.8526786812993562E+20</v>
      </c>
      <c r="AX359" s="31">
        <f t="shared" si="522"/>
        <v>1.4310774961686458E+23</v>
      </c>
      <c r="AY359" s="31">
        <f t="shared" si="523"/>
        <v>4.9740903315854724E+22</v>
      </c>
      <c r="AZ359" s="31">
        <f t="shared" si="524"/>
        <v>1949.9999999999998</v>
      </c>
      <c r="BA359" s="31">
        <f t="shared" si="525"/>
        <v>1542555.1031928824</v>
      </c>
      <c r="BB359" s="56">
        <f t="shared" si="569"/>
        <v>0.34757658791381757</v>
      </c>
      <c r="BD359" s="32">
        <f t="shared" si="526"/>
        <v>293</v>
      </c>
      <c r="BE359" s="32">
        <f t="shared" si="527"/>
        <v>9.1</v>
      </c>
      <c r="BF359" s="22">
        <v>1</v>
      </c>
      <c r="BG359" s="23">
        <f t="shared" si="528"/>
        <v>1.3</v>
      </c>
      <c r="BH359" s="31">
        <f t="shared" si="487"/>
        <v>2.5790658940929573E+19</v>
      </c>
      <c r="BI359" s="31">
        <f t="shared" si="529"/>
        <v>9.8236619906000754E+21</v>
      </c>
      <c r="BJ359" s="31">
        <f t="shared" si="530"/>
        <v>7.7720161431022836E+20</v>
      </c>
      <c r="BK359" s="31">
        <f t="shared" si="531"/>
        <v>2730</v>
      </c>
      <c r="BL359" s="31">
        <f t="shared" si="532"/>
        <v>1542555.1031928824</v>
      </c>
      <c r="BM359" s="56">
        <f t="shared" si="480"/>
        <v>7.9115264252160339E-2</v>
      </c>
      <c r="BO359" s="32">
        <f t="shared" si="533"/>
        <v>248</v>
      </c>
      <c r="BP359" s="32">
        <f t="shared" si="534"/>
        <v>12.149999999999999</v>
      </c>
      <c r="BQ359" s="22">
        <v>1</v>
      </c>
      <c r="BR359" s="23">
        <f t="shared" si="535"/>
        <v>1.5249999999999999</v>
      </c>
      <c r="BS359" s="31">
        <f t="shared" si="488"/>
        <v>1.3432634865067486E+17</v>
      </c>
      <c r="BT359" s="31">
        <f t="shared" si="536"/>
        <v>5.0802225059685237E+19</v>
      </c>
      <c r="BU359" s="31">
        <f t="shared" si="537"/>
        <v>1.5179719029496607E+18</v>
      </c>
      <c r="BV359" s="31">
        <f t="shared" si="538"/>
        <v>3644.9999999999995</v>
      </c>
      <c r="BW359" s="31">
        <f t="shared" si="539"/>
        <v>1542555.1031928824</v>
      </c>
      <c r="BX359" s="56">
        <f t="shared" si="576"/>
        <v>2.9880027915436067E-2</v>
      </c>
      <c r="BZ359" s="32">
        <f t="shared" si="540"/>
        <v>198</v>
      </c>
      <c r="CA359" s="32">
        <f t="shared" si="541"/>
        <v>15.7</v>
      </c>
      <c r="CB359" s="32">
        <v>1</v>
      </c>
      <c r="CC359" s="23">
        <f t="shared" si="542"/>
        <v>1.7749999999999999</v>
      </c>
      <c r="CD359" s="31">
        <f t="shared" si="489"/>
        <v>1.001782553362248E+25</v>
      </c>
      <c r="CE359" s="31">
        <f t="shared" si="543"/>
        <v>3.5207647837916204E+27</v>
      </c>
      <c r="CF359" s="31">
        <f t="shared" si="544"/>
        <v>1482394436474273</v>
      </c>
      <c r="CG359" s="31">
        <f t="shared" si="545"/>
        <v>4710</v>
      </c>
      <c r="CH359" s="31">
        <f t="shared" si="546"/>
        <v>1542555.1031928824</v>
      </c>
      <c r="CI359" s="56">
        <f t="shared" si="575"/>
        <v>4.2104330380112375E-13</v>
      </c>
      <c r="CK359" s="32">
        <f t="shared" si="547"/>
        <v>143</v>
      </c>
      <c r="CL359" s="32">
        <f t="shared" si="548"/>
        <v>19.799999999999997</v>
      </c>
      <c r="CM359" s="32">
        <v>1</v>
      </c>
      <c r="CN359" s="23">
        <f t="shared" si="549"/>
        <v>2.0499999999999998</v>
      </c>
      <c r="CO359" s="31">
        <f t="shared" si="490"/>
        <v>19756800</v>
      </c>
      <c r="CP359" s="31">
        <f t="shared" si="550"/>
        <v>5791705919.999999</v>
      </c>
      <c r="CQ359" s="31">
        <f t="shared" si="551"/>
        <v>723825408434.70081</v>
      </c>
      <c r="CR359" s="31">
        <f t="shared" si="552"/>
        <v>5939.9999999999991</v>
      </c>
      <c r="CS359" s="31">
        <f t="shared" si="553"/>
        <v>1542555.1031928824</v>
      </c>
      <c r="CT359" s="56">
        <f t="shared" si="570"/>
        <v>124.97620190541389</v>
      </c>
      <c r="CV359" s="32">
        <f t="shared" si="554"/>
        <v>93</v>
      </c>
      <c r="CW359" s="32">
        <f t="shared" si="555"/>
        <v>24.4</v>
      </c>
      <c r="CX359" s="32">
        <v>1</v>
      </c>
      <c r="CY359" s="23">
        <f t="shared" si="556"/>
        <v>2.2999999999999998</v>
      </c>
      <c r="CZ359" s="31">
        <f t="shared" si="491"/>
        <v>8640</v>
      </c>
      <c r="DA359" s="31">
        <f t="shared" si="557"/>
        <v>1848095.9999999998</v>
      </c>
      <c r="DB359" s="31">
        <f t="shared" si="558"/>
        <v>706860750.42451036</v>
      </c>
      <c r="DC359" s="31">
        <f t="shared" si="559"/>
        <v>7320</v>
      </c>
      <c r="DD359" s="31">
        <f t="shared" si="560"/>
        <v>1542555.1031928824</v>
      </c>
      <c r="DE359" s="56">
        <f t="shared" si="561"/>
        <v>382.48053695506644</v>
      </c>
      <c r="DG359" s="32">
        <f t="shared" si="562"/>
        <v>28</v>
      </c>
      <c r="DH359" s="32">
        <f t="shared" si="563"/>
        <v>29.65</v>
      </c>
      <c r="DI359" s="32">
        <v>1</v>
      </c>
      <c r="DJ359" s="23">
        <f t="shared" si="571"/>
        <v>2.625</v>
      </c>
      <c r="DK359" s="31">
        <f t="shared" si="492"/>
        <v>6</v>
      </c>
      <c r="DL359" s="31">
        <f t="shared" si="564"/>
        <v>441</v>
      </c>
      <c r="DM359" s="31">
        <f t="shared" si="565"/>
        <v>86286.712698304094</v>
      </c>
      <c r="DN359" s="31">
        <f t="shared" si="566"/>
        <v>8895</v>
      </c>
      <c r="DO359" s="31">
        <f t="shared" si="567"/>
        <v>1542555.1031928824</v>
      </c>
      <c r="DP359" s="56">
        <f t="shared" si="572"/>
        <v>195.66148004150588</v>
      </c>
    </row>
    <row r="360" spans="1:120">
      <c r="A360" s="23">
        <f t="shared" si="493"/>
        <v>53231.773047603587</v>
      </c>
      <c r="B360" s="23">
        <v>0</v>
      </c>
      <c r="C360" s="44">
        <f t="shared" si="574"/>
        <v>14.824999999999999</v>
      </c>
      <c r="D360" s="48"/>
      <c r="E360" s="47">
        <f t="shared" si="494"/>
        <v>14.824999999999999</v>
      </c>
      <c r="F360" s="84">
        <f t="shared" si="481"/>
        <v>29.65</v>
      </c>
      <c r="G360" s="185">
        <f t="shared" si="482"/>
        <v>135.2983091918567</v>
      </c>
      <c r="H360" s="26">
        <f t="shared" si="495"/>
        <v>2.0555294008765016E+21</v>
      </c>
      <c r="I360" s="23">
        <f t="shared" si="568"/>
        <v>70.80000000000004</v>
      </c>
      <c r="J360" s="27">
        <v>354</v>
      </c>
      <c r="K360" s="32">
        <f t="shared" si="496"/>
        <v>354</v>
      </c>
      <c r="L360" s="32">
        <f t="shared" si="497"/>
        <v>1</v>
      </c>
      <c r="M360" s="22">
        <v>1</v>
      </c>
      <c r="N360" s="109">
        <f t="shared" si="498"/>
        <v>14.824999999999999</v>
      </c>
      <c r="O360" s="31">
        <f t="shared" si="483"/>
        <v>1.2135937846092971E+22</v>
      </c>
      <c r="P360" s="31">
        <f t="shared" si="499"/>
        <v>6.3690008613188212E+25</v>
      </c>
      <c r="Q360" s="31">
        <f t="shared" si="500"/>
        <v>3.6567868041592958E+24</v>
      </c>
      <c r="R360" s="31">
        <f t="shared" si="501"/>
        <v>300</v>
      </c>
      <c r="S360" s="31">
        <f t="shared" si="502"/>
        <v>1596953.1914281077</v>
      </c>
      <c r="T360" s="56">
        <f t="shared" si="503"/>
        <v>5.7415391892443386E-2</v>
      </c>
      <c r="U360" s="163">
        <f t="shared" si="504"/>
        <v>4058.9492757557009</v>
      </c>
      <c r="W360" s="32">
        <f t="shared" si="505"/>
        <v>349</v>
      </c>
      <c r="X360" s="32">
        <f t="shared" si="506"/>
        <v>2.0499999999999998</v>
      </c>
      <c r="Y360" s="22">
        <v>1</v>
      </c>
      <c r="Z360" s="23">
        <f t="shared" si="507"/>
        <v>1.0249999999999999</v>
      </c>
      <c r="AA360" s="31">
        <f t="shared" si="484"/>
        <v>7.9908058285313469E+22</v>
      </c>
      <c r="AB360" s="31">
        <f t="shared" si="508"/>
        <v>2.8585110150113757E+25</v>
      </c>
      <c r="AC360" s="31">
        <f t="shared" si="509"/>
        <v>1.8283934020796476E+24</v>
      </c>
      <c r="AD360" s="31">
        <f t="shared" si="510"/>
        <v>615</v>
      </c>
      <c r="AE360" s="31">
        <f t="shared" si="511"/>
        <v>1596953.1914281077</v>
      </c>
      <c r="AF360" s="56">
        <f t="shared" si="573"/>
        <v>6.3963139987143675E-2</v>
      </c>
      <c r="AH360" s="32">
        <f t="shared" si="512"/>
        <v>339</v>
      </c>
      <c r="AI360" s="32">
        <f t="shared" si="513"/>
        <v>4.1999999999999993</v>
      </c>
      <c r="AJ360" s="22">
        <v>1</v>
      </c>
      <c r="AK360" s="23">
        <f t="shared" si="514"/>
        <v>1.075</v>
      </c>
      <c r="AL360" s="31">
        <f t="shared" si="485"/>
        <v>6.5193054545127533E+21</v>
      </c>
      <c r="AM360" s="31">
        <f t="shared" si="515"/>
        <v>2.3757978902608101E+24</v>
      </c>
      <c r="AN360" s="31">
        <f t="shared" si="516"/>
        <v>4.5709835051991157E+23</v>
      </c>
      <c r="AO360" s="31">
        <f t="shared" si="517"/>
        <v>1259.9999999999998</v>
      </c>
      <c r="AP360" s="31">
        <f t="shared" si="518"/>
        <v>1596953.1914281077</v>
      </c>
      <c r="AQ360" s="56">
        <f t="shared" si="479"/>
        <v>0.19239782659699739</v>
      </c>
      <c r="AS360" s="32">
        <f t="shared" si="519"/>
        <v>324</v>
      </c>
      <c r="AT360" s="32">
        <f t="shared" si="520"/>
        <v>6.4999999999999991</v>
      </c>
      <c r="AU360" s="22">
        <v>1</v>
      </c>
      <c r="AV360" s="23">
        <f t="shared" si="521"/>
        <v>1.1499999999999999</v>
      </c>
      <c r="AW360" s="31">
        <f t="shared" si="486"/>
        <v>3.8526786812993562E+20</v>
      </c>
      <c r="AX360" s="31">
        <f t="shared" si="522"/>
        <v>1.43550807665214E+23</v>
      </c>
      <c r="AY360" s="31">
        <f t="shared" si="523"/>
        <v>5.7137293814988888E+22</v>
      </c>
      <c r="AZ360" s="31">
        <f t="shared" si="524"/>
        <v>1949.9999999999998</v>
      </c>
      <c r="BA360" s="31">
        <f t="shared" si="525"/>
        <v>1596953.1914281077</v>
      </c>
      <c r="BB360" s="56">
        <f t="shared" si="569"/>
        <v>0.3980283688005658</v>
      </c>
      <c r="BD360" s="32">
        <f t="shared" si="526"/>
        <v>294</v>
      </c>
      <c r="BE360" s="32">
        <f t="shared" si="527"/>
        <v>9.1</v>
      </c>
      <c r="BF360" s="22">
        <v>1</v>
      </c>
      <c r="BG360" s="23">
        <f t="shared" si="528"/>
        <v>1.3</v>
      </c>
      <c r="BH360" s="31">
        <f t="shared" si="487"/>
        <v>2.5790658940929573E+19</v>
      </c>
      <c r="BI360" s="31">
        <f t="shared" si="529"/>
        <v>9.8571898472232827E+21</v>
      </c>
      <c r="BJ360" s="31">
        <f t="shared" si="530"/>
        <v>8.9277021585919941E+20</v>
      </c>
      <c r="BK360" s="31">
        <f t="shared" si="531"/>
        <v>2730</v>
      </c>
      <c r="BL360" s="31">
        <f t="shared" si="532"/>
        <v>1596953.1914281077</v>
      </c>
      <c r="BM360" s="56">
        <f t="shared" si="480"/>
        <v>9.0570459704668052E-2</v>
      </c>
      <c r="BO360" s="32">
        <f t="shared" si="533"/>
        <v>249</v>
      </c>
      <c r="BP360" s="32">
        <f t="shared" si="534"/>
        <v>12.149999999999999</v>
      </c>
      <c r="BQ360" s="22">
        <v>1</v>
      </c>
      <c r="BR360" s="23">
        <f t="shared" si="535"/>
        <v>1.5249999999999999</v>
      </c>
      <c r="BS360" s="31">
        <f t="shared" si="488"/>
        <v>1.3432634865067486E+17</v>
      </c>
      <c r="BT360" s="31">
        <f t="shared" si="536"/>
        <v>5.1007072741377507E+19</v>
      </c>
      <c r="BU360" s="31">
        <f t="shared" si="537"/>
        <v>1.7436918278499948E+18</v>
      </c>
      <c r="BV360" s="31">
        <f t="shared" si="538"/>
        <v>3644.9999999999995</v>
      </c>
      <c r="BW360" s="31">
        <f t="shared" si="539"/>
        <v>1596953.1914281077</v>
      </c>
      <c r="BX360" s="56">
        <f t="shared" si="576"/>
        <v>3.4185294982346487E-2</v>
      </c>
      <c r="BZ360" s="32">
        <f t="shared" si="540"/>
        <v>199</v>
      </c>
      <c r="CA360" s="32">
        <f t="shared" si="541"/>
        <v>15.7</v>
      </c>
      <c r="CB360" s="32">
        <v>1</v>
      </c>
      <c r="CC360" s="23">
        <f t="shared" si="542"/>
        <v>1.7749999999999999</v>
      </c>
      <c r="CD360" s="31">
        <f t="shared" si="489"/>
        <v>1.001782553362248E+25</v>
      </c>
      <c r="CE360" s="31">
        <f t="shared" si="543"/>
        <v>3.5385464241138004E+27</v>
      </c>
      <c r="CF360" s="31">
        <f t="shared" si="544"/>
        <v>1702824050634754.2</v>
      </c>
      <c r="CG360" s="31">
        <f t="shared" si="545"/>
        <v>4710</v>
      </c>
      <c r="CH360" s="31">
        <f t="shared" si="546"/>
        <v>1596953.1914281077</v>
      </c>
      <c r="CI360" s="56">
        <f t="shared" si="575"/>
        <v>4.8122133965254176E-13</v>
      </c>
      <c r="CK360" s="32">
        <f t="shared" si="547"/>
        <v>144</v>
      </c>
      <c r="CL360" s="32">
        <f t="shared" si="548"/>
        <v>19.799999999999997</v>
      </c>
      <c r="CM360" s="32">
        <v>1</v>
      </c>
      <c r="CN360" s="23">
        <f t="shared" si="549"/>
        <v>2.0499999999999998</v>
      </c>
      <c r="CO360" s="31">
        <f t="shared" si="490"/>
        <v>19756800</v>
      </c>
      <c r="CP360" s="31">
        <f t="shared" si="550"/>
        <v>5832207359.999999</v>
      </c>
      <c r="CQ360" s="31">
        <f t="shared" si="551"/>
        <v>831457055973.99805</v>
      </c>
      <c r="CR360" s="31">
        <f t="shared" si="552"/>
        <v>5939.9999999999991</v>
      </c>
      <c r="CS360" s="31">
        <f t="shared" si="553"/>
        <v>1596953.1914281077</v>
      </c>
      <c r="CT360" s="56">
        <f t="shared" si="570"/>
        <v>142.56301339292543</v>
      </c>
      <c r="CV360" s="32">
        <f t="shared" si="554"/>
        <v>94</v>
      </c>
      <c r="CW360" s="32">
        <f t="shared" si="555"/>
        <v>24.4</v>
      </c>
      <c r="CX360" s="32">
        <v>1</v>
      </c>
      <c r="CY360" s="23">
        <f t="shared" si="556"/>
        <v>2.2999999999999998</v>
      </c>
      <c r="CZ360" s="31">
        <f t="shared" si="491"/>
        <v>8640</v>
      </c>
      <c r="DA360" s="31">
        <f t="shared" si="557"/>
        <v>1867967.9999999998</v>
      </c>
      <c r="DB360" s="31">
        <f t="shared" si="558"/>
        <v>811969781.22460461</v>
      </c>
      <c r="DC360" s="31">
        <f t="shared" si="559"/>
        <v>7320</v>
      </c>
      <c r="DD360" s="31">
        <f t="shared" si="560"/>
        <v>1596953.1914281077</v>
      </c>
      <c r="DE360" s="56">
        <f t="shared" si="561"/>
        <v>434.68077677166031</v>
      </c>
      <c r="DG360" s="32">
        <f t="shared" si="562"/>
        <v>29</v>
      </c>
      <c r="DH360" s="32">
        <f t="shared" si="563"/>
        <v>29.65</v>
      </c>
      <c r="DI360" s="32">
        <v>1</v>
      </c>
      <c r="DJ360" s="23">
        <f t="shared" si="571"/>
        <v>2.625</v>
      </c>
      <c r="DK360" s="31">
        <f t="shared" si="492"/>
        <v>6</v>
      </c>
      <c r="DL360" s="31">
        <f t="shared" si="564"/>
        <v>456.75</v>
      </c>
      <c r="DM360" s="31">
        <f t="shared" si="565"/>
        <v>99117.404934643695</v>
      </c>
      <c r="DN360" s="31">
        <f t="shared" si="566"/>
        <v>8895</v>
      </c>
      <c r="DO360" s="31">
        <f t="shared" si="567"/>
        <v>1596953.1914281077</v>
      </c>
      <c r="DP360" s="56">
        <f t="shared" si="572"/>
        <v>217.00581266479188</v>
      </c>
    </row>
    <row r="361" spans="1:120">
      <c r="A361" s="23">
        <f t="shared" si="493"/>
        <v>55108.987470068823</v>
      </c>
      <c r="B361" s="23">
        <v>0</v>
      </c>
      <c r="C361" s="44">
        <f t="shared" si="574"/>
        <v>14.824999999999999</v>
      </c>
      <c r="D361" s="48"/>
      <c r="E361" s="47">
        <f t="shared" si="494"/>
        <v>14.824999999999999</v>
      </c>
      <c r="F361" s="84">
        <f t="shared" si="481"/>
        <v>29.65</v>
      </c>
      <c r="G361" s="185">
        <f t="shared" si="482"/>
        <v>137.18700320464549</v>
      </c>
      <c r="H361" s="26">
        <f t="shared" si="495"/>
        <v>2.3611832414348787E+21</v>
      </c>
      <c r="I361" s="23">
        <f t="shared" si="568"/>
        <v>71.000000000000043</v>
      </c>
      <c r="J361" s="27">
        <v>355</v>
      </c>
      <c r="K361" s="32">
        <f t="shared" si="496"/>
        <v>355</v>
      </c>
      <c r="L361" s="32">
        <f t="shared" si="497"/>
        <v>1</v>
      </c>
      <c r="M361" s="22">
        <v>1</v>
      </c>
      <c r="N361" s="109">
        <f t="shared" si="498"/>
        <v>14.824999999999999</v>
      </c>
      <c r="O361" s="31">
        <f t="shared" si="483"/>
        <v>1.2135937846092971E+22</v>
      </c>
      <c r="P361" s="31">
        <f t="shared" si="499"/>
        <v>6.3869923891756544E+25</v>
      </c>
      <c r="Q361" s="31">
        <f t="shared" si="500"/>
        <v>4.2005449865126493E+24</v>
      </c>
      <c r="R361" s="31">
        <f t="shared" si="501"/>
        <v>300</v>
      </c>
      <c r="S361" s="31">
        <f t="shared" si="502"/>
        <v>1653269.6241020646</v>
      </c>
      <c r="T361" s="56">
        <f t="shared" si="503"/>
        <v>6.5767183214927832E-2</v>
      </c>
      <c r="U361" s="163">
        <f t="shared" si="504"/>
        <v>4115.6100961393649</v>
      </c>
      <c r="W361" s="32">
        <f t="shared" si="505"/>
        <v>350</v>
      </c>
      <c r="X361" s="32">
        <f t="shared" si="506"/>
        <v>2.0499999999999998</v>
      </c>
      <c r="Y361" s="22">
        <v>1</v>
      </c>
      <c r="Z361" s="23">
        <f t="shared" si="507"/>
        <v>1.0249999999999999</v>
      </c>
      <c r="AA361" s="31">
        <f t="shared" si="484"/>
        <v>7.9908058285313469E+22</v>
      </c>
      <c r="AB361" s="31">
        <f t="shared" si="508"/>
        <v>2.8667015909856204E+25</v>
      </c>
      <c r="AC361" s="31">
        <f t="shared" si="509"/>
        <v>2.100272493256323E+24</v>
      </c>
      <c r="AD361" s="31">
        <f t="shared" si="510"/>
        <v>615</v>
      </c>
      <c r="AE361" s="31">
        <f t="shared" si="511"/>
        <v>1653269.6241020646</v>
      </c>
      <c r="AF361" s="56">
        <f t="shared" si="573"/>
        <v>7.326442695886648E-2</v>
      </c>
      <c r="AH361" s="32">
        <f t="shared" si="512"/>
        <v>340</v>
      </c>
      <c r="AI361" s="32">
        <f t="shared" si="513"/>
        <v>4.1999999999999993</v>
      </c>
      <c r="AJ361" s="22">
        <v>1</v>
      </c>
      <c r="AK361" s="23">
        <f t="shared" si="514"/>
        <v>1.075</v>
      </c>
      <c r="AL361" s="31">
        <f t="shared" si="485"/>
        <v>6.5193054545127533E+21</v>
      </c>
      <c r="AM361" s="31">
        <f t="shared" si="515"/>
        <v>2.3828061436244114E+24</v>
      </c>
      <c r="AN361" s="31">
        <f t="shared" si="516"/>
        <v>5.2506812331408056E+23</v>
      </c>
      <c r="AO361" s="31">
        <f t="shared" si="517"/>
        <v>1259.9999999999998</v>
      </c>
      <c r="AP361" s="31">
        <f t="shared" si="518"/>
        <v>1653269.6241020646</v>
      </c>
      <c r="AQ361" s="56">
        <f t="shared" si="479"/>
        <v>0.22035704613192578</v>
      </c>
      <c r="AS361" s="32">
        <f t="shared" si="519"/>
        <v>325</v>
      </c>
      <c r="AT361" s="32">
        <f t="shared" si="520"/>
        <v>6.4999999999999991</v>
      </c>
      <c r="AU361" s="22">
        <v>1</v>
      </c>
      <c r="AV361" s="23">
        <f t="shared" si="521"/>
        <v>1.1499999999999999</v>
      </c>
      <c r="AW361" s="31">
        <f t="shared" si="486"/>
        <v>3.8526786812993562E+20</v>
      </c>
      <c r="AX361" s="31">
        <f t="shared" si="522"/>
        <v>1.4399386571356343E+23</v>
      </c>
      <c r="AY361" s="31">
        <f t="shared" si="523"/>
        <v>6.5633515414260011E+22</v>
      </c>
      <c r="AZ361" s="31">
        <f t="shared" si="524"/>
        <v>1949.9999999999998</v>
      </c>
      <c r="BA361" s="31">
        <f t="shared" si="525"/>
        <v>1653269.6241020646</v>
      </c>
      <c r="BB361" s="56">
        <f t="shared" si="569"/>
        <v>0.45580771853726054</v>
      </c>
      <c r="BD361" s="32">
        <f t="shared" si="526"/>
        <v>295</v>
      </c>
      <c r="BE361" s="32">
        <f t="shared" si="527"/>
        <v>9.1</v>
      </c>
      <c r="BF361" s="22">
        <v>1</v>
      </c>
      <c r="BG361" s="23">
        <f t="shared" si="528"/>
        <v>1.3</v>
      </c>
      <c r="BH361" s="31">
        <f t="shared" si="487"/>
        <v>2.5790658940929573E+19</v>
      </c>
      <c r="BI361" s="31">
        <f t="shared" si="529"/>
        <v>9.8907177038464921E+21</v>
      </c>
      <c r="BJ361" s="31">
        <f t="shared" si="530"/>
        <v>1.0255236783478106E+21</v>
      </c>
      <c r="BK361" s="31">
        <f t="shared" si="531"/>
        <v>2730</v>
      </c>
      <c r="BL361" s="31">
        <f t="shared" si="532"/>
        <v>1653269.6241020646</v>
      </c>
      <c r="BM361" s="56">
        <f t="shared" si="480"/>
        <v>0.10368546641958908</v>
      </c>
      <c r="BO361" s="32">
        <f t="shared" si="533"/>
        <v>250</v>
      </c>
      <c r="BP361" s="32">
        <f t="shared" si="534"/>
        <v>12.149999999999999</v>
      </c>
      <c r="BQ361" s="22">
        <v>1</v>
      </c>
      <c r="BR361" s="23">
        <f t="shared" si="535"/>
        <v>1.5249999999999999</v>
      </c>
      <c r="BS361" s="31">
        <f t="shared" si="488"/>
        <v>1.3432634865067486E+17</v>
      </c>
      <c r="BT361" s="31">
        <f t="shared" si="536"/>
        <v>5.1211920423069786E+19</v>
      </c>
      <c r="BU361" s="31">
        <f t="shared" si="537"/>
        <v>2.0029759342730614E+18</v>
      </c>
      <c r="BV361" s="31">
        <f t="shared" si="538"/>
        <v>3644.9999999999995</v>
      </c>
      <c r="BW361" s="31">
        <f t="shared" si="539"/>
        <v>1653269.6241020646</v>
      </c>
      <c r="BX361" s="56">
        <f t="shared" si="576"/>
        <v>3.9111517742864553E-2</v>
      </c>
      <c r="BZ361" s="32">
        <f t="shared" si="540"/>
        <v>200</v>
      </c>
      <c r="CA361" s="32">
        <f t="shared" si="541"/>
        <v>15.7</v>
      </c>
      <c r="CB361" s="32">
        <v>1</v>
      </c>
      <c r="CC361" s="23">
        <f t="shared" si="542"/>
        <v>1.7749999999999999</v>
      </c>
      <c r="CD361" s="31">
        <f t="shared" si="489"/>
        <v>1.001782553362248E+25</v>
      </c>
      <c r="CE361" s="31">
        <f t="shared" si="543"/>
        <v>3.5563280644359797E+27</v>
      </c>
      <c r="CF361" s="31">
        <f t="shared" si="544"/>
        <v>1956031185813529.7</v>
      </c>
      <c r="CG361" s="31">
        <f t="shared" si="545"/>
        <v>4710</v>
      </c>
      <c r="CH361" s="31">
        <f t="shared" si="546"/>
        <v>1653269.6241020646</v>
      </c>
      <c r="CI361" s="56">
        <f t="shared" si="575"/>
        <v>5.5001427044210249E-13</v>
      </c>
      <c r="CK361" s="32">
        <f t="shared" si="547"/>
        <v>145</v>
      </c>
      <c r="CL361" s="32">
        <f t="shared" si="548"/>
        <v>19.799999999999997</v>
      </c>
      <c r="CM361" s="32">
        <v>1</v>
      </c>
      <c r="CN361" s="23">
        <f t="shared" si="549"/>
        <v>2.0499999999999998</v>
      </c>
      <c r="CO361" s="31">
        <f t="shared" si="490"/>
        <v>19756800</v>
      </c>
      <c r="CP361" s="31">
        <f t="shared" si="550"/>
        <v>5872708799.999999</v>
      </c>
      <c r="CQ361" s="31">
        <f t="shared" si="551"/>
        <v>955093352448.00928</v>
      </c>
      <c r="CR361" s="31">
        <f t="shared" si="552"/>
        <v>5939.9999999999991</v>
      </c>
      <c r="CS361" s="31">
        <f t="shared" si="553"/>
        <v>1653269.6241020646</v>
      </c>
      <c r="CT361" s="56">
        <f t="shared" si="570"/>
        <v>162.63250656119871</v>
      </c>
      <c r="CV361" s="32">
        <f t="shared" si="554"/>
        <v>95</v>
      </c>
      <c r="CW361" s="32">
        <f t="shared" si="555"/>
        <v>24.4</v>
      </c>
      <c r="CX361" s="32">
        <v>1</v>
      </c>
      <c r="CY361" s="23">
        <f t="shared" si="556"/>
        <v>2.2999999999999998</v>
      </c>
      <c r="CZ361" s="31">
        <f t="shared" si="491"/>
        <v>8640</v>
      </c>
      <c r="DA361" s="31">
        <f t="shared" si="557"/>
        <v>1887839.9999999998</v>
      </c>
      <c r="DB361" s="31">
        <f t="shared" si="558"/>
        <v>932708352.00000596</v>
      </c>
      <c r="DC361" s="31">
        <f t="shared" si="559"/>
        <v>7320</v>
      </c>
      <c r="DD361" s="31">
        <f t="shared" si="560"/>
        <v>1653269.6241020646</v>
      </c>
      <c r="DE361" s="56">
        <f t="shared" si="561"/>
        <v>494.0611238240561</v>
      </c>
      <c r="DG361" s="32">
        <f t="shared" si="562"/>
        <v>30</v>
      </c>
      <c r="DH361" s="32">
        <f t="shared" si="563"/>
        <v>29.65</v>
      </c>
      <c r="DI361" s="32">
        <v>1</v>
      </c>
      <c r="DJ361" s="23">
        <f t="shared" si="571"/>
        <v>2.625</v>
      </c>
      <c r="DK361" s="31">
        <f t="shared" si="492"/>
        <v>6</v>
      </c>
      <c r="DL361" s="31">
        <f t="shared" si="564"/>
        <v>472.5</v>
      </c>
      <c r="DM361" s="31">
        <f t="shared" si="565"/>
        <v>113856.0000000002</v>
      </c>
      <c r="DN361" s="31">
        <f t="shared" si="566"/>
        <v>8895</v>
      </c>
      <c r="DO361" s="31">
        <f t="shared" si="567"/>
        <v>1653269.6241020646</v>
      </c>
      <c r="DP361" s="56">
        <f t="shared" si="572"/>
        <v>240.96507936507979</v>
      </c>
    </row>
    <row r="362" spans="1:120">
      <c r="A362" s="23">
        <f t="shared" si="493"/>
        <v>57052.401716176224</v>
      </c>
      <c r="B362" s="23">
        <v>0</v>
      </c>
      <c r="C362" s="44">
        <f t="shared" si="574"/>
        <v>14.824999999999999</v>
      </c>
      <c r="D362" s="48"/>
      <c r="E362" s="47">
        <f t="shared" si="494"/>
        <v>14.824999999999999</v>
      </c>
      <c r="F362" s="84">
        <f t="shared" si="481"/>
        <v>29.65</v>
      </c>
      <c r="G362" s="185">
        <f t="shared" si="482"/>
        <v>139.10206240333548</v>
      </c>
      <c r="H362" s="26">
        <f t="shared" si="495"/>
        <v>2.7122873052828119E+21</v>
      </c>
      <c r="I362" s="23">
        <f t="shared" si="568"/>
        <v>71.200000000000031</v>
      </c>
      <c r="J362" s="27">
        <v>356</v>
      </c>
      <c r="K362" s="32">
        <f t="shared" si="496"/>
        <v>356</v>
      </c>
      <c r="L362" s="32">
        <f t="shared" si="497"/>
        <v>1</v>
      </c>
      <c r="M362" s="22">
        <v>1</v>
      </c>
      <c r="N362" s="109">
        <f t="shared" si="498"/>
        <v>14.824999999999999</v>
      </c>
      <c r="O362" s="31">
        <f t="shared" si="483"/>
        <v>1.2135937846092971E+22</v>
      </c>
      <c r="P362" s="31">
        <f t="shared" si="499"/>
        <v>6.4049839170324868E+25</v>
      </c>
      <c r="Q362" s="31">
        <f t="shared" si="500"/>
        <v>4.8251591160981219E+24</v>
      </c>
      <c r="R362" s="31">
        <f t="shared" si="501"/>
        <v>300</v>
      </c>
      <c r="S362" s="31">
        <f t="shared" si="502"/>
        <v>1711572.0514852868</v>
      </c>
      <c r="T362" s="56">
        <f t="shared" si="503"/>
        <v>7.5334445466237507E-2</v>
      </c>
      <c r="U362" s="163">
        <f t="shared" si="504"/>
        <v>4173.0618721000646</v>
      </c>
      <c r="W362" s="32">
        <f t="shared" si="505"/>
        <v>351</v>
      </c>
      <c r="X362" s="32">
        <f t="shared" si="506"/>
        <v>2.0499999999999998</v>
      </c>
      <c r="Y362" s="22">
        <v>1</v>
      </c>
      <c r="Z362" s="23">
        <f t="shared" si="507"/>
        <v>1.0249999999999999</v>
      </c>
      <c r="AA362" s="31">
        <f t="shared" si="484"/>
        <v>7.9908058285313469E+22</v>
      </c>
      <c r="AB362" s="31">
        <f t="shared" si="508"/>
        <v>2.874892166959865E+25</v>
      </c>
      <c r="AC362" s="31">
        <f t="shared" si="509"/>
        <v>2.4125795580490604E+24</v>
      </c>
      <c r="AD362" s="31">
        <f t="shared" si="510"/>
        <v>615</v>
      </c>
      <c r="AE362" s="31">
        <f t="shared" si="511"/>
        <v>1711572.0514852868</v>
      </c>
      <c r="AF362" s="56">
        <f t="shared" si="573"/>
        <v>8.391895827523542E-2</v>
      </c>
      <c r="AH362" s="32">
        <f t="shared" si="512"/>
        <v>341</v>
      </c>
      <c r="AI362" s="32">
        <f t="shared" si="513"/>
        <v>4.1999999999999993</v>
      </c>
      <c r="AJ362" s="22">
        <v>1</v>
      </c>
      <c r="AK362" s="23">
        <f t="shared" si="514"/>
        <v>1.075</v>
      </c>
      <c r="AL362" s="31">
        <f t="shared" si="485"/>
        <v>6.5193054545127533E+21</v>
      </c>
      <c r="AM362" s="31">
        <f t="shared" si="515"/>
        <v>2.3898143969880124E+24</v>
      </c>
      <c r="AN362" s="31">
        <f t="shared" si="516"/>
        <v>6.0314488951226463E+23</v>
      </c>
      <c r="AO362" s="31">
        <f t="shared" si="517"/>
        <v>1259.9999999999998</v>
      </c>
      <c r="AP362" s="31">
        <f t="shared" si="518"/>
        <v>1711572.0514852868</v>
      </c>
      <c r="AQ362" s="56">
        <f t="shared" ref="AQ362:AQ406" si="577">AN362/AM362</f>
        <v>0.25238147793922178</v>
      </c>
      <c r="AS362" s="32">
        <f t="shared" si="519"/>
        <v>326</v>
      </c>
      <c r="AT362" s="32">
        <f t="shared" si="520"/>
        <v>6.4999999999999991</v>
      </c>
      <c r="AU362" s="22">
        <v>1</v>
      </c>
      <c r="AV362" s="23">
        <f t="shared" si="521"/>
        <v>1.1499999999999999</v>
      </c>
      <c r="AW362" s="31">
        <f t="shared" si="486"/>
        <v>3.8526786812993562E+20</v>
      </c>
      <c r="AX362" s="31">
        <f t="shared" si="522"/>
        <v>1.4443692376191285E+23</v>
      </c>
      <c r="AY362" s="31">
        <f t="shared" si="523"/>
        <v>7.5393111189033012E+22</v>
      </c>
      <c r="AZ362" s="31">
        <f t="shared" si="524"/>
        <v>1949.9999999999998</v>
      </c>
      <c r="BA362" s="31">
        <f t="shared" si="525"/>
        <v>1711572.0514852868</v>
      </c>
      <c r="BB362" s="56">
        <f t="shared" si="569"/>
        <v>0.52197948575330788</v>
      </c>
      <c r="BD362" s="32">
        <f t="shared" si="526"/>
        <v>296</v>
      </c>
      <c r="BE362" s="32">
        <f t="shared" si="527"/>
        <v>9.1</v>
      </c>
      <c r="BF362" s="22">
        <v>1</v>
      </c>
      <c r="BG362" s="23">
        <f t="shared" si="528"/>
        <v>1.3</v>
      </c>
      <c r="BH362" s="31">
        <f t="shared" si="487"/>
        <v>2.5790658940929573E+19</v>
      </c>
      <c r="BI362" s="31">
        <f t="shared" si="529"/>
        <v>9.9242455604696994E+21</v>
      </c>
      <c r="BJ362" s="31">
        <f t="shared" si="530"/>
        <v>1.1780173623286385E+21</v>
      </c>
      <c r="BK362" s="31">
        <f t="shared" si="531"/>
        <v>2730</v>
      </c>
      <c r="BL362" s="31">
        <f t="shared" si="532"/>
        <v>1711572.0514852868</v>
      </c>
      <c r="BM362" s="56">
        <f t="shared" si="480"/>
        <v>0.11870094861627796</v>
      </c>
      <c r="BO362" s="32">
        <f t="shared" si="533"/>
        <v>251</v>
      </c>
      <c r="BP362" s="32">
        <f t="shared" si="534"/>
        <v>12.149999999999999</v>
      </c>
      <c r="BQ362" s="22">
        <v>1</v>
      </c>
      <c r="BR362" s="23">
        <f t="shared" si="535"/>
        <v>1.5249999999999999</v>
      </c>
      <c r="BS362" s="31">
        <f t="shared" si="488"/>
        <v>1.3432634865067486E+17</v>
      </c>
      <c r="BT362" s="31">
        <f t="shared" si="536"/>
        <v>5.1416768104762073E+19</v>
      </c>
      <c r="BU362" s="31">
        <f t="shared" si="537"/>
        <v>2.3008151607981148E+18</v>
      </c>
      <c r="BV362" s="31">
        <f t="shared" si="538"/>
        <v>3644.9999999999995</v>
      </c>
      <c r="BW362" s="31">
        <f t="shared" si="539"/>
        <v>1711572.0514852868</v>
      </c>
      <c r="BX362" s="56">
        <f t="shared" si="576"/>
        <v>4.4748342721778731E-2</v>
      </c>
      <c r="BZ362" s="32">
        <f t="shared" si="540"/>
        <v>201</v>
      </c>
      <c r="CA362" s="32">
        <f t="shared" si="541"/>
        <v>15.7</v>
      </c>
      <c r="CB362" s="32">
        <v>1</v>
      </c>
      <c r="CC362" s="23">
        <f t="shared" si="542"/>
        <v>1.7749999999999999</v>
      </c>
      <c r="CD362" s="31">
        <f t="shared" si="489"/>
        <v>1.001782553362248E+25</v>
      </c>
      <c r="CE362" s="31">
        <f t="shared" si="543"/>
        <v>3.5741097047581602E+27</v>
      </c>
      <c r="CF362" s="31">
        <f t="shared" si="544"/>
        <v>2246889805466901.7</v>
      </c>
      <c r="CG362" s="31">
        <f t="shared" si="545"/>
        <v>4710</v>
      </c>
      <c r="CH362" s="31">
        <f t="shared" si="546"/>
        <v>1711572.0514852868</v>
      </c>
      <c r="CI362" s="56">
        <f t="shared" si="575"/>
        <v>6.286572016733706E-13</v>
      </c>
      <c r="CK362" s="32">
        <f t="shared" si="547"/>
        <v>146</v>
      </c>
      <c r="CL362" s="32">
        <f t="shared" si="548"/>
        <v>19.799999999999997</v>
      </c>
      <c r="CM362" s="32">
        <v>1</v>
      </c>
      <c r="CN362" s="23">
        <f t="shared" si="549"/>
        <v>2.0499999999999998</v>
      </c>
      <c r="CO362" s="31">
        <f t="shared" si="490"/>
        <v>19756800</v>
      </c>
      <c r="CP362" s="31">
        <f t="shared" si="550"/>
        <v>5913210239.999999</v>
      </c>
      <c r="CQ362" s="31">
        <f t="shared" si="551"/>
        <v>1097114162825.6317</v>
      </c>
      <c r="CR362" s="31">
        <f t="shared" si="552"/>
        <v>5939.9999999999991</v>
      </c>
      <c r="CS362" s="31">
        <f t="shared" si="553"/>
        <v>1711572.0514852868</v>
      </c>
      <c r="CT362" s="56">
        <f t="shared" si="570"/>
        <v>185.53613321646955</v>
      </c>
      <c r="CV362" s="32">
        <f t="shared" si="554"/>
        <v>96</v>
      </c>
      <c r="CW362" s="32">
        <f t="shared" si="555"/>
        <v>24.4</v>
      </c>
      <c r="CX362" s="32">
        <v>1</v>
      </c>
      <c r="CY362" s="23">
        <f t="shared" si="556"/>
        <v>2.2999999999999998</v>
      </c>
      <c r="CZ362" s="31">
        <f t="shared" si="491"/>
        <v>8640</v>
      </c>
      <c r="DA362" s="31">
        <f t="shared" si="557"/>
        <v>1907711.9999999998</v>
      </c>
      <c r="DB362" s="31">
        <f t="shared" si="558"/>
        <v>1071400549.6344024</v>
      </c>
      <c r="DC362" s="31">
        <f t="shared" si="559"/>
        <v>7320</v>
      </c>
      <c r="DD362" s="31">
        <f t="shared" si="560"/>
        <v>1711572.0514852868</v>
      </c>
      <c r="DE362" s="56">
        <f t="shared" si="561"/>
        <v>561.61545853588098</v>
      </c>
      <c r="DG362" s="32">
        <f t="shared" si="562"/>
        <v>31</v>
      </c>
      <c r="DH362" s="32">
        <f t="shared" si="563"/>
        <v>29.65</v>
      </c>
      <c r="DI362" s="32">
        <v>1</v>
      </c>
      <c r="DJ362" s="23">
        <f t="shared" si="571"/>
        <v>2.625</v>
      </c>
      <c r="DK362" s="31">
        <f t="shared" si="492"/>
        <v>6</v>
      </c>
      <c r="DL362" s="31">
        <f t="shared" si="564"/>
        <v>488.25</v>
      </c>
      <c r="DM362" s="31">
        <f t="shared" si="565"/>
        <v>130786.19990654268</v>
      </c>
      <c r="DN362" s="31">
        <f t="shared" si="566"/>
        <v>8895</v>
      </c>
      <c r="DO362" s="31">
        <f t="shared" si="567"/>
        <v>1711572.0514852868</v>
      </c>
      <c r="DP362" s="56">
        <f t="shared" si="572"/>
        <v>267.86728091457792</v>
      </c>
    </row>
    <row r="363" spans="1:120">
      <c r="A363" s="23">
        <f t="shared" si="493"/>
        <v>59064.350317664859</v>
      </c>
      <c r="B363" s="23">
        <v>0</v>
      </c>
      <c r="C363" s="44">
        <f t="shared" si="574"/>
        <v>14.824999999999999</v>
      </c>
      <c r="D363" s="48"/>
      <c r="E363" s="47">
        <f t="shared" si="494"/>
        <v>14.824999999999999</v>
      </c>
      <c r="F363" s="84">
        <f t="shared" si="481"/>
        <v>29.65</v>
      </c>
      <c r="G363" s="185">
        <f t="shared" si="482"/>
        <v>141.04385483220616</v>
      </c>
      <c r="H363" s="26">
        <f t="shared" si="495"/>
        <v>3.1155999658577069E+21</v>
      </c>
      <c r="I363" s="23">
        <f t="shared" si="568"/>
        <v>71.400000000000034</v>
      </c>
      <c r="J363" s="27">
        <v>357</v>
      </c>
      <c r="K363" s="32">
        <f t="shared" si="496"/>
        <v>357</v>
      </c>
      <c r="L363" s="32">
        <f t="shared" si="497"/>
        <v>1</v>
      </c>
      <c r="M363" s="22">
        <v>1</v>
      </c>
      <c r="N363" s="109">
        <f t="shared" si="498"/>
        <v>14.824999999999999</v>
      </c>
      <c r="O363" s="31">
        <f t="shared" si="483"/>
        <v>1.2135937846092971E+22</v>
      </c>
      <c r="P363" s="31">
        <f t="shared" si="499"/>
        <v>6.42297544488932E+25</v>
      </c>
      <c r="Q363" s="31">
        <f t="shared" si="500"/>
        <v>5.5426523392608602E+24</v>
      </c>
      <c r="R363" s="31">
        <f t="shared" si="501"/>
        <v>300</v>
      </c>
      <c r="S363" s="31">
        <f t="shared" si="502"/>
        <v>1771930.5095299457</v>
      </c>
      <c r="T363" s="56">
        <f t="shared" si="503"/>
        <v>8.6294154271928256E-2</v>
      </c>
      <c r="U363" s="163">
        <f t="shared" si="504"/>
        <v>4231.3156449661847</v>
      </c>
      <c r="W363" s="32">
        <f t="shared" si="505"/>
        <v>352</v>
      </c>
      <c r="X363" s="32">
        <f t="shared" si="506"/>
        <v>2.0499999999999998</v>
      </c>
      <c r="Y363" s="22">
        <v>1</v>
      </c>
      <c r="Z363" s="23">
        <f t="shared" si="507"/>
        <v>1.0249999999999999</v>
      </c>
      <c r="AA363" s="31">
        <f t="shared" si="484"/>
        <v>7.9908058285313469E+22</v>
      </c>
      <c r="AB363" s="31">
        <f t="shared" si="508"/>
        <v>2.8830827429341101E+25</v>
      </c>
      <c r="AC363" s="31">
        <f t="shared" si="509"/>
        <v>2.7713261696304296E+24</v>
      </c>
      <c r="AD363" s="31">
        <f t="shared" si="510"/>
        <v>615</v>
      </c>
      <c r="AE363" s="31">
        <f t="shared" si="511"/>
        <v>1771930.5095299457</v>
      </c>
      <c r="AF363" s="56">
        <f t="shared" si="573"/>
        <v>9.6123712592794133E-2</v>
      </c>
      <c r="AH363" s="32">
        <f t="shared" si="512"/>
        <v>342</v>
      </c>
      <c r="AI363" s="32">
        <f t="shared" si="513"/>
        <v>4.1999999999999993</v>
      </c>
      <c r="AJ363" s="22">
        <v>1</v>
      </c>
      <c r="AK363" s="23">
        <f t="shared" si="514"/>
        <v>1.075</v>
      </c>
      <c r="AL363" s="31">
        <f t="shared" si="485"/>
        <v>6.5193054545127533E+21</v>
      </c>
      <c r="AM363" s="31">
        <f t="shared" si="515"/>
        <v>2.3968226503516137E+24</v>
      </c>
      <c r="AN363" s="31">
        <f t="shared" si="516"/>
        <v>6.9283154240760699E+23</v>
      </c>
      <c r="AO363" s="31">
        <f t="shared" si="517"/>
        <v>1259.9999999999998</v>
      </c>
      <c r="AP363" s="31">
        <f t="shared" si="518"/>
        <v>1771930.5095299457</v>
      </c>
      <c r="AQ363" s="56">
        <f t="shared" si="577"/>
        <v>0.28906249793073702</v>
      </c>
      <c r="AS363" s="32">
        <f t="shared" si="519"/>
        <v>327</v>
      </c>
      <c r="AT363" s="32">
        <f t="shared" si="520"/>
        <v>6.4999999999999991</v>
      </c>
      <c r="AU363" s="22">
        <v>1</v>
      </c>
      <c r="AV363" s="23">
        <f t="shared" si="521"/>
        <v>1.1499999999999999</v>
      </c>
      <c r="AW363" s="31">
        <f t="shared" si="486"/>
        <v>3.8526786812993562E+20</v>
      </c>
      <c r="AX363" s="31">
        <f t="shared" si="522"/>
        <v>1.4487998181026227E+23</v>
      </c>
      <c r="AY363" s="31">
        <f t="shared" si="523"/>
        <v>8.6603942800950789E+22</v>
      </c>
      <c r="AZ363" s="31">
        <f t="shared" si="524"/>
        <v>1949.9999999999998</v>
      </c>
      <c r="BA363" s="31">
        <f t="shared" si="525"/>
        <v>1771930.5095299457</v>
      </c>
      <c r="BB363" s="56">
        <f t="shared" si="569"/>
        <v>0.59776334672908127</v>
      </c>
      <c r="BD363" s="32">
        <f t="shared" si="526"/>
        <v>297</v>
      </c>
      <c r="BE363" s="32">
        <f t="shared" si="527"/>
        <v>9.1</v>
      </c>
      <c r="BF363" s="22">
        <v>1</v>
      </c>
      <c r="BG363" s="23">
        <f t="shared" si="528"/>
        <v>1.3</v>
      </c>
      <c r="BH363" s="31">
        <f t="shared" si="487"/>
        <v>2.5790658940929573E+19</v>
      </c>
      <c r="BI363" s="31">
        <f t="shared" si="529"/>
        <v>9.9577734170929088E+21</v>
      </c>
      <c r="BJ363" s="31">
        <f t="shared" si="530"/>
        <v>1.3531866062648532E+21</v>
      </c>
      <c r="BK363" s="31">
        <f t="shared" si="531"/>
        <v>2730</v>
      </c>
      <c r="BL363" s="31">
        <f t="shared" si="532"/>
        <v>1771930.5095299457</v>
      </c>
      <c r="BM363" s="56">
        <f t="shared" si="480"/>
        <v>0.13589248816829425</v>
      </c>
      <c r="BO363" s="32">
        <f t="shared" si="533"/>
        <v>252</v>
      </c>
      <c r="BP363" s="32">
        <f t="shared" si="534"/>
        <v>12.149999999999999</v>
      </c>
      <c r="BQ363" s="22">
        <v>1</v>
      </c>
      <c r="BR363" s="23">
        <f t="shared" si="535"/>
        <v>1.5249999999999999</v>
      </c>
      <c r="BS363" s="31">
        <f t="shared" si="488"/>
        <v>1.3432634865067486E+17</v>
      </c>
      <c r="BT363" s="31">
        <f t="shared" si="536"/>
        <v>5.1621615786454344E+19</v>
      </c>
      <c r="BU363" s="31">
        <f t="shared" si="537"/>
        <v>2.6429425903610337E+18</v>
      </c>
      <c r="BV363" s="31">
        <f t="shared" si="538"/>
        <v>3644.9999999999995</v>
      </c>
      <c r="BW363" s="31">
        <f t="shared" si="539"/>
        <v>1771930.5095299457</v>
      </c>
      <c r="BX363" s="56">
        <f t="shared" si="576"/>
        <v>5.1198370103218455E-2</v>
      </c>
      <c r="BZ363" s="32">
        <f t="shared" si="540"/>
        <v>202</v>
      </c>
      <c r="CA363" s="32">
        <f t="shared" si="541"/>
        <v>15.7</v>
      </c>
      <c r="CB363" s="32">
        <v>1</v>
      </c>
      <c r="CC363" s="23">
        <f t="shared" si="542"/>
        <v>1.7749999999999999</v>
      </c>
      <c r="CD363" s="31">
        <f t="shared" si="489"/>
        <v>1.001782553362248E+25</v>
      </c>
      <c r="CE363" s="31">
        <f t="shared" si="543"/>
        <v>3.5918913450803401E+27</v>
      </c>
      <c r="CF363" s="31">
        <f t="shared" si="544"/>
        <v>2580998623399438.5</v>
      </c>
      <c r="CG363" s="31">
        <f t="shared" si="545"/>
        <v>4710</v>
      </c>
      <c r="CH363" s="31">
        <f t="shared" si="546"/>
        <v>1771930.5095299457</v>
      </c>
      <c r="CI363" s="56">
        <f t="shared" si="575"/>
        <v>7.1856255533300636E-13</v>
      </c>
      <c r="CK363" s="32">
        <f t="shared" si="547"/>
        <v>147</v>
      </c>
      <c r="CL363" s="32">
        <f t="shared" si="548"/>
        <v>19.799999999999997</v>
      </c>
      <c r="CM363" s="32">
        <v>1</v>
      </c>
      <c r="CN363" s="23">
        <f t="shared" si="549"/>
        <v>2.0499999999999998</v>
      </c>
      <c r="CO363" s="31">
        <f t="shared" si="490"/>
        <v>19756800</v>
      </c>
      <c r="CP363" s="31">
        <f t="shared" si="550"/>
        <v>5953711679.999999</v>
      </c>
      <c r="CQ363" s="31">
        <f t="shared" si="551"/>
        <v>1260253234081.7524</v>
      </c>
      <c r="CR363" s="31">
        <f t="shared" si="552"/>
        <v>5939.9999999999991</v>
      </c>
      <c r="CS363" s="31">
        <f t="shared" si="553"/>
        <v>1771930.5095299457</v>
      </c>
      <c r="CT363" s="56">
        <f t="shared" si="570"/>
        <v>211.67522073923348</v>
      </c>
      <c r="CV363" s="32">
        <f t="shared" si="554"/>
        <v>97</v>
      </c>
      <c r="CW363" s="32">
        <f t="shared" si="555"/>
        <v>24.4</v>
      </c>
      <c r="CX363" s="32">
        <v>13</v>
      </c>
      <c r="CY363" s="23">
        <f t="shared" si="556"/>
        <v>2.2999999999999998</v>
      </c>
      <c r="CZ363" s="31">
        <f t="shared" si="491"/>
        <v>112320</v>
      </c>
      <c r="DA363" s="31">
        <f t="shared" si="557"/>
        <v>25058591.999999996</v>
      </c>
      <c r="DB363" s="31">
        <f t="shared" si="558"/>
        <v>1230716048.9079576</v>
      </c>
      <c r="DC363" s="31">
        <f t="shared" si="559"/>
        <v>7320</v>
      </c>
      <c r="DD363" s="31">
        <f t="shared" si="560"/>
        <v>1771930.5095299457</v>
      </c>
      <c r="DE363" s="56">
        <f t="shared" si="561"/>
        <v>49.11353554533143</v>
      </c>
      <c r="DG363" s="32">
        <f t="shared" si="562"/>
        <v>32</v>
      </c>
      <c r="DH363" s="32">
        <f t="shared" si="563"/>
        <v>29.65</v>
      </c>
      <c r="DI363" s="32">
        <v>1</v>
      </c>
      <c r="DJ363" s="23">
        <f t="shared" si="571"/>
        <v>2.625</v>
      </c>
      <c r="DK363" s="31">
        <f t="shared" si="492"/>
        <v>6</v>
      </c>
      <c r="DL363" s="31">
        <f t="shared" si="564"/>
        <v>504</v>
      </c>
      <c r="DM363" s="31">
        <f t="shared" si="565"/>
        <v>150233.89268895896</v>
      </c>
      <c r="DN363" s="31">
        <f t="shared" si="566"/>
        <v>8895</v>
      </c>
      <c r="DO363" s="31">
        <f t="shared" si="567"/>
        <v>1771930.5095299457</v>
      </c>
      <c r="DP363" s="56">
        <f t="shared" si="572"/>
        <v>298.08312041460113</v>
      </c>
    </row>
    <row r="364" spans="1:120">
      <c r="A364" s="23">
        <f t="shared" si="493"/>
        <v>61147.25013335776</v>
      </c>
      <c r="B364" s="23">
        <v>0</v>
      </c>
      <c r="C364" s="44">
        <f t="shared" si="574"/>
        <v>14.824999999999999</v>
      </c>
      <c r="D364" s="48"/>
      <c r="E364" s="47">
        <f t="shared" si="494"/>
        <v>14.824999999999999</v>
      </c>
      <c r="F364" s="84">
        <f t="shared" si="481"/>
        <v>29.65</v>
      </c>
      <c r="G364" s="185">
        <f t="shared" si="482"/>
        <v>143.01275367324411</v>
      </c>
      <c r="H364" s="26">
        <f t="shared" si="495"/>
        <v>3.5788845556095669E+21</v>
      </c>
      <c r="I364" s="23">
        <f t="shared" si="568"/>
        <v>71.600000000000037</v>
      </c>
      <c r="J364" s="27">
        <v>358</v>
      </c>
      <c r="K364" s="32">
        <f t="shared" si="496"/>
        <v>358</v>
      </c>
      <c r="L364" s="32">
        <f t="shared" si="497"/>
        <v>1</v>
      </c>
      <c r="M364" s="22">
        <v>1</v>
      </c>
      <c r="N364" s="109">
        <f t="shared" si="498"/>
        <v>14.824999999999999</v>
      </c>
      <c r="O364" s="31">
        <f t="shared" si="483"/>
        <v>1.2135937846092971E+22</v>
      </c>
      <c r="P364" s="31">
        <f t="shared" si="499"/>
        <v>6.4409669727461523E+25</v>
      </c>
      <c r="Q364" s="31">
        <f t="shared" si="500"/>
        <v>6.3668356244294187E+24</v>
      </c>
      <c r="R364" s="31">
        <f t="shared" si="501"/>
        <v>300</v>
      </c>
      <c r="S364" s="31">
        <f t="shared" si="502"/>
        <v>1834417.5040007329</v>
      </c>
      <c r="T364" s="56">
        <f t="shared" si="503"/>
        <v>9.8849064920990784E-2</v>
      </c>
      <c r="U364" s="163">
        <f t="shared" si="504"/>
        <v>4290.3826101973227</v>
      </c>
      <c r="W364" s="32">
        <f t="shared" si="505"/>
        <v>353</v>
      </c>
      <c r="X364" s="32">
        <f t="shared" si="506"/>
        <v>2.0499999999999998</v>
      </c>
      <c r="Y364" s="22">
        <v>1</v>
      </c>
      <c r="Z364" s="23">
        <f t="shared" si="507"/>
        <v>1.0249999999999999</v>
      </c>
      <c r="AA364" s="31">
        <f t="shared" si="484"/>
        <v>7.9908058285313469E+22</v>
      </c>
      <c r="AB364" s="31">
        <f t="shared" si="508"/>
        <v>2.8912733189083543E+25</v>
      </c>
      <c r="AC364" s="31">
        <f t="shared" si="509"/>
        <v>3.1834178122147093E+24</v>
      </c>
      <c r="AD364" s="31">
        <f t="shared" si="510"/>
        <v>615</v>
      </c>
      <c r="AE364" s="31">
        <f t="shared" si="511"/>
        <v>1834417.5040007329</v>
      </c>
      <c r="AF364" s="56">
        <f t="shared" si="573"/>
        <v>0.11010435407112112</v>
      </c>
      <c r="AH364" s="32">
        <f t="shared" si="512"/>
        <v>343</v>
      </c>
      <c r="AI364" s="32">
        <f t="shared" si="513"/>
        <v>4.1999999999999993</v>
      </c>
      <c r="AJ364" s="22">
        <v>1</v>
      </c>
      <c r="AK364" s="23">
        <f t="shared" si="514"/>
        <v>1.075</v>
      </c>
      <c r="AL364" s="31">
        <f t="shared" si="485"/>
        <v>6.5193054545127533E+21</v>
      </c>
      <c r="AM364" s="31">
        <f t="shared" si="515"/>
        <v>2.4038309037152148E+24</v>
      </c>
      <c r="AN364" s="31">
        <f t="shared" si="516"/>
        <v>7.9585445305367666E+23</v>
      </c>
      <c r="AO364" s="31">
        <f t="shared" si="517"/>
        <v>1259.9999999999998</v>
      </c>
      <c r="AP364" s="31">
        <f t="shared" si="518"/>
        <v>1834417.5040007329</v>
      </c>
      <c r="AQ364" s="56">
        <f t="shared" si="577"/>
        <v>0.33107755284435875</v>
      </c>
      <c r="AS364" s="32">
        <f t="shared" si="519"/>
        <v>328</v>
      </c>
      <c r="AT364" s="32">
        <f t="shared" si="520"/>
        <v>6.4999999999999991</v>
      </c>
      <c r="AU364" s="22">
        <v>1</v>
      </c>
      <c r="AV364" s="23">
        <f t="shared" si="521"/>
        <v>1.1499999999999999</v>
      </c>
      <c r="AW364" s="31">
        <f t="shared" si="486"/>
        <v>3.8526786812993562E+20</v>
      </c>
      <c r="AX364" s="31">
        <f t="shared" si="522"/>
        <v>1.4532303985861169E+23</v>
      </c>
      <c r="AY364" s="31">
        <f t="shared" si="523"/>
        <v>9.9481806631709482E+22</v>
      </c>
      <c r="AZ364" s="31">
        <f t="shared" si="524"/>
        <v>1949.9999999999998</v>
      </c>
      <c r="BA364" s="31">
        <f t="shared" si="525"/>
        <v>1834417.5040007329</v>
      </c>
      <c r="BB364" s="56">
        <f t="shared" si="569"/>
        <v>0.68455632863514104</v>
      </c>
      <c r="BD364" s="32">
        <f t="shared" si="526"/>
        <v>298</v>
      </c>
      <c r="BE364" s="32">
        <f t="shared" si="527"/>
        <v>9.1</v>
      </c>
      <c r="BF364" s="22">
        <v>1</v>
      </c>
      <c r="BG364" s="23">
        <f t="shared" si="528"/>
        <v>1.3</v>
      </c>
      <c r="BH364" s="31">
        <f t="shared" si="487"/>
        <v>2.5790658940929573E+19</v>
      </c>
      <c r="BI364" s="31">
        <f t="shared" si="529"/>
        <v>9.9913012737161183E+21</v>
      </c>
      <c r="BJ364" s="31">
        <f t="shared" si="530"/>
        <v>1.5544032286204575E+21</v>
      </c>
      <c r="BK364" s="31">
        <f t="shared" si="531"/>
        <v>2730</v>
      </c>
      <c r="BL364" s="31">
        <f t="shared" si="532"/>
        <v>1834417.5040007329</v>
      </c>
      <c r="BM364" s="56">
        <f t="shared" si="480"/>
        <v>0.15557565386498651</v>
      </c>
      <c r="BO364" s="32">
        <f t="shared" si="533"/>
        <v>253</v>
      </c>
      <c r="BP364" s="32">
        <f t="shared" si="534"/>
        <v>12.149999999999999</v>
      </c>
      <c r="BQ364" s="22">
        <v>1</v>
      </c>
      <c r="BR364" s="23">
        <f t="shared" si="535"/>
        <v>1.5249999999999999</v>
      </c>
      <c r="BS364" s="31">
        <f t="shared" si="488"/>
        <v>1.3432634865067486E+17</v>
      </c>
      <c r="BT364" s="31">
        <f t="shared" si="536"/>
        <v>5.1826463468146622E+19</v>
      </c>
      <c r="BU364" s="31">
        <f t="shared" si="537"/>
        <v>3.0359438058993219E+18</v>
      </c>
      <c r="BV364" s="31">
        <f t="shared" si="538"/>
        <v>3644.9999999999995</v>
      </c>
      <c r="BW364" s="31">
        <f t="shared" si="539"/>
        <v>1834417.5040007329</v>
      </c>
      <c r="BX364" s="56">
        <f t="shared" si="576"/>
        <v>5.8579027059511048E-2</v>
      </c>
      <c r="BZ364" s="32">
        <f t="shared" si="540"/>
        <v>203</v>
      </c>
      <c r="CA364" s="32">
        <f t="shared" si="541"/>
        <v>15.7</v>
      </c>
      <c r="CB364" s="32">
        <v>1</v>
      </c>
      <c r="CC364" s="23">
        <f t="shared" si="542"/>
        <v>1.7749999999999999</v>
      </c>
      <c r="CD364" s="31">
        <f t="shared" si="489"/>
        <v>1.001782553362248E+25</v>
      </c>
      <c r="CE364" s="31">
        <f t="shared" si="543"/>
        <v>3.60967298540252E+27</v>
      </c>
      <c r="CF364" s="31">
        <f t="shared" si="544"/>
        <v>2964788872948546</v>
      </c>
      <c r="CG364" s="31">
        <f t="shared" si="545"/>
        <v>4710</v>
      </c>
      <c r="CH364" s="31">
        <f t="shared" si="546"/>
        <v>1834417.5040007329</v>
      </c>
      <c r="CI364" s="56">
        <f t="shared" si="575"/>
        <v>8.2134555815391621E-13</v>
      </c>
      <c r="CK364" s="32">
        <f t="shared" si="547"/>
        <v>148</v>
      </c>
      <c r="CL364" s="32">
        <f t="shared" si="548"/>
        <v>19.799999999999997</v>
      </c>
      <c r="CM364" s="32">
        <v>1</v>
      </c>
      <c r="CN364" s="23">
        <f t="shared" si="549"/>
        <v>2.0499999999999998</v>
      </c>
      <c r="CO364" s="31">
        <f t="shared" si="490"/>
        <v>19756800</v>
      </c>
      <c r="CP364" s="31">
        <f t="shared" si="550"/>
        <v>5994213119.999999</v>
      </c>
      <c r="CQ364" s="31">
        <f t="shared" si="551"/>
        <v>1447650816869.4023</v>
      </c>
      <c r="CR364" s="31">
        <f t="shared" si="552"/>
        <v>5939.9999999999991</v>
      </c>
      <c r="CS364" s="31">
        <f t="shared" si="553"/>
        <v>1834417.5040007329</v>
      </c>
      <c r="CT364" s="56">
        <f t="shared" si="570"/>
        <v>241.50806584424589</v>
      </c>
      <c r="CV364" s="32">
        <f t="shared" si="554"/>
        <v>98</v>
      </c>
      <c r="CW364" s="32">
        <f t="shared" si="555"/>
        <v>24.4</v>
      </c>
      <c r="CX364" s="32">
        <v>1</v>
      </c>
      <c r="CY364" s="23">
        <f t="shared" si="556"/>
        <v>2.2999999999999998</v>
      </c>
      <c r="CZ364" s="31">
        <f t="shared" si="491"/>
        <v>112320</v>
      </c>
      <c r="DA364" s="31">
        <f t="shared" si="557"/>
        <v>25316927.999999996</v>
      </c>
      <c r="DB364" s="31">
        <f t="shared" si="558"/>
        <v>1413721500.849021</v>
      </c>
      <c r="DC364" s="31">
        <f t="shared" si="559"/>
        <v>7320</v>
      </c>
      <c r="DD364" s="31">
        <f t="shared" si="560"/>
        <v>1834417.5040007329</v>
      </c>
      <c r="DE364" s="56">
        <f t="shared" si="561"/>
        <v>55.84095751463294</v>
      </c>
      <c r="DG364" s="32">
        <f t="shared" si="562"/>
        <v>33</v>
      </c>
      <c r="DH364" s="32">
        <f t="shared" si="563"/>
        <v>29.65</v>
      </c>
      <c r="DI364" s="32">
        <v>1</v>
      </c>
      <c r="DJ364" s="23">
        <f t="shared" si="571"/>
        <v>2.625</v>
      </c>
      <c r="DK364" s="31">
        <f t="shared" si="492"/>
        <v>6</v>
      </c>
      <c r="DL364" s="31">
        <f t="shared" si="564"/>
        <v>519.75</v>
      </c>
      <c r="DM364" s="31">
        <f t="shared" si="565"/>
        <v>172573.42539660828</v>
      </c>
      <c r="DN364" s="31">
        <f t="shared" si="566"/>
        <v>8895</v>
      </c>
      <c r="DO364" s="31">
        <f t="shared" si="567"/>
        <v>1834417.5040007329</v>
      </c>
      <c r="DP364" s="56">
        <f t="shared" si="572"/>
        <v>332.0316024946768</v>
      </c>
    </row>
    <row r="365" spans="1:120">
      <c r="A365" s="23">
        <f t="shared" si="493"/>
        <v>63303.603252420304</v>
      </c>
      <c r="B365" s="23">
        <v>0</v>
      </c>
      <c r="C365" s="44">
        <f t="shared" si="574"/>
        <v>14.824999999999999</v>
      </c>
      <c r="D365" s="48"/>
      <c r="E365" s="47">
        <f t="shared" si="494"/>
        <v>14.824999999999999</v>
      </c>
      <c r="F365" s="84">
        <f t="shared" si="481"/>
        <v>29.65</v>
      </c>
      <c r="G365" s="185">
        <f t="shared" si="482"/>
        <v>145.0091373178621</v>
      </c>
      <c r="H365" s="26">
        <f t="shared" si="495"/>
        <v>4.1110588017530052E+21</v>
      </c>
      <c r="I365" s="23">
        <f t="shared" si="568"/>
        <v>71.80000000000004</v>
      </c>
      <c r="J365" s="27">
        <v>359</v>
      </c>
      <c r="K365" s="32">
        <f t="shared" si="496"/>
        <v>359</v>
      </c>
      <c r="L365" s="32">
        <f t="shared" si="497"/>
        <v>1</v>
      </c>
      <c r="M365" s="22">
        <v>1</v>
      </c>
      <c r="N365" s="109">
        <f t="shared" si="498"/>
        <v>14.824999999999999</v>
      </c>
      <c r="O365" s="31">
        <f t="shared" si="483"/>
        <v>1.2135937846092971E+22</v>
      </c>
      <c r="P365" s="31">
        <f t="shared" si="499"/>
        <v>6.4589585006029846E+25</v>
      </c>
      <c r="Q365" s="31">
        <f t="shared" si="500"/>
        <v>7.3135736083185959E+24</v>
      </c>
      <c r="R365" s="31">
        <f t="shared" si="501"/>
        <v>300</v>
      </c>
      <c r="S365" s="31">
        <f t="shared" si="502"/>
        <v>1899108.0975726091</v>
      </c>
      <c r="T365" s="56">
        <f t="shared" si="503"/>
        <v>0.11323146924749289</v>
      </c>
      <c r="U365" s="163">
        <f t="shared" si="504"/>
        <v>4350.2741195358631</v>
      </c>
      <c r="W365" s="32">
        <f t="shared" si="505"/>
        <v>354</v>
      </c>
      <c r="X365" s="32">
        <f t="shared" si="506"/>
        <v>2.0499999999999998</v>
      </c>
      <c r="Y365" s="22">
        <v>1</v>
      </c>
      <c r="Z365" s="23">
        <f t="shared" si="507"/>
        <v>1.0249999999999999</v>
      </c>
      <c r="AA365" s="31">
        <f t="shared" si="484"/>
        <v>7.9908058285313469E+22</v>
      </c>
      <c r="AB365" s="31">
        <f t="shared" si="508"/>
        <v>2.8994638948825994E+25</v>
      </c>
      <c r="AC365" s="31">
        <f t="shared" si="509"/>
        <v>3.6567868041592958E+24</v>
      </c>
      <c r="AD365" s="31">
        <f t="shared" si="510"/>
        <v>615</v>
      </c>
      <c r="AE365" s="31">
        <f t="shared" si="511"/>
        <v>1899108.0975726091</v>
      </c>
      <c r="AF365" s="56">
        <f t="shared" si="573"/>
        <v>0.12611941161306858</v>
      </c>
      <c r="AH365" s="32">
        <f t="shared" si="512"/>
        <v>344</v>
      </c>
      <c r="AI365" s="32">
        <f t="shared" si="513"/>
        <v>4.1999999999999993</v>
      </c>
      <c r="AJ365" s="22">
        <v>1</v>
      </c>
      <c r="AK365" s="23">
        <f t="shared" si="514"/>
        <v>1.075</v>
      </c>
      <c r="AL365" s="31">
        <f t="shared" si="485"/>
        <v>6.5193054545127533E+21</v>
      </c>
      <c r="AM365" s="31">
        <f t="shared" si="515"/>
        <v>2.4108391570788163E+24</v>
      </c>
      <c r="AN365" s="31">
        <f t="shared" si="516"/>
        <v>9.1419670103982342E+23</v>
      </c>
      <c r="AO365" s="31">
        <f t="shared" si="517"/>
        <v>1259.9999999999998</v>
      </c>
      <c r="AP365" s="31">
        <f t="shared" si="518"/>
        <v>1899108.0975726091</v>
      </c>
      <c r="AQ365" s="56">
        <f t="shared" si="577"/>
        <v>0.37920269311850074</v>
      </c>
      <c r="AS365" s="32">
        <f t="shared" si="519"/>
        <v>329</v>
      </c>
      <c r="AT365" s="32">
        <f t="shared" si="520"/>
        <v>6.4999999999999991</v>
      </c>
      <c r="AU365" s="22">
        <v>1</v>
      </c>
      <c r="AV365" s="23">
        <f t="shared" si="521"/>
        <v>1.1499999999999999</v>
      </c>
      <c r="AW365" s="31">
        <f t="shared" si="486"/>
        <v>3.8526786812993562E+20</v>
      </c>
      <c r="AX365" s="31">
        <f t="shared" si="522"/>
        <v>1.4576609790696113E+23</v>
      </c>
      <c r="AY365" s="31">
        <f t="shared" si="523"/>
        <v>1.1427458762997783E+23</v>
      </c>
      <c r="AZ365" s="31">
        <f t="shared" si="524"/>
        <v>1949.9999999999998</v>
      </c>
      <c r="BA365" s="31">
        <f t="shared" si="525"/>
        <v>1899108.0975726091</v>
      </c>
      <c r="BB365" s="56">
        <f t="shared" si="569"/>
        <v>0.78395861088986862</v>
      </c>
      <c r="BD365" s="32">
        <f t="shared" si="526"/>
        <v>299</v>
      </c>
      <c r="BE365" s="32">
        <f t="shared" si="527"/>
        <v>9.1</v>
      </c>
      <c r="BF365" s="22">
        <v>1</v>
      </c>
      <c r="BG365" s="23">
        <f t="shared" si="528"/>
        <v>1.3</v>
      </c>
      <c r="BH365" s="31">
        <f t="shared" si="487"/>
        <v>2.5790658940929573E+19</v>
      </c>
      <c r="BI365" s="31">
        <f t="shared" si="529"/>
        <v>1.0024829130339326E+22</v>
      </c>
      <c r="BJ365" s="31">
        <f t="shared" si="530"/>
        <v>1.7855404317183999E+21</v>
      </c>
      <c r="BK365" s="31">
        <f t="shared" si="531"/>
        <v>2730</v>
      </c>
      <c r="BL365" s="31">
        <f t="shared" si="532"/>
        <v>1899108.0975726091</v>
      </c>
      <c r="BM365" s="56">
        <f t="shared" ref="BM365:BM406" si="578">BJ365/BI365</f>
        <v>0.17811180704463159</v>
      </c>
      <c r="BO365" s="32">
        <f t="shared" si="533"/>
        <v>254</v>
      </c>
      <c r="BP365" s="32">
        <f t="shared" si="534"/>
        <v>12.149999999999999</v>
      </c>
      <c r="BQ365" s="22">
        <v>1</v>
      </c>
      <c r="BR365" s="23">
        <f t="shared" si="535"/>
        <v>1.5249999999999999</v>
      </c>
      <c r="BS365" s="31">
        <f t="shared" si="488"/>
        <v>1.3432634865067486E+17</v>
      </c>
      <c r="BT365" s="31">
        <f t="shared" si="536"/>
        <v>5.2031311149838909E+19</v>
      </c>
      <c r="BU365" s="31">
        <f t="shared" si="537"/>
        <v>3.4873836556999895E+18</v>
      </c>
      <c r="BV365" s="31">
        <f t="shared" si="538"/>
        <v>3644.9999999999995</v>
      </c>
      <c r="BW365" s="31">
        <f t="shared" si="539"/>
        <v>1899108.0975726091</v>
      </c>
      <c r="BX365" s="56">
        <f t="shared" si="576"/>
        <v>6.7024712209482473E-2</v>
      </c>
      <c r="BZ365" s="32">
        <f t="shared" si="540"/>
        <v>204</v>
      </c>
      <c r="CA365" s="32">
        <f t="shared" si="541"/>
        <v>15.7</v>
      </c>
      <c r="CB365" s="32">
        <v>1</v>
      </c>
      <c r="CC365" s="23">
        <f t="shared" si="542"/>
        <v>1.7749999999999999</v>
      </c>
      <c r="CD365" s="31">
        <f t="shared" si="489"/>
        <v>1.001782553362248E+25</v>
      </c>
      <c r="CE365" s="31">
        <f t="shared" si="543"/>
        <v>3.6274546257246999E+27</v>
      </c>
      <c r="CF365" s="31">
        <f t="shared" si="544"/>
        <v>3405648101269509.5</v>
      </c>
      <c r="CG365" s="31">
        <f t="shared" si="545"/>
        <v>4710</v>
      </c>
      <c r="CH365" s="31">
        <f t="shared" si="546"/>
        <v>1899108.0975726091</v>
      </c>
      <c r="CI365" s="56">
        <f t="shared" si="575"/>
        <v>9.3885339794956701E-13</v>
      </c>
      <c r="CK365" s="32">
        <f t="shared" si="547"/>
        <v>149</v>
      </c>
      <c r="CL365" s="32">
        <f t="shared" si="548"/>
        <v>19.799999999999997</v>
      </c>
      <c r="CM365" s="32">
        <v>1</v>
      </c>
      <c r="CN365" s="23">
        <f t="shared" si="549"/>
        <v>2.0499999999999998</v>
      </c>
      <c r="CO365" s="31">
        <f t="shared" si="490"/>
        <v>19756800</v>
      </c>
      <c r="CP365" s="31">
        <f t="shared" si="550"/>
        <v>6034714559.999999</v>
      </c>
      <c r="CQ365" s="31">
        <f t="shared" si="551"/>
        <v>1662914111947.9963</v>
      </c>
      <c r="CR365" s="31">
        <f t="shared" si="552"/>
        <v>5939.9999999999991</v>
      </c>
      <c r="CS365" s="31">
        <f t="shared" si="553"/>
        <v>1899108.0975726091</v>
      </c>
      <c r="CT365" s="56">
        <f t="shared" si="570"/>
        <v>275.55803930981563</v>
      </c>
      <c r="CV365" s="32">
        <f t="shared" si="554"/>
        <v>99</v>
      </c>
      <c r="CW365" s="32">
        <f t="shared" si="555"/>
        <v>24.4</v>
      </c>
      <c r="CX365" s="32">
        <v>1</v>
      </c>
      <c r="CY365" s="23">
        <f t="shared" si="556"/>
        <v>2.2999999999999998</v>
      </c>
      <c r="CZ365" s="31">
        <f t="shared" si="491"/>
        <v>112320</v>
      </c>
      <c r="DA365" s="31">
        <f t="shared" si="557"/>
        <v>25575263.999999996</v>
      </c>
      <c r="DB365" s="31">
        <f t="shared" si="558"/>
        <v>1623939562.4492102</v>
      </c>
      <c r="DC365" s="31">
        <f t="shared" si="559"/>
        <v>7320</v>
      </c>
      <c r="DD365" s="31">
        <f t="shared" si="560"/>
        <v>1899108.0975726091</v>
      </c>
      <c r="DE365" s="56">
        <f t="shared" si="561"/>
        <v>63.496492644189729</v>
      </c>
      <c r="DG365" s="32">
        <f t="shared" si="562"/>
        <v>34</v>
      </c>
      <c r="DH365" s="32">
        <f t="shared" si="563"/>
        <v>29.65</v>
      </c>
      <c r="DI365" s="32">
        <v>1</v>
      </c>
      <c r="DJ365" s="23">
        <f t="shared" si="571"/>
        <v>2.625</v>
      </c>
      <c r="DK365" s="31">
        <f t="shared" si="492"/>
        <v>6</v>
      </c>
      <c r="DL365" s="31">
        <f t="shared" si="564"/>
        <v>535.5</v>
      </c>
      <c r="DM365" s="31">
        <f t="shared" si="565"/>
        <v>198234.80986928748</v>
      </c>
      <c r="DN365" s="31">
        <f t="shared" si="566"/>
        <v>8895</v>
      </c>
      <c r="DO365" s="31">
        <f t="shared" si="567"/>
        <v>1899108.0975726091</v>
      </c>
      <c r="DP365" s="56">
        <f t="shared" si="572"/>
        <v>370.1863863105275</v>
      </c>
    </row>
    <row r="366" spans="1:120">
      <c r="A366" s="23">
        <f t="shared" si="493"/>
        <v>65536.000000001673</v>
      </c>
      <c r="B366" s="23">
        <v>0</v>
      </c>
      <c r="C366" s="44">
        <f t="shared" si="574"/>
        <v>14.824999999999999</v>
      </c>
      <c r="D366" s="48"/>
      <c r="E366" s="47">
        <f t="shared" si="494"/>
        <v>14.824999999999999</v>
      </c>
      <c r="F366" s="84">
        <f t="shared" si="481"/>
        <v>29.65</v>
      </c>
      <c r="G366" s="185">
        <f t="shared" si="482"/>
        <v>147.03338943962044</v>
      </c>
      <c r="H366" s="26">
        <f t="shared" si="495"/>
        <v>4.7223664828697585E+21</v>
      </c>
      <c r="I366" s="23">
        <f t="shared" si="568"/>
        <v>72.000000000000028</v>
      </c>
      <c r="J366" s="27">
        <v>360</v>
      </c>
      <c r="K366" s="32">
        <f t="shared" si="496"/>
        <v>360</v>
      </c>
      <c r="L366" s="32">
        <f t="shared" si="497"/>
        <v>1</v>
      </c>
      <c r="M366" s="22">
        <v>1</v>
      </c>
      <c r="N366" s="109">
        <f t="shared" si="498"/>
        <v>14.824999999999999</v>
      </c>
      <c r="O366" s="31">
        <f t="shared" si="483"/>
        <v>1.2135937846092971E+22</v>
      </c>
      <c r="P366" s="31">
        <f t="shared" si="499"/>
        <v>6.4769500284598187E+25</v>
      </c>
      <c r="Q366" s="31">
        <f t="shared" si="500"/>
        <v>8.4010899730252996E+24</v>
      </c>
      <c r="R366" s="31">
        <f t="shared" si="501"/>
        <v>300</v>
      </c>
      <c r="S366" s="31">
        <f t="shared" si="502"/>
        <v>1966080.0000000503</v>
      </c>
      <c r="T366" s="56">
        <f t="shared" si="503"/>
        <v>0.12970750022944103</v>
      </c>
      <c r="U366" s="163">
        <f t="shared" si="504"/>
        <v>4411.0016831886132</v>
      </c>
      <c r="W366" s="32">
        <f t="shared" si="505"/>
        <v>355</v>
      </c>
      <c r="X366" s="32">
        <f t="shared" si="506"/>
        <v>2.0499999999999998</v>
      </c>
      <c r="Y366" s="22">
        <v>1</v>
      </c>
      <c r="Z366" s="23">
        <f t="shared" si="507"/>
        <v>1.0249999999999999</v>
      </c>
      <c r="AA366" s="31">
        <f t="shared" si="484"/>
        <v>7.9908058285313469E+22</v>
      </c>
      <c r="AB366" s="31">
        <f t="shared" si="508"/>
        <v>2.9076544708568436E+25</v>
      </c>
      <c r="AC366" s="31">
        <f t="shared" si="509"/>
        <v>4.2005449865126493E+24</v>
      </c>
      <c r="AD366" s="31">
        <f t="shared" si="510"/>
        <v>615</v>
      </c>
      <c r="AE366" s="31">
        <f t="shared" si="511"/>
        <v>1966080.0000000503</v>
      </c>
      <c r="AF366" s="56">
        <f t="shared" si="573"/>
        <v>0.14446506724283542</v>
      </c>
      <c r="AH366" s="32">
        <f t="shared" si="512"/>
        <v>345</v>
      </c>
      <c r="AI366" s="32">
        <f t="shared" si="513"/>
        <v>4.1999999999999993</v>
      </c>
      <c r="AJ366" s="22">
        <v>1</v>
      </c>
      <c r="AK366" s="23">
        <f t="shared" si="514"/>
        <v>1.075</v>
      </c>
      <c r="AL366" s="31">
        <f t="shared" si="485"/>
        <v>6.5193054545127533E+21</v>
      </c>
      <c r="AM366" s="31">
        <f t="shared" si="515"/>
        <v>2.4178474104424174E+24</v>
      </c>
      <c r="AN366" s="31">
        <f t="shared" si="516"/>
        <v>1.0501362466281615E+24</v>
      </c>
      <c r="AO366" s="31">
        <f t="shared" si="517"/>
        <v>1259.9999999999998</v>
      </c>
      <c r="AP366" s="31">
        <f t="shared" si="518"/>
        <v>1966080.0000000503</v>
      </c>
      <c r="AQ366" s="56">
        <f t="shared" si="577"/>
        <v>0.43432693150640461</v>
      </c>
      <c r="AS366" s="32">
        <f t="shared" si="519"/>
        <v>330</v>
      </c>
      <c r="AT366" s="32">
        <f t="shared" si="520"/>
        <v>6.4999999999999991</v>
      </c>
      <c r="AU366" s="22">
        <v>1</v>
      </c>
      <c r="AV366" s="23">
        <f t="shared" si="521"/>
        <v>1.1499999999999999</v>
      </c>
      <c r="AW366" s="31">
        <f t="shared" si="486"/>
        <v>3.8526786812993562E+20</v>
      </c>
      <c r="AX366" s="31">
        <f t="shared" si="522"/>
        <v>1.4620915595531055E+23</v>
      </c>
      <c r="AY366" s="31">
        <f t="shared" si="523"/>
        <v>1.3126703082852005E+23</v>
      </c>
      <c r="AZ366" s="31">
        <f t="shared" si="524"/>
        <v>1949.9999999999998</v>
      </c>
      <c r="BA366" s="31">
        <f t="shared" si="525"/>
        <v>1966080.0000000503</v>
      </c>
      <c r="BB366" s="56">
        <f t="shared" si="569"/>
        <v>0.89780308196733161</v>
      </c>
      <c r="BD366" s="32">
        <f t="shared" si="526"/>
        <v>300</v>
      </c>
      <c r="BE366" s="32">
        <f t="shared" si="527"/>
        <v>9.1</v>
      </c>
      <c r="BF366" s="22">
        <v>1</v>
      </c>
      <c r="BG366" s="23">
        <f t="shared" si="528"/>
        <v>1.3</v>
      </c>
      <c r="BH366" s="31">
        <f t="shared" si="487"/>
        <v>2.5790658940929573E+19</v>
      </c>
      <c r="BI366" s="31">
        <f t="shared" si="529"/>
        <v>1.0058356986962533E+22</v>
      </c>
      <c r="BJ366" s="31">
        <f t="shared" si="530"/>
        <v>2.0510473566956217E+21</v>
      </c>
      <c r="BK366" s="31">
        <f t="shared" si="531"/>
        <v>2730</v>
      </c>
      <c r="BL366" s="31">
        <f t="shared" si="532"/>
        <v>1966080.0000000503</v>
      </c>
      <c r="BM366" s="56">
        <f t="shared" si="578"/>
        <v>0.20391475062519193</v>
      </c>
      <c r="BO366" s="32">
        <f t="shared" si="533"/>
        <v>255</v>
      </c>
      <c r="BP366" s="32">
        <f t="shared" si="534"/>
        <v>12.149999999999999</v>
      </c>
      <c r="BQ366" s="22">
        <v>1</v>
      </c>
      <c r="BR366" s="23">
        <f t="shared" si="535"/>
        <v>1.5249999999999999</v>
      </c>
      <c r="BS366" s="31">
        <f t="shared" si="488"/>
        <v>1.3432634865067486E+17</v>
      </c>
      <c r="BT366" s="31">
        <f t="shared" si="536"/>
        <v>5.223615883153118E+19</v>
      </c>
      <c r="BU366" s="31">
        <f t="shared" si="537"/>
        <v>4.0059518685461243E+18</v>
      </c>
      <c r="BV366" s="31">
        <f t="shared" si="538"/>
        <v>3644.9999999999995</v>
      </c>
      <c r="BW366" s="31">
        <f t="shared" si="539"/>
        <v>1966080.0000000503</v>
      </c>
      <c r="BX366" s="56">
        <f t="shared" si="576"/>
        <v>7.6689250476205034E-2</v>
      </c>
      <c r="BZ366" s="32">
        <f t="shared" si="540"/>
        <v>205</v>
      </c>
      <c r="CA366" s="32">
        <f t="shared" si="541"/>
        <v>15.7</v>
      </c>
      <c r="CB366" s="32">
        <v>1</v>
      </c>
      <c r="CC366" s="23">
        <f t="shared" si="542"/>
        <v>1.7749999999999999</v>
      </c>
      <c r="CD366" s="31">
        <f t="shared" si="489"/>
        <v>1.001782553362248E+25</v>
      </c>
      <c r="CE366" s="31">
        <f t="shared" si="543"/>
        <v>3.6452362660468799E+27</v>
      </c>
      <c r="CF366" s="31">
        <f t="shared" si="544"/>
        <v>3912062371627061.5</v>
      </c>
      <c r="CG366" s="31">
        <f t="shared" si="545"/>
        <v>4710</v>
      </c>
      <c r="CH366" s="31">
        <f t="shared" si="546"/>
        <v>1966080.0000000503</v>
      </c>
      <c r="CI366" s="56">
        <f t="shared" si="575"/>
        <v>1.0731985764723953E-12</v>
      </c>
      <c r="CK366" s="32">
        <f t="shared" si="547"/>
        <v>150</v>
      </c>
      <c r="CL366" s="32">
        <f t="shared" si="548"/>
        <v>19.799999999999997</v>
      </c>
      <c r="CM366" s="32">
        <v>1</v>
      </c>
      <c r="CN366" s="23">
        <f t="shared" si="549"/>
        <v>2.0499999999999998</v>
      </c>
      <c r="CO366" s="31">
        <f t="shared" si="490"/>
        <v>19756800</v>
      </c>
      <c r="CP366" s="31">
        <f t="shared" si="550"/>
        <v>6075215999.999999</v>
      </c>
      <c r="CQ366" s="31">
        <f t="shared" si="551"/>
        <v>1910186704896.0188</v>
      </c>
      <c r="CR366" s="31">
        <f t="shared" si="552"/>
        <v>5939.9999999999991</v>
      </c>
      <c r="CS366" s="31">
        <f t="shared" si="553"/>
        <v>1966080.0000000503</v>
      </c>
      <c r="CT366" s="56">
        <f t="shared" si="570"/>
        <v>314.42284601831756</v>
      </c>
      <c r="CV366" s="32">
        <f t="shared" si="554"/>
        <v>100</v>
      </c>
      <c r="CW366" s="32">
        <f t="shared" si="555"/>
        <v>24.4</v>
      </c>
      <c r="CX366" s="32">
        <v>1</v>
      </c>
      <c r="CY366" s="23">
        <f t="shared" si="556"/>
        <v>2.2999999999999998</v>
      </c>
      <c r="CZ366" s="31">
        <f t="shared" si="491"/>
        <v>112320</v>
      </c>
      <c r="DA366" s="31">
        <f t="shared" si="557"/>
        <v>25833599.999999996</v>
      </c>
      <c r="DB366" s="31">
        <f t="shared" si="558"/>
        <v>1865416704.0000124</v>
      </c>
      <c r="DC366" s="31">
        <f t="shared" si="559"/>
        <v>7320</v>
      </c>
      <c r="DD366" s="31">
        <f t="shared" si="560"/>
        <v>1966080.0000000503</v>
      </c>
      <c r="DE366" s="56">
        <f t="shared" si="561"/>
        <v>72.208933481977454</v>
      </c>
      <c r="DG366" s="32">
        <f t="shared" si="562"/>
        <v>35</v>
      </c>
      <c r="DH366" s="32">
        <f t="shared" si="563"/>
        <v>29.65</v>
      </c>
      <c r="DI366" s="32">
        <v>10</v>
      </c>
      <c r="DJ366" s="23">
        <f t="shared" si="571"/>
        <v>2.625</v>
      </c>
      <c r="DK366" s="31">
        <f t="shared" si="492"/>
        <v>60</v>
      </c>
      <c r="DL366" s="31">
        <f t="shared" si="564"/>
        <v>5512.5</v>
      </c>
      <c r="DM366" s="31">
        <f t="shared" si="565"/>
        <v>227712.00000000055</v>
      </c>
      <c r="DN366" s="31">
        <f t="shared" si="566"/>
        <v>8895</v>
      </c>
      <c r="DO366" s="31">
        <f t="shared" si="567"/>
        <v>1966080.0000000503</v>
      </c>
      <c r="DP366" s="56">
        <f t="shared" si="572"/>
        <v>41.308299319727993</v>
      </c>
    </row>
    <row r="367" spans="1:120">
      <c r="A367" s="23">
        <f t="shared" si="493"/>
        <v>67847.122048870253</v>
      </c>
      <c r="B367" s="23">
        <v>0</v>
      </c>
      <c r="C367" s="44">
        <f t="shared" si="574"/>
        <v>14.824999999999999</v>
      </c>
      <c r="D367" s="48"/>
      <c r="E367" s="47">
        <f t="shared" si="494"/>
        <v>14.824999999999999</v>
      </c>
      <c r="F367" s="84">
        <f t="shared" si="481"/>
        <v>29.65</v>
      </c>
      <c r="G367" s="185">
        <f t="shared" si="482"/>
        <v>149.08589906796226</v>
      </c>
      <c r="H367" s="26">
        <f t="shared" si="495"/>
        <v>5.4245746105656269E+21</v>
      </c>
      <c r="I367" s="23">
        <f t="shared" si="568"/>
        <v>72.200000000000031</v>
      </c>
      <c r="J367" s="27">
        <v>361</v>
      </c>
      <c r="K367" s="32">
        <f t="shared" si="496"/>
        <v>361</v>
      </c>
      <c r="L367" s="32">
        <f t="shared" si="497"/>
        <v>1</v>
      </c>
      <c r="M367" s="22">
        <v>1</v>
      </c>
      <c r="N367" s="109">
        <f t="shared" si="498"/>
        <v>14.824999999999999</v>
      </c>
      <c r="O367" s="31">
        <f t="shared" si="483"/>
        <v>1.2135937846092971E+22</v>
      </c>
      <c r="P367" s="31">
        <f t="shared" si="499"/>
        <v>6.494941556316651E+25</v>
      </c>
      <c r="Q367" s="31">
        <f t="shared" si="500"/>
        <v>9.6503182321962503E+24</v>
      </c>
      <c r="R367" s="31">
        <f t="shared" si="501"/>
        <v>300</v>
      </c>
      <c r="S367" s="31">
        <f t="shared" si="502"/>
        <v>2035413.6614661077</v>
      </c>
      <c r="T367" s="56">
        <f t="shared" si="503"/>
        <v>0.14858206418825801</v>
      </c>
      <c r="U367" s="163">
        <f t="shared" si="504"/>
        <v>4472.576972038868</v>
      </c>
      <c r="W367" s="32">
        <f t="shared" si="505"/>
        <v>356</v>
      </c>
      <c r="X367" s="32">
        <f t="shared" si="506"/>
        <v>2.0499999999999998</v>
      </c>
      <c r="Y367" s="22">
        <v>1</v>
      </c>
      <c r="Z367" s="23">
        <f t="shared" si="507"/>
        <v>1.0249999999999999</v>
      </c>
      <c r="AA367" s="31">
        <f t="shared" si="484"/>
        <v>7.9908058285313469E+22</v>
      </c>
      <c r="AB367" s="31">
        <f t="shared" si="508"/>
        <v>2.9158450468310882E+25</v>
      </c>
      <c r="AC367" s="31">
        <f t="shared" si="509"/>
        <v>4.8251591160981219E+24</v>
      </c>
      <c r="AD367" s="31">
        <f t="shared" si="510"/>
        <v>615</v>
      </c>
      <c r="AE367" s="31">
        <f t="shared" si="511"/>
        <v>2035413.6614661077</v>
      </c>
      <c r="AF367" s="56">
        <f t="shared" si="573"/>
        <v>0.16548064244161595</v>
      </c>
      <c r="AH367" s="32">
        <f t="shared" si="512"/>
        <v>346</v>
      </c>
      <c r="AI367" s="32">
        <f t="shared" si="513"/>
        <v>4.1999999999999993</v>
      </c>
      <c r="AJ367" s="22">
        <v>1</v>
      </c>
      <c r="AK367" s="23">
        <f t="shared" si="514"/>
        <v>1.075</v>
      </c>
      <c r="AL367" s="31">
        <f t="shared" si="485"/>
        <v>6.5193054545127533E+21</v>
      </c>
      <c r="AM367" s="31">
        <f t="shared" si="515"/>
        <v>2.4248556638060187E+24</v>
      </c>
      <c r="AN367" s="31">
        <f t="shared" si="516"/>
        <v>1.2062897790245298E+24</v>
      </c>
      <c r="AO367" s="31">
        <f t="shared" si="517"/>
        <v>1259.9999999999998</v>
      </c>
      <c r="AP367" s="31">
        <f t="shared" si="518"/>
        <v>2035413.6614661077</v>
      </c>
      <c r="AQ367" s="56">
        <f t="shared" si="577"/>
        <v>0.49746869351025813</v>
      </c>
      <c r="AS367" s="32">
        <f t="shared" si="519"/>
        <v>331</v>
      </c>
      <c r="AT367" s="32">
        <f t="shared" si="520"/>
        <v>6.4999999999999991</v>
      </c>
      <c r="AU367" s="22">
        <v>1</v>
      </c>
      <c r="AV367" s="23">
        <f t="shared" si="521"/>
        <v>1.1499999999999999</v>
      </c>
      <c r="AW367" s="31">
        <f t="shared" si="486"/>
        <v>3.8526786812993562E+20</v>
      </c>
      <c r="AX367" s="31">
        <f t="shared" si="522"/>
        <v>1.4665221400365999E+23</v>
      </c>
      <c r="AY367" s="31">
        <f t="shared" si="523"/>
        <v>1.5078622237806606E+23</v>
      </c>
      <c r="AZ367" s="31">
        <f t="shared" si="524"/>
        <v>1949.9999999999998</v>
      </c>
      <c r="BA367" s="31">
        <f t="shared" si="525"/>
        <v>2035413.6614661077</v>
      </c>
      <c r="BB367" s="56">
        <f t="shared" si="569"/>
        <v>1.0281891985231324</v>
      </c>
      <c r="BD367" s="32">
        <f t="shared" si="526"/>
        <v>301</v>
      </c>
      <c r="BE367" s="32">
        <f t="shared" si="527"/>
        <v>9.1</v>
      </c>
      <c r="BF367" s="22">
        <v>1</v>
      </c>
      <c r="BG367" s="23">
        <f t="shared" si="528"/>
        <v>1.3</v>
      </c>
      <c r="BH367" s="31">
        <f t="shared" si="487"/>
        <v>2.5790658940929573E+19</v>
      </c>
      <c r="BI367" s="31">
        <f t="shared" si="529"/>
        <v>1.0091884843585742E+22</v>
      </c>
      <c r="BJ367" s="31">
        <f t="shared" si="530"/>
        <v>2.3560347246572774E+21</v>
      </c>
      <c r="BK367" s="31">
        <f t="shared" si="531"/>
        <v>2730</v>
      </c>
      <c r="BL367" s="31">
        <f t="shared" si="532"/>
        <v>2035413.6614661077</v>
      </c>
      <c r="BM367" s="56">
        <f t="shared" si="578"/>
        <v>0.23345834412238062</v>
      </c>
      <c r="BO367" s="32">
        <f t="shared" si="533"/>
        <v>256</v>
      </c>
      <c r="BP367" s="32">
        <f t="shared" si="534"/>
        <v>12.149999999999999</v>
      </c>
      <c r="BQ367" s="22">
        <v>1</v>
      </c>
      <c r="BR367" s="23">
        <f t="shared" si="535"/>
        <v>1.5249999999999999</v>
      </c>
      <c r="BS367" s="31">
        <f t="shared" si="488"/>
        <v>1.3432634865067486E+17</v>
      </c>
      <c r="BT367" s="31">
        <f t="shared" si="536"/>
        <v>5.2441006513223467E+19</v>
      </c>
      <c r="BU367" s="31">
        <f t="shared" si="537"/>
        <v>4.6016303215962317E+18</v>
      </c>
      <c r="BV367" s="31">
        <f t="shared" si="538"/>
        <v>3644.9999999999995</v>
      </c>
      <c r="BW367" s="31">
        <f t="shared" si="539"/>
        <v>2035413.6614661077</v>
      </c>
      <c r="BX367" s="56">
        <f t="shared" si="576"/>
        <v>8.7748703305988024E-2</v>
      </c>
      <c r="BZ367" s="32">
        <f t="shared" si="540"/>
        <v>206</v>
      </c>
      <c r="CA367" s="32">
        <f t="shared" si="541"/>
        <v>15.7</v>
      </c>
      <c r="CB367" s="32">
        <v>1</v>
      </c>
      <c r="CC367" s="23">
        <f t="shared" si="542"/>
        <v>1.7749999999999999</v>
      </c>
      <c r="CD367" s="31">
        <f t="shared" si="489"/>
        <v>1.001782553362248E+25</v>
      </c>
      <c r="CE367" s="31">
        <f t="shared" si="543"/>
        <v>3.6630179063690592E+27</v>
      </c>
      <c r="CF367" s="31">
        <f t="shared" si="544"/>
        <v>4493779610933804</v>
      </c>
      <c r="CG367" s="31">
        <f t="shared" si="545"/>
        <v>4710</v>
      </c>
      <c r="CH367" s="31">
        <f t="shared" si="546"/>
        <v>2035413.6614661077</v>
      </c>
      <c r="CI367" s="56">
        <f t="shared" si="575"/>
        <v>1.2267970634596847E-12</v>
      </c>
      <c r="CK367" s="32">
        <f t="shared" si="547"/>
        <v>151</v>
      </c>
      <c r="CL367" s="32">
        <f t="shared" si="548"/>
        <v>19.799999999999997</v>
      </c>
      <c r="CM367" s="32">
        <v>1</v>
      </c>
      <c r="CN367" s="23">
        <f t="shared" si="549"/>
        <v>2.0499999999999998</v>
      </c>
      <c r="CO367" s="31">
        <f t="shared" si="490"/>
        <v>19756800</v>
      </c>
      <c r="CP367" s="31">
        <f t="shared" si="550"/>
        <v>6115717439.999999</v>
      </c>
      <c r="CQ367" s="31">
        <f t="shared" si="551"/>
        <v>2194228325651.2639</v>
      </c>
      <c r="CR367" s="31">
        <f t="shared" si="552"/>
        <v>5939.9999999999991</v>
      </c>
      <c r="CS367" s="31">
        <f t="shared" si="553"/>
        <v>2035413.6614661077</v>
      </c>
      <c r="CT367" s="56">
        <f t="shared" si="570"/>
        <v>358.78510529277565</v>
      </c>
      <c r="CV367" s="32">
        <f t="shared" si="554"/>
        <v>101</v>
      </c>
      <c r="CW367" s="32">
        <f t="shared" si="555"/>
        <v>24.4</v>
      </c>
      <c r="CX367" s="32">
        <v>1</v>
      </c>
      <c r="CY367" s="23">
        <f t="shared" si="556"/>
        <v>2.2999999999999998</v>
      </c>
      <c r="CZ367" s="31">
        <f t="shared" si="491"/>
        <v>112320</v>
      </c>
      <c r="DA367" s="31">
        <f t="shared" si="557"/>
        <v>26091935.999999996</v>
      </c>
      <c r="DB367" s="31">
        <f t="shared" si="558"/>
        <v>2142801099.2688053</v>
      </c>
      <c r="DC367" s="31">
        <f t="shared" si="559"/>
        <v>7320</v>
      </c>
      <c r="DD367" s="31">
        <f t="shared" si="560"/>
        <v>2035413.6614661077</v>
      </c>
      <c r="DE367" s="56">
        <f t="shared" si="561"/>
        <v>82.125032779047345</v>
      </c>
      <c r="DG367" s="32">
        <f t="shared" si="562"/>
        <v>36</v>
      </c>
      <c r="DH367" s="32">
        <f t="shared" si="563"/>
        <v>29.65</v>
      </c>
      <c r="DI367" s="32">
        <v>1</v>
      </c>
      <c r="DJ367" s="23">
        <f t="shared" si="571"/>
        <v>2.625</v>
      </c>
      <c r="DK367" s="31">
        <f t="shared" si="492"/>
        <v>60</v>
      </c>
      <c r="DL367" s="31">
        <f t="shared" si="564"/>
        <v>5670</v>
      </c>
      <c r="DM367" s="31">
        <f t="shared" si="565"/>
        <v>261572.39981308545</v>
      </c>
      <c r="DN367" s="31">
        <f t="shared" si="566"/>
        <v>8895</v>
      </c>
      <c r="DO367" s="31">
        <f t="shared" si="567"/>
        <v>2035413.6614661077</v>
      </c>
      <c r="DP367" s="56">
        <f t="shared" si="572"/>
        <v>46.132698379732879</v>
      </c>
    </row>
    <row r="368" spans="1:120">
      <c r="A368" s="23">
        <f t="shared" si="493"/>
        <v>70239.745640780311</v>
      </c>
      <c r="B368" s="23">
        <v>0</v>
      </c>
      <c r="C368" s="44">
        <f t="shared" si="574"/>
        <v>14.824999999999999</v>
      </c>
      <c r="D368" s="48"/>
      <c r="E368" s="47">
        <f t="shared" si="494"/>
        <v>14.824999999999999</v>
      </c>
      <c r="F368" s="84">
        <f t="shared" si="481"/>
        <v>29.65</v>
      </c>
      <c r="G368" s="185">
        <f t="shared" si="482"/>
        <v>151.16706066297988</v>
      </c>
      <c r="H368" s="26">
        <f t="shared" si="495"/>
        <v>6.231199931715417E+21</v>
      </c>
      <c r="I368" s="23">
        <f t="shared" si="568"/>
        <v>72.400000000000034</v>
      </c>
      <c r="J368" s="27">
        <v>362</v>
      </c>
      <c r="K368" s="32">
        <f t="shared" si="496"/>
        <v>362</v>
      </c>
      <c r="L368" s="32">
        <f t="shared" si="497"/>
        <v>1</v>
      </c>
      <c r="M368" s="22">
        <v>1</v>
      </c>
      <c r="N368" s="109">
        <f t="shared" si="498"/>
        <v>14.824999999999999</v>
      </c>
      <c r="O368" s="31">
        <f t="shared" si="483"/>
        <v>1.2135937846092971E+22</v>
      </c>
      <c r="P368" s="31">
        <f t="shared" si="499"/>
        <v>6.5129330841734842E+25</v>
      </c>
      <c r="Q368" s="31">
        <f t="shared" si="500"/>
        <v>1.1085304678521727E+25</v>
      </c>
      <c r="R368" s="31">
        <f t="shared" si="501"/>
        <v>300</v>
      </c>
      <c r="S368" s="31">
        <f t="shared" si="502"/>
        <v>2107192.3692234093</v>
      </c>
      <c r="T368" s="56">
        <f t="shared" si="503"/>
        <v>0.17020449212750499</v>
      </c>
      <c r="U368" s="163">
        <f t="shared" si="504"/>
        <v>4535.0118198893961</v>
      </c>
      <c r="W368" s="32">
        <f t="shared" si="505"/>
        <v>357</v>
      </c>
      <c r="X368" s="32">
        <f t="shared" si="506"/>
        <v>2.0499999999999998</v>
      </c>
      <c r="Y368" s="22">
        <v>1</v>
      </c>
      <c r="Z368" s="23">
        <f t="shared" si="507"/>
        <v>1.0249999999999999</v>
      </c>
      <c r="AA368" s="31">
        <f t="shared" si="484"/>
        <v>7.9908058285313469E+22</v>
      </c>
      <c r="AB368" s="31">
        <f t="shared" si="508"/>
        <v>2.9240356228053329E+25</v>
      </c>
      <c r="AC368" s="31">
        <f t="shared" si="509"/>
        <v>5.5426523392608602E+24</v>
      </c>
      <c r="AD368" s="31">
        <f t="shared" si="510"/>
        <v>615</v>
      </c>
      <c r="AE368" s="31">
        <f t="shared" si="511"/>
        <v>2107192.3692234093</v>
      </c>
      <c r="AF368" s="56">
        <f t="shared" si="573"/>
        <v>0.18955488421660249</v>
      </c>
      <c r="AH368" s="32">
        <f t="shared" si="512"/>
        <v>347</v>
      </c>
      <c r="AI368" s="32">
        <f t="shared" si="513"/>
        <v>4.1999999999999993</v>
      </c>
      <c r="AJ368" s="22">
        <v>1</v>
      </c>
      <c r="AK368" s="23">
        <f t="shared" si="514"/>
        <v>1.075</v>
      </c>
      <c r="AL368" s="31">
        <f t="shared" si="485"/>
        <v>6.5193054545127533E+21</v>
      </c>
      <c r="AM368" s="31">
        <f t="shared" si="515"/>
        <v>2.4318639171696197E+24</v>
      </c>
      <c r="AN368" s="31">
        <f t="shared" si="516"/>
        <v>1.3856630848152142E+24</v>
      </c>
      <c r="AO368" s="31">
        <f t="shared" si="517"/>
        <v>1259.9999999999998</v>
      </c>
      <c r="AP368" s="31">
        <f t="shared" si="518"/>
        <v>2107192.3692234093</v>
      </c>
      <c r="AQ368" s="56">
        <f t="shared" si="577"/>
        <v>0.5697946645090034</v>
      </c>
      <c r="AS368" s="32">
        <f t="shared" si="519"/>
        <v>332</v>
      </c>
      <c r="AT368" s="32">
        <f t="shared" si="520"/>
        <v>6.4999999999999991</v>
      </c>
      <c r="AU368" s="22">
        <v>1</v>
      </c>
      <c r="AV368" s="23">
        <f t="shared" si="521"/>
        <v>1.1499999999999999</v>
      </c>
      <c r="AW368" s="31">
        <f t="shared" si="486"/>
        <v>3.8526786812993562E+20</v>
      </c>
      <c r="AX368" s="31">
        <f t="shared" si="522"/>
        <v>1.4709527205200942E+23</v>
      </c>
      <c r="AY368" s="31">
        <f t="shared" si="523"/>
        <v>1.7320788560190161E+23</v>
      </c>
      <c r="AZ368" s="31">
        <f t="shared" si="524"/>
        <v>1949.9999999999998</v>
      </c>
      <c r="BA368" s="31">
        <f t="shared" si="525"/>
        <v>2107192.3692234093</v>
      </c>
      <c r="BB368" s="56">
        <f t="shared" si="569"/>
        <v>1.1775217733759613</v>
      </c>
      <c r="BD368" s="32">
        <f t="shared" si="526"/>
        <v>302</v>
      </c>
      <c r="BE368" s="32">
        <f t="shared" si="527"/>
        <v>9.1</v>
      </c>
      <c r="BF368" s="22">
        <v>1</v>
      </c>
      <c r="BG368" s="23">
        <f t="shared" si="528"/>
        <v>1.3</v>
      </c>
      <c r="BH368" s="31">
        <f t="shared" si="487"/>
        <v>2.5790658940929573E+19</v>
      </c>
      <c r="BI368" s="31">
        <f t="shared" si="529"/>
        <v>1.012541270020895E+22</v>
      </c>
      <c r="BJ368" s="31">
        <f t="shared" si="530"/>
        <v>2.7063732125297075E+21</v>
      </c>
      <c r="BK368" s="31">
        <f t="shared" si="531"/>
        <v>2730</v>
      </c>
      <c r="BL368" s="31">
        <f t="shared" si="532"/>
        <v>2107192.3692234093</v>
      </c>
      <c r="BM368" s="56">
        <f t="shared" si="578"/>
        <v>0.26728522507273783</v>
      </c>
      <c r="BO368" s="32">
        <f t="shared" si="533"/>
        <v>257</v>
      </c>
      <c r="BP368" s="32">
        <f t="shared" si="534"/>
        <v>12.149999999999999</v>
      </c>
      <c r="BQ368" s="22">
        <v>1</v>
      </c>
      <c r="BR368" s="23">
        <f t="shared" si="535"/>
        <v>1.5249999999999999</v>
      </c>
      <c r="BS368" s="31">
        <f t="shared" si="488"/>
        <v>1.3432634865067486E+17</v>
      </c>
      <c r="BT368" s="31">
        <f t="shared" si="536"/>
        <v>5.2645854194915746E+19</v>
      </c>
      <c r="BU368" s="31">
        <f t="shared" si="537"/>
        <v>5.2858851807220685E+18</v>
      </c>
      <c r="BV368" s="31">
        <f t="shared" si="538"/>
        <v>3644.9999999999995</v>
      </c>
      <c r="BW368" s="31">
        <f t="shared" si="539"/>
        <v>2107192.3692234093</v>
      </c>
      <c r="BX368" s="56">
        <f t="shared" si="576"/>
        <v>0.10040458572771245</v>
      </c>
      <c r="BZ368" s="32">
        <f t="shared" si="540"/>
        <v>207</v>
      </c>
      <c r="CA368" s="32">
        <f t="shared" si="541"/>
        <v>15.7</v>
      </c>
      <c r="CB368" s="32">
        <v>1</v>
      </c>
      <c r="CC368" s="23">
        <f t="shared" si="542"/>
        <v>1.7749999999999999</v>
      </c>
      <c r="CD368" s="31">
        <f t="shared" si="489"/>
        <v>1.001782553362248E+25</v>
      </c>
      <c r="CE368" s="31">
        <f t="shared" si="543"/>
        <v>3.6807995466912397E+27</v>
      </c>
      <c r="CF368" s="31">
        <f t="shared" si="544"/>
        <v>5161997246798878</v>
      </c>
      <c r="CG368" s="31">
        <f t="shared" si="545"/>
        <v>4710</v>
      </c>
      <c r="CH368" s="31">
        <f t="shared" si="546"/>
        <v>2107192.3692234093</v>
      </c>
      <c r="CI368" s="56">
        <f t="shared" si="575"/>
        <v>1.402411943741713E-12</v>
      </c>
      <c r="CK368" s="32">
        <f t="shared" si="547"/>
        <v>152</v>
      </c>
      <c r="CL368" s="32">
        <f t="shared" si="548"/>
        <v>19.799999999999997</v>
      </c>
      <c r="CM368" s="32">
        <v>1</v>
      </c>
      <c r="CN368" s="23">
        <f t="shared" si="549"/>
        <v>2.0499999999999998</v>
      </c>
      <c r="CO368" s="31">
        <f t="shared" si="490"/>
        <v>19756800</v>
      </c>
      <c r="CP368" s="31">
        <f t="shared" si="550"/>
        <v>6156218879.999999</v>
      </c>
      <c r="CQ368" s="31">
        <f t="shared" si="551"/>
        <v>2520506468163.5054</v>
      </c>
      <c r="CR368" s="31">
        <f t="shared" si="552"/>
        <v>5939.9999999999991</v>
      </c>
      <c r="CS368" s="31">
        <f t="shared" si="553"/>
        <v>2107192.3692234093</v>
      </c>
      <c r="CT368" s="56">
        <f t="shared" si="570"/>
        <v>409.42444011404382</v>
      </c>
      <c r="CV368" s="32">
        <f t="shared" si="554"/>
        <v>102</v>
      </c>
      <c r="CW368" s="32">
        <f t="shared" si="555"/>
        <v>24.4</v>
      </c>
      <c r="CX368" s="32">
        <v>1</v>
      </c>
      <c r="CY368" s="23">
        <f t="shared" si="556"/>
        <v>2.2999999999999998</v>
      </c>
      <c r="CZ368" s="31">
        <f t="shared" si="491"/>
        <v>112320</v>
      </c>
      <c r="DA368" s="31">
        <f t="shared" si="557"/>
        <v>26350271.999999996</v>
      </c>
      <c r="DB368" s="31">
        <f t="shared" si="558"/>
        <v>2461432097.8159151</v>
      </c>
      <c r="DC368" s="31">
        <f t="shared" si="559"/>
        <v>7320</v>
      </c>
      <c r="DD368" s="31">
        <f t="shared" si="560"/>
        <v>2107192.3692234093</v>
      </c>
      <c r="DE368" s="56">
        <f t="shared" si="561"/>
        <v>93.412018586218593</v>
      </c>
      <c r="DG368" s="32">
        <f t="shared" si="562"/>
        <v>37</v>
      </c>
      <c r="DH368" s="32">
        <f t="shared" si="563"/>
        <v>29.65</v>
      </c>
      <c r="DI368" s="32">
        <v>1</v>
      </c>
      <c r="DJ368" s="23">
        <f t="shared" si="571"/>
        <v>2.625</v>
      </c>
      <c r="DK368" s="31">
        <f t="shared" si="492"/>
        <v>60</v>
      </c>
      <c r="DL368" s="31">
        <f t="shared" si="564"/>
        <v>5827.5</v>
      </c>
      <c r="DM368" s="31">
        <f t="shared" si="565"/>
        <v>300467.78537791799</v>
      </c>
      <c r="DN368" s="31">
        <f t="shared" si="566"/>
        <v>8895</v>
      </c>
      <c r="DO368" s="31">
        <f t="shared" si="567"/>
        <v>2107192.3692234093</v>
      </c>
      <c r="DP368" s="56">
        <f t="shared" si="572"/>
        <v>51.560323531174255</v>
      </c>
    </row>
    <row r="369" spans="1:120">
      <c r="A369" s="23">
        <f t="shared" si="493"/>
        <v>72716.744921440157</v>
      </c>
      <c r="B369" s="23">
        <v>0</v>
      </c>
      <c r="C369" s="44">
        <f t="shared" si="574"/>
        <v>14.824999999999999</v>
      </c>
      <c r="D369" s="48"/>
      <c r="E369" s="47">
        <f t="shared" si="494"/>
        <v>14.824999999999999</v>
      </c>
      <c r="F369" s="84">
        <f t="shared" si="481"/>
        <v>29.65</v>
      </c>
      <c r="G369" s="185">
        <f t="shared" si="482"/>
        <v>153.2772741912228</v>
      </c>
      <c r="H369" s="26">
        <f t="shared" si="495"/>
        <v>7.1577691112191369E+21</v>
      </c>
      <c r="I369" s="23">
        <f t="shared" si="568"/>
        <v>72.600000000000037</v>
      </c>
      <c r="J369" s="27">
        <v>363</v>
      </c>
      <c r="K369" s="32">
        <f t="shared" si="496"/>
        <v>363</v>
      </c>
      <c r="L369" s="32">
        <f t="shared" si="497"/>
        <v>1</v>
      </c>
      <c r="M369" s="22">
        <v>1</v>
      </c>
      <c r="N369" s="109">
        <f t="shared" si="498"/>
        <v>14.824999999999999</v>
      </c>
      <c r="O369" s="31">
        <f t="shared" si="483"/>
        <v>1.2135937846092971E+22</v>
      </c>
      <c r="P369" s="31">
        <f t="shared" si="499"/>
        <v>6.5309246120303166E+25</v>
      </c>
      <c r="Q369" s="31">
        <f t="shared" si="500"/>
        <v>1.2733671248858844E+25</v>
      </c>
      <c r="R369" s="31">
        <f t="shared" si="501"/>
        <v>300</v>
      </c>
      <c r="S369" s="31">
        <f t="shared" si="502"/>
        <v>2181502.3476432045</v>
      </c>
      <c r="T369" s="56">
        <f t="shared" si="503"/>
        <v>0.19497501510586621</v>
      </c>
      <c r="U369" s="163">
        <f t="shared" si="504"/>
        <v>4598.3182257366843</v>
      </c>
      <c r="W369" s="32">
        <f t="shared" si="505"/>
        <v>358</v>
      </c>
      <c r="X369" s="32">
        <f t="shared" si="506"/>
        <v>2.0499999999999998</v>
      </c>
      <c r="Y369" s="22">
        <v>1</v>
      </c>
      <c r="Z369" s="23">
        <f t="shared" si="507"/>
        <v>1.0249999999999999</v>
      </c>
      <c r="AA369" s="31">
        <f t="shared" si="484"/>
        <v>7.9908058285313469E+22</v>
      </c>
      <c r="AB369" s="31">
        <f t="shared" si="508"/>
        <v>2.9322261987795775E+25</v>
      </c>
      <c r="AC369" s="31">
        <f t="shared" si="509"/>
        <v>6.3668356244294187E+24</v>
      </c>
      <c r="AD369" s="31">
        <f t="shared" si="510"/>
        <v>615</v>
      </c>
      <c r="AE369" s="31">
        <f t="shared" si="511"/>
        <v>2181502.3476432045</v>
      </c>
      <c r="AF369" s="56">
        <f t="shared" si="573"/>
        <v>0.21713316752573047</v>
      </c>
      <c r="AH369" s="32">
        <f t="shared" si="512"/>
        <v>348</v>
      </c>
      <c r="AI369" s="32">
        <f t="shared" si="513"/>
        <v>4.1999999999999993</v>
      </c>
      <c r="AJ369" s="22">
        <v>1</v>
      </c>
      <c r="AK369" s="23">
        <f t="shared" si="514"/>
        <v>1.075</v>
      </c>
      <c r="AL369" s="31">
        <f t="shared" si="485"/>
        <v>6.5193054545127533E+21</v>
      </c>
      <c r="AM369" s="31">
        <f t="shared" si="515"/>
        <v>2.4388721705332207E+24</v>
      </c>
      <c r="AN369" s="31">
        <f t="shared" si="516"/>
        <v>1.5917089061073539E+24</v>
      </c>
      <c r="AO369" s="31">
        <f t="shared" si="517"/>
        <v>1259.9999999999998</v>
      </c>
      <c r="AP369" s="31">
        <f t="shared" si="518"/>
        <v>2181502.3476432045</v>
      </c>
      <c r="AQ369" s="56">
        <f t="shared" si="577"/>
        <v>0.65264138290583384</v>
      </c>
      <c r="AS369" s="32">
        <f t="shared" si="519"/>
        <v>333</v>
      </c>
      <c r="AT369" s="32">
        <f t="shared" si="520"/>
        <v>6.4999999999999991</v>
      </c>
      <c r="AU369" s="22">
        <v>1</v>
      </c>
      <c r="AV369" s="23">
        <f t="shared" si="521"/>
        <v>1.1499999999999999</v>
      </c>
      <c r="AW369" s="31">
        <f t="shared" si="486"/>
        <v>3.8526786812993562E+20</v>
      </c>
      <c r="AX369" s="31">
        <f t="shared" si="522"/>
        <v>1.4753833010035884E+23</v>
      </c>
      <c r="AY369" s="31">
        <f t="shared" si="523"/>
        <v>1.9896361326341903E+23</v>
      </c>
      <c r="AZ369" s="31">
        <f t="shared" si="524"/>
        <v>1949.9999999999998</v>
      </c>
      <c r="BA369" s="31">
        <f t="shared" si="525"/>
        <v>2181502.3476432045</v>
      </c>
      <c r="BB369" s="56">
        <f t="shared" si="569"/>
        <v>1.3485554101641219</v>
      </c>
      <c r="BD369" s="32">
        <f t="shared" si="526"/>
        <v>303</v>
      </c>
      <c r="BE369" s="32">
        <f t="shared" si="527"/>
        <v>9.1</v>
      </c>
      <c r="BF369" s="22">
        <v>1</v>
      </c>
      <c r="BG369" s="23">
        <f t="shared" si="528"/>
        <v>1.3</v>
      </c>
      <c r="BH369" s="31">
        <f t="shared" si="487"/>
        <v>2.5790658940929573E+19</v>
      </c>
      <c r="BI369" s="31">
        <f t="shared" si="529"/>
        <v>1.0158940556832159E+22</v>
      </c>
      <c r="BJ369" s="31">
        <f t="shared" si="530"/>
        <v>3.1088064572409155E+21</v>
      </c>
      <c r="BK369" s="31">
        <f t="shared" si="531"/>
        <v>2730</v>
      </c>
      <c r="BL369" s="31">
        <f t="shared" si="532"/>
        <v>2181502.3476432045</v>
      </c>
      <c r="BM369" s="56">
        <f t="shared" si="578"/>
        <v>0.3060167977014257</v>
      </c>
      <c r="BO369" s="32">
        <f t="shared" si="533"/>
        <v>258</v>
      </c>
      <c r="BP369" s="32">
        <f t="shared" si="534"/>
        <v>12.149999999999999</v>
      </c>
      <c r="BQ369" s="22">
        <v>1</v>
      </c>
      <c r="BR369" s="23">
        <f t="shared" si="535"/>
        <v>1.5249999999999999</v>
      </c>
      <c r="BS369" s="31">
        <f t="shared" si="488"/>
        <v>1.3432634865067486E+17</v>
      </c>
      <c r="BT369" s="31">
        <f t="shared" si="536"/>
        <v>5.2850701876608016E+19</v>
      </c>
      <c r="BU369" s="31">
        <f t="shared" si="537"/>
        <v>6.0718876117986458E+18</v>
      </c>
      <c r="BV369" s="31">
        <f t="shared" si="538"/>
        <v>3644.9999999999995</v>
      </c>
      <c r="BW369" s="31">
        <f t="shared" si="539"/>
        <v>2181502.3476432045</v>
      </c>
      <c r="BX369" s="56">
        <f t="shared" si="576"/>
        <v>0.1148875491942349</v>
      </c>
      <c r="BZ369" s="32">
        <f t="shared" si="540"/>
        <v>208</v>
      </c>
      <c r="CA369" s="32">
        <f t="shared" si="541"/>
        <v>15.7</v>
      </c>
      <c r="CB369" s="32">
        <v>1</v>
      </c>
      <c r="CC369" s="23">
        <f t="shared" si="542"/>
        <v>1.7749999999999999</v>
      </c>
      <c r="CD369" s="31">
        <f t="shared" si="489"/>
        <v>1.001782553362248E+25</v>
      </c>
      <c r="CE369" s="31">
        <f t="shared" si="543"/>
        <v>3.6985811870134196E+27</v>
      </c>
      <c r="CF369" s="31">
        <f t="shared" si="544"/>
        <v>5929577745897095</v>
      </c>
      <c r="CG369" s="31">
        <f t="shared" si="545"/>
        <v>4710</v>
      </c>
      <c r="CH369" s="31">
        <f t="shared" si="546"/>
        <v>2181502.3476432045</v>
      </c>
      <c r="CI369" s="56">
        <f t="shared" si="575"/>
        <v>1.6032033490888951E-12</v>
      </c>
      <c r="CK369" s="32">
        <f t="shared" si="547"/>
        <v>153</v>
      </c>
      <c r="CL369" s="32">
        <f t="shared" si="548"/>
        <v>19.799999999999997</v>
      </c>
      <c r="CM369" s="32">
        <v>1</v>
      </c>
      <c r="CN369" s="23">
        <f t="shared" si="549"/>
        <v>2.0499999999999998</v>
      </c>
      <c r="CO369" s="31">
        <f t="shared" si="490"/>
        <v>19756800</v>
      </c>
      <c r="CP369" s="31">
        <f t="shared" si="550"/>
        <v>6196720319.999999</v>
      </c>
      <c r="CQ369" s="31">
        <f t="shared" si="551"/>
        <v>2895301633738.8062</v>
      </c>
      <c r="CR369" s="31">
        <f t="shared" si="552"/>
        <v>5939.9999999999991</v>
      </c>
      <c r="CS369" s="31">
        <f t="shared" si="553"/>
        <v>2181502.3476432045</v>
      </c>
      <c r="CT369" s="56">
        <f t="shared" si="570"/>
        <v>467.23129078363934</v>
      </c>
      <c r="CV369" s="32">
        <f t="shared" si="554"/>
        <v>103</v>
      </c>
      <c r="CW369" s="32">
        <f t="shared" si="555"/>
        <v>24.4</v>
      </c>
      <c r="CX369" s="32">
        <v>1</v>
      </c>
      <c r="CY369" s="23">
        <f t="shared" si="556"/>
        <v>2.2999999999999998</v>
      </c>
      <c r="CZ369" s="31">
        <f t="shared" si="491"/>
        <v>112320</v>
      </c>
      <c r="DA369" s="31">
        <f t="shared" si="557"/>
        <v>26608607.999999996</v>
      </c>
      <c r="DB369" s="31">
        <f t="shared" si="558"/>
        <v>2827443001.6980429</v>
      </c>
      <c r="DC369" s="31">
        <f t="shared" si="559"/>
        <v>7320</v>
      </c>
      <c r="DD369" s="31">
        <f t="shared" si="560"/>
        <v>2181502.3476432045</v>
      </c>
      <c r="DE369" s="56">
        <f t="shared" si="561"/>
        <v>106.26046284337923</v>
      </c>
      <c r="DG369" s="32">
        <f t="shared" si="562"/>
        <v>38</v>
      </c>
      <c r="DH369" s="32">
        <f t="shared" si="563"/>
        <v>29.65</v>
      </c>
      <c r="DI369" s="32">
        <v>1</v>
      </c>
      <c r="DJ369" s="23">
        <f t="shared" si="571"/>
        <v>2.625</v>
      </c>
      <c r="DK369" s="31">
        <f t="shared" si="492"/>
        <v>60</v>
      </c>
      <c r="DL369" s="31">
        <f t="shared" si="564"/>
        <v>5985</v>
      </c>
      <c r="DM369" s="31">
        <f t="shared" si="565"/>
        <v>345146.85079321655</v>
      </c>
      <c r="DN369" s="31">
        <f t="shared" si="566"/>
        <v>8895</v>
      </c>
      <c r="DO369" s="31">
        <f t="shared" si="567"/>
        <v>2181502.3476432045</v>
      </c>
      <c r="DP369" s="56">
        <f t="shared" si="572"/>
        <v>57.66864674907545</v>
      </c>
    </row>
    <row r="370" spans="1:120">
      <c r="A370" s="23">
        <f t="shared" si="493"/>
        <v>75281.095393087628</v>
      </c>
      <c r="B370" s="23">
        <v>0</v>
      </c>
      <c r="C370" s="44">
        <f t="shared" si="574"/>
        <v>14.824999999999999</v>
      </c>
      <c r="D370" s="48"/>
      <c r="E370" s="47">
        <f t="shared" si="494"/>
        <v>14.824999999999999</v>
      </c>
      <c r="F370" s="84">
        <f t="shared" si="481"/>
        <v>29.65</v>
      </c>
      <c r="G370" s="185">
        <f t="shared" si="482"/>
        <v>155.41694520256601</v>
      </c>
      <c r="H370" s="26">
        <f t="shared" si="495"/>
        <v>8.2221176035060126E+21</v>
      </c>
      <c r="I370" s="23">
        <f t="shared" si="568"/>
        <v>72.80000000000004</v>
      </c>
      <c r="J370" s="27">
        <v>364</v>
      </c>
      <c r="K370" s="32">
        <f t="shared" si="496"/>
        <v>364</v>
      </c>
      <c r="L370" s="32">
        <f t="shared" si="497"/>
        <v>1</v>
      </c>
      <c r="M370" s="22">
        <v>1</v>
      </c>
      <c r="N370" s="109">
        <f t="shared" si="498"/>
        <v>14.824999999999999</v>
      </c>
      <c r="O370" s="31">
        <f t="shared" si="483"/>
        <v>1.2135937846092971E+22</v>
      </c>
      <c r="P370" s="31">
        <f t="shared" si="499"/>
        <v>6.5489161398871498E+25</v>
      </c>
      <c r="Q370" s="31">
        <f t="shared" si="500"/>
        <v>1.4627147216637196E+25</v>
      </c>
      <c r="R370" s="31">
        <f t="shared" si="501"/>
        <v>300</v>
      </c>
      <c r="S370" s="31">
        <f t="shared" si="502"/>
        <v>2258432.8617926287</v>
      </c>
      <c r="T370" s="56">
        <f t="shared" si="503"/>
        <v>0.2233521838453294</v>
      </c>
      <c r="U370" s="163">
        <f t="shared" si="504"/>
        <v>4662.5083560769799</v>
      </c>
      <c r="W370" s="32">
        <f t="shared" si="505"/>
        <v>359</v>
      </c>
      <c r="X370" s="32">
        <f t="shared" si="506"/>
        <v>2.0499999999999998</v>
      </c>
      <c r="Y370" s="22">
        <v>1</v>
      </c>
      <c r="Z370" s="23">
        <f t="shared" si="507"/>
        <v>1.0249999999999999</v>
      </c>
      <c r="AA370" s="31">
        <f t="shared" si="484"/>
        <v>7.9908058285313469E+22</v>
      </c>
      <c r="AB370" s="31">
        <f t="shared" si="508"/>
        <v>2.9404167747538221E+25</v>
      </c>
      <c r="AC370" s="31">
        <f t="shared" si="509"/>
        <v>7.3135736083185959E+24</v>
      </c>
      <c r="AD370" s="31">
        <f t="shared" si="510"/>
        <v>615</v>
      </c>
      <c r="AE370" s="31">
        <f t="shared" si="511"/>
        <v>2258432.8617926287</v>
      </c>
      <c r="AF370" s="56">
        <f t="shared" si="573"/>
        <v>0.2487257476937399</v>
      </c>
      <c r="AH370" s="32">
        <f t="shared" si="512"/>
        <v>349</v>
      </c>
      <c r="AI370" s="32">
        <f t="shared" si="513"/>
        <v>4.1999999999999993</v>
      </c>
      <c r="AJ370" s="22">
        <v>1</v>
      </c>
      <c r="AK370" s="23">
        <f t="shared" si="514"/>
        <v>1.075</v>
      </c>
      <c r="AL370" s="31">
        <f t="shared" si="485"/>
        <v>6.5193054545127533E+21</v>
      </c>
      <c r="AM370" s="31">
        <f t="shared" si="515"/>
        <v>2.4458804238968223E+24</v>
      </c>
      <c r="AN370" s="31">
        <f t="shared" si="516"/>
        <v>1.8283934020796476E+24</v>
      </c>
      <c r="AO370" s="31">
        <f t="shared" si="517"/>
        <v>1259.9999999999998</v>
      </c>
      <c r="AP370" s="31">
        <f t="shared" si="518"/>
        <v>2258432.8617926287</v>
      </c>
      <c r="AQ370" s="56">
        <f t="shared" si="577"/>
        <v>0.74753997955738871</v>
      </c>
      <c r="AS370" s="32">
        <f t="shared" si="519"/>
        <v>334</v>
      </c>
      <c r="AT370" s="32">
        <f t="shared" si="520"/>
        <v>6.4999999999999991</v>
      </c>
      <c r="AU370" s="22">
        <v>1</v>
      </c>
      <c r="AV370" s="23">
        <f t="shared" si="521"/>
        <v>1.1499999999999999</v>
      </c>
      <c r="AW370" s="31">
        <f t="shared" si="486"/>
        <v>3.8526786812993562E+20</v>
      </c>
      <c r="AX370" s="31">
        <f t="shared" si="522"/>
        <v>1.4798138814870826E+23</v>
      </c>
      <c r="AY370" s="31">
        <f t="shared" si="523"/>
        <v>2.2854917525995569E+23</v>
      </c>
      <c r="AZ370" s="31">
        <f t="shared" si="524"/>
        <v>1949.9999999999998</v>
      </c>
      <c r="BA370" s="31">
        <f t="shared" si="525"/>
        <v>2258432.8617926287</v>
      </c>
      <c r="BB370" s="56">
        <f t="shared" si="569"/>
        <v>1.5444454070824358</v>
      </c>
      <c r="BD370" s="32">
        <f t="shared" si="526"/>
        <v>304</v>
      </c>
      <c r="BE370" s="32">
        <f t="shared" si="527"/>
        <v>9.1</v>
      </c>
      <c r="BF370" s="22">
        <v>1</v>
      </c>
      <c r="BG370" s="23">
        <f t="shared" si="528"/>
        <v>1.3</v>
      </c>
      <c r="BH370" s="31">
        <f t="shared" si="487"/>
        <v>2.5790658940929573E+19</v>
      </c>
      <c r="BI370" s="31">
        <f t="shared" si="529"/>
        <v>1.0192468413455368E+22</v>
      </c>
      <c r="BJ370" s="31">
        <f t="shared" si="530"/>
        <v>3.5710808634368008E+21</v>
      </c>
      <c r="BK370" s="31">
        <f t="shared" si="531"/>
        <v>2730</v>
      </c>
      <c r="BL370" s="31">
        <f t="shared" si="532"/>
        <v>2258432.8617926287</v>
      </c>
      <c r="BM370" s="56">
        <f t="shared" si="578"/>
        <v>0.3503646730680583</v>
      </c>
      <c r="BO370" s="32">
        <f t="shared" si="533"/>
        <v>259</v>
      </c>
      <c r="BP370" s="32">
        <f t="shared" si="534"/>
        <v>12.149999999999999</v>
      </c>
      <c r="BQ370" s="22">
        <v>1</v>
      </c>
      <c r="BR370" s="23">
        <f t="shared" si="535"/>
        <v>1.5249999999999999</v>
      </c>
      <c r="BS370" s="31">
        <f t="shared" si="488"/>
        <v>1.3432634865067486E+17</v>
      </c>
      <c r="BT370" s="31">
        <f t="shared" si="536"/>
        <v>5.3055549558300303E+19</v>
      </c>
      <c r="BU370" s="31">
        <f t="shared" si="537"/>
        <v>6.9747673113999811E+18</v>
      </c>
      <c r="BV370" s="31">
        <f t="shared" si="538"/>
        <v>3644.9999999999995</v>
      </c>
      <c r="BW370" s="31">
        <f t="shared" si="539"/>
        <v>2258432.8617926287</v>
      </c>
      <c r="BX370" s="56">
        <f t="shared" si="576"/>
        <v>0.13146159769273014</v>
      </c>
      <c r="BZ370" s="32">
        <f t="shared" si="540"/>
        <v>209</v>
      </c>
      <c r="CA370" s="32">
        <f t="shared" si="541"/>
        <v>15.7</v>
      </c>
      <c r="CB370" s="32">
        <v>1</v>
      </c>
      <c r="CC370" s="23">
        <f t="shared" si="542"/>
        <v>1.7749999999999999</v>
      </c>
      <c r="CD370" s="31">
        <f t="shared" si="489"/>
        <v>1.001782553362248E+25</v>
      </c>
      <c r="CE370" s="31">
        <f t="shared" si="543"/>
        <v>3.7163628273355995E+27</v>
      </c>
      <c r="CF370" s="31">
        <f t="shared" si="544"/>
        <v>6811296202539021</v>
      </c>
      <c r="CG370" s="31">
        <f t="shared" si="545"/>
        <v>4710</v>
      </c>
      <c r="CH370" s="31">
        <f t="shared" si="546"/>
        <v>2258432.8617926287</v>
      </c>
      <c r="CI370" s="56">
        <f t="shared" si="575"/>
        <v>1.8327855806862368E-12</v>
      </c>
      <c r="CK370" s="32">
        <f t="shared" si="547"/>
        <v>154</v>
      </c>
      <c r="CL370" s="32">
        <f t="shared" si="548"/>
        <v>19.799999999999997</v>
      </c>
      <c r="CM370" s="32">
        <v>1</v>
      </c>
      <c r="CN370" s="23">
        <f t="shared" si="549"/>
        <v>2.0499999999999998</v>
      </c>
      <c r="CO370" s="31">
        <f t="shared" si="490"/>
        <v>19756800</v>
      </c>
      <c r="CP370" s="31">
        <f t="shared" si="550"/>
        <v>6237221759.999999</v>
      </c>
      <c r="CQ370" s="31">
        <f t="shared" si="551"/>
        <v>3325828223895.9937</v>
      </c>
      <c r="CR370" s="31">
        <f t="shared" si="552"/>
        <v>5939.9999999999991</v>
      </c>
      <c r="CS370" s="31">
        <f t="shared" si="553"/>
        <v>2258432.8617926287</v>
      </c>
      <c r="CT370" s="56">
        <f t="shared" si="570"/>
        <v>533.22269944366928</v>
      </c>
      <c r="CV370" s="32">
        <f t="shared" si="554"/>
        <v>104</v>
      </c>
      <c r="CW370" s="32">
        <f t="shared" si="555"/>
        <v>24.4</v>
      </c>
      <c r="CX370" s="32">
        <v>1</v>
      </c>
      <c r="CY370" s="23">
        <f t="shared" si="556"/>
        <v>2.2999999999999998</v>
      </c>
      <c r="CZ370" s="31">
        <f t="shared" si="491"/>
        <v>112320</v>
      </c>
      <c r="DA370" s="31">
        <f t="shared" si="557"/>
        <v>26866943.999999996</v>
      </c>
      <c r="DB370" s="31">
        <f t="shared" si="558"/>
        <v>3247879124.8984213</v>
      </c>
      <c r="DC370" s="31">
        <f t="shared" si="559"/>
        <v>7320</v>
      </c>
      <c r="DD370" s="31">
        <f t="shared" si="560"/>
        <v>2258432.8617926287</v>
      </c>
      <c r="DE370" s="56">
        <f t="shared" si="561"/>
        <v>120.88755330336124</v>
      </c>
      <c r="DG370" s="32">
        <f t="shared" si="562"/>
        <v>39</v>
      </c>
      <c r="DH370" s="32">
        <f t="shared" si="563"/>
        <v>29.65</v>
      </c>
      <c r="DI370" s="32">
        <v>1</v>
      </c>
      <c r="DJ370" s="23">
        <f t="shared" si="571"/>
        <v>2.625</v>
      </c>
      <c r="DK370" s="31">
        <f t="shared" si="492"/>
        <v>60</v>
      </c>
      <c r="DL370" s="31">
        <f t="shared" si="564"/>
        <v>6142.5</v>
      </c>
      <c r="DM370" s="31">
        <f t="shared" si="565"/>
        <v>396469.61973857507</v>
      </c>
      <c r="DN370" s="31">
        <f t="shared" si="566"/>
        <v>8895</v>
      </c>
      <c r="DO370" s="31">
        <f t="shared" si="567"/>
        <v>2258432.8617926287</v>
      </c>
      <c r="DP370" s="56">
        <f t="shared" si="572"/>
        <v>64.545318638758658</v>
      </c>
    </row>
    <row r="371" spans="1:120">
      <c r="A371" s="23">
        <f t="shared" si="493"/>
        <v>77935.877488820348</v>
      </c>
      <c r="B371" s="23">
        <v>0</v>
      </c>
      <c r="C371" s="44">
        <f t="shared" si="574"/>
        <v>14.824999999999999</v>
      </c>
      <c r="D371" s="48"/>
      <c r="E371" s="47">
        <f t="shared" si="494"/>
        <v>14.824999999999999</v>
      </c>
      <c r="F371" s="84">
        <f t="shared" si="481"/>
        <v>29.65</v>
      </c>
      <c r="G371" s="185">
        <f t="shared" si="482"/>
        <v>157.58648490814926</v>
      </c>
      <c r="H371" s="26">
        <f t="shared" si="495"/>
        <v>9.4447329657395211E+21</v>
      </c>
      <c r="I371" s="23">
        <f t="shared" si="568"/>
        <v>73.000000000000028</v>
      </c>
      <c r="J371" s="27">
        <v>365</v>
      </c>
      <c r="K371" s="32">
        <f t="shared" si="496"/>
        <v>365</v>
      </c>
      <c r="L371" s="32">
        <f t="shared" si="497"/>
        <v>1</v>
      </c>
      <c r="M371" s="22">
        <v>1</v>
      </c>
      <c r="N371" s="109">
        <f t="shared" si="498"/>
        <v>14.824999999999999</v>
      </c>
      <c r="O371" s="31">
        <f t="shared" si="483"/>
        <v>1.2135937846092971E+22</v>
      </c>
      <c r="P371" s="31">
        <f t="shared" si="499"/>
        <v>6.5669076677439821E+25</v>
      </c>
      <c r="Q371" s="31">
        <f t="shared" si="500"/>
        <v>1.6802179946050606E+25</v>
      </c>
      <c r="R371" s="31">
        <f t="shared" si="501"/>
        <v>300</v>
      </c>
      <c r="S371" s="31">
        <f t="shared" si="502"/>
        <v>2338076.3246646104</v>
      </c>
      <c r="T371" s="56">
        <f t="shared" si="503"/>
        <v>0.25586137031560979</v>
      </c>
      <c r="U371" s="163">
        <f t="shared" si="504"/>
        <v>4727.5945472444782</v>
      </c>
      <c r="W371" s="32">
        <f t="shared" si="505"/>
        <v>360</v>
      </c>
      <c r="X371" s="32">
        <f t="shared" si="506"/>
        <v>2.0499999999999998</v>
      </c>
      <c r="Y371" s="22">
        <v>1</v>
      </c>
      <c r="Z371" s="23">
        <f t="shared" si="507"/>
        <v>1.0249999999999999</v>
      </c>
      <c r="AA371" s="31">
        <f t="shared" si="484"/>
        <v>7.9908058285313469E+22</v>
      </c>
      <c r="AB371" s="31">
        <f t="shared" si="508"/>
        <v>2.9486073507280668E+25</v>
      </c>
      <c r="AC371" s="31">
        <f t="shared" si="509"/>
        <v>8.4010899730252996E+24</v>
      </c>
      <c r="AD371" s="31">
        <f t="shared" si="510"/>
        <v>615</v>
      </c>
      <c r="AE371" s="31">
        <f t="shared" si="511"/>
        <v>2338076.3246646104</v>
      </c>
      <c r="AF371" s="56">
        <f t="shared" si="573"/>
        <v>0.28491721595114766</v>
      </c>
      <c r="AH371" s="32">
        <f t="shared" si="512"/>
        <v>350</v>
      </c>
      <c r="AI371" s="32">
        <f t="shared" si="513"/>
        <v>4.1999999999999993</v>
      </c>
      <c r="AJ371" s="22">
        <v>1</v>
      </c>
      <c r="AK371" s="23">
        <f t="shared" si="514"/>
        <v>1.075</v>
      </c>
      <c r="AL371" s="31">
        <f t="shared" si="485"/>
        <v>6.5193054545127533E+21</v>
      </c>
      <c r="AM371" s="31">
        <f t="shared" si="515"/>
        <v>2.4528886772604233E+24</v>
      </c>
      <c r="AN371" s="31">
        <f t="shared" si="516"/>
        <v>2.100272493256323E+24</v>
      </c>
      <c r="AO371" s="31">
        <f t="shared" si="517"/>
        <v>1259.9999999999998</v>
      </c>
      <c r="AP371" s="31">
        <f t="shared" si="518"/>
        <v>2338076.3246646104</v>
      </c>
      <c r="AQ371" s="56">
        <f t="shared" si="577"/>
        <v>0.85624452211262625</v>
      </c>
      <c r="AS371" s="32">
        <f t="shared" si="519"/>
        <v>335</v>
      </c>
      <c r="AT371" s="32">
        <f t="shared" si="520"/>
        <v>6.4999999999999991</v>
      </c>
      <c r="AU371" s="22">
        <v>1</v>
      </c>
      <c r="AV371" s="23">
        <f t="shared" si="521"/>
        <v>1.1499999999999999</v>
      </c>
      <c r="AW371" s="31">
        <f t="shared" si="486"/>
        <v>3.8526786812993562E+20</v>
      </c>
      <c r="AX371" s="31">
        <f t="shared" si="522"/>
        <v>1.4842444619705768E+23</v>
      </c>
      <c r="AY371" s="31">
        <f t="shared" si="523"/>
        <v>2.6253406165704018E+23</v>
      </c>
      <c r="AZ371" s="31">
        <f t="shared" si="524"/>
        <v>1949.9999999999998</v>
      </c>
      <c r="BA371" s="31">
        <f t="shared" si="525"/>
        <v>2338076.3246646104</v>
      </c>
      <c r="BB371" s="56">
        <f t="shared" si="569"/>
        <v>1.7688060719356389</v>
      </c>
      <c r="BD371" s="32">
        <f t="shared" si="526"/>
        <v>305</v>
      </c>
      <c r="BE371" s="32">
        <f t="shared" si="527"/>
        <v>9.1</v>
      </c>
      <c r="BF371" s="22">
        <v>1</v>
      </c>
      <c r="BG371" s="23">
        <f t="shared" si="528"/>
        <v>1.3</v>
      </c>
      <c r="BH371" s="31">
        <f t="shared" si="487"/>
        <v>2.5790658940929573E+19</v>
      </c>
      <c r="BI371" s="31">
        <f t="shared" si="529"/>
        <v>1.0225996270078576E+22</v>
      </c>
      <c r="BJ371" s="31">
        <f t="shared" si="530"/>
        <v>4.1020947133912449E+21</v>
      </c>
      <c r="BK371" s="31">
        <f t="shared" si="531"/>
        <v>2730</v>
      </c>
      <c r="BL371" s="31">
        <f t="shared" si="532"/>
        <v>2338076.3246646104</v>
      </c>
      <c r="BM371" s="56">
        <f t="shared" si="578"/>
        <v>0.40114377172168914</v>
      </c>
      <c r="BO371" s="32">
        <f t="shared" si="533"/>
        <v>260</v>
      </c>
      <c r="BP371" s="32">
        <f t="shared" si="534"/>
        <v>12.149999999999999</v>
      </c>
      <c r="BQ371" s="22">
        <v>1</v>
      </c>
      <c r="BR371" s="23">
        <f t="shared" si="535"/>
        <v>1.5249999999999999</v>
      </c>
      <c r="BS371" s="31">
        <f t="shared" si="488"/>
        <v>1.3432634865067486E+17</v>
      </c>
      <c r="BT371" s="31">
        <f t="shared" si="536"/>
        <v>5.3260397239992582E+19</v>
      </c>
      <c r="BU371" s="31">
        <f t="shared" si="537"/>
        <v>8.0119037370922506E+18</v>
      </c>
      <c r="BV371" s="31">
        <f t="shared" si="538"/>
        <v>3644.9999999999995</v>
      </c>
      <c r="BW371" s="31">
        <f t="shared" si="539"/>
        <v>2338076.3246646104</v>
      </c>
      <c r="BX371" s="56">
        <f t="shared" si="576"/>
        <v>0.15042891439563297</v>
      </c>
      <c r="BZ371" s="32">
        <f t="shared" si="540"/>
        <v>210</v>
      </c>
      <c r="CA371" s="32">
        <f t="shared" si="541"/>
        <v>15.7</v>
      </c>
      <c r="CB371" s="32">
        <v>1</v>
      </c>
      <c r="CC371" s="23">
        <f t="shared" si="542"/>
        <v>1.7749999999999999</v>
      </c>
      <c r="CD371" s="31">
        <f t="shared" si="489"/>
        <v>1.001782553362248E+25</v>
      </c>
      <c r="CE371" s="31">
        <f t="shared" si="543"/>
        <v>3.7341444676577795E+27</v>
      </c>
      <c r="CF371" s="31">
        <f t="shared" si="544"/>
        <v>7824124743254125</v>
      </c>
      <c r="CG371" s="31">
        <f t="shared" si="545"/>
        <v>4710</v>
      </c>
      <c r="CH371" s="31">
        <f t="shared" si="546"/>
        <v>2338076.3246646104</v>
      </c>
      <c r="CI371" s="56">
        <f t="shared" si="575"/>
        <v>2.0952924588270582E-12</v>
      </c>
      <c r="CK371" s="32">
        <f t="shared" si="547"/>
        <v>155</v>
      </c>
      <c r="CL371" s="32">
        <f t="shared" si="548"/>
        <v>19.799999999999997</v>
      </c>
      <c r="CM371" s="32">
        <v>1</v>
      </c>
      <c r="CN371" s="23">
        <f t="shared" si="549"/>
        <v>2.0499999999999998</v>
      </c>
      <c r="CO371" s="31">
        <f t="shared" si="490"/>
        <v>19756800</v>
      </c>
      <c r="CP371" s="31">
        <f t="shared" si="550"/>
        <v>6277723199.999999</v>
      </c>
      <c r="CQ371" s="31">
        <f t="shared" si="551"/>
        <v>3820373409792.0386</v>
      </c>
      <c r="CR371" s="31">
        <f t="shared" si="552"/>
        <v>5939.9999999999991</v>
      </c>
      <c r="CS371" s="31">
        <f t="shared" si="553"/>
        <v>2338076.3246646104</v>
      </c>
      <c r="CT371" s="56">
        <f t="shared" si="570"/>
        <v>608.56034713222766</v>
      </c>
      <c r="CV371" s="32">
        <f t="shared" si="554"/>
        <v>105</v>
      </c>
      <c r="CW371" s="32">
        <f t="shared" si="555"/>
        <v>24.4</v>
      </c>
      <c r="CX371" s="32">
        <v>1</v>
      </c>
      <c r="CY371" s="23">
        <f t="shared" si="556"/>
        <v>2.2999999999999998</v>
      </c>
      <c r="CZ371" s="31">
        <f t="shared" si="491"/>
        <v>112320</v>
      </c>
      <c r="DA371" s="31">
        <f t="shared" si="557"/>
        <v>27125279.999999996</v>
      </c>
      <c r="DB371" s="31">
        <f t="shared" si="558"/>
        <v>3730833408.0000262</v>
      </c>
      <c r="DC371" s="31">
        <f t="shared" si="559"/>
        <v>7320</v>
      </c>
      <c r="DD371" s="31">
        <f t="shared" si="560"/>
        <v>2338076.3246646104</v>
      </c>
      <c r="DE371" s="56">
        <f t="shared" si="561"/>
        <v>137.54082567995709</v>
      </c>
      <c r="DG371" s="32">
        <f t="shared" si="562"/>
        <v>40</v>
      </c>
      <c r="DH371" s="32">
        <f t="shared" si="563"/>
        <v>29.65</v>
      </c>
      <c r="DI371" s="32">
        <v>1</v>
      </c>
      <c r="DJ371" s="23">
        <f t="shared" si="571"/>
        <v>2.625</v>
      </c>
      <c r="DK371" s="31">
        <f t="shared" si="492"/>
        <v>60</v>
      </c>
      <c r="DL371" s="31">
        <f t="shared" si="564"/>
        <v>6300</v>
      </c>
      <c r="DM371" s="31">
        <f t="shared" si="565"/>
        <v>455424.00000000116</v>
      </c>
      <c r="DN371" s="31">
        <f t="shared" si="566"/>
        <v>8895</v>
      </c>
      <c r="DO371" s="31">
        <f t="shared" si="567"/>
        <v>2338076.3246646104</v>
      </c>
      <c r="DP371" s="56">
        <f t="shared" si="572"/>
        <v>72.289523809523999</v>
      </c>
    </row>
    <row r="372" spans="1:120">
      <c r="A372" s="23">
        <f t="shared" si="493"/>
        <v>80684.280272974531</v>
      </c>
      <c r="B372" s="23">
        <v>0</v>
      </c>
      <c r="C372" s="44">
        <f t="shared" si="574"/>
        <v>14.824999999999999</v>
      </c>
      <c r="D372" s="48"/>
      <c r="E372" s="47">
        <f t="shared" si="494"/>
        <v>14.824999999999999</v>
      </c>
      <c r="F372" s="84">
        <f t="shared" si="481"/>
        <v>29.65</v>
      </c>
      <c r="G372" s="185">
        <f t="shared" si="482"/>
        <v>159.78631025940638</v>
      </c>
      <c r="H372" s="26">
        <f t="shared" si="495"/>
        <v>1.0849149221131256E+22</v>
      </c>
      <c r="I372" s="23">
        <f t="shared" si="568"/>
        <v>73.200000000000031</v>
      </c>
      <c r="J372" s="27">
        <v>366</v>
      </c>
      <c r="K372" s="32">
        <f t="shared" si="496"/>
        <v>366</v>
      </c>
      <c r="L372" s="32">
        <f t="shared" si="497"/>
        <v>1</v>
      </c>
      <c r="M372" s="22">
        <v>1</v>
      </c>
      <c r="N372" s="109">
        <f t="shared" si="498"/>
        <v>14.824999999999999</v>
      </c>
      <c r="O372" s="31">
        <f t="shared" si="483"/>
        <v>1.2135937846092971E+22</v>
      </c>
      <c r="P372" s="31">
        <f t="shared" si="499"/>
        <v>6.5848991956008153E+25</v>
      </c>
      <c r="Q372" s="31">
        <f t="shared" si="500"/>
        <v>1.9300636464392505E+25</v>
      </c>
      <c r="R372" s="31">
        <f t="shared" si="501"/>
        <v>300</v>
      </c>
      <c r="S372" s="31">
        <f t="shared" si="502"/>
        <v>2420528.4081892357</v>
      </c>
      <c r="T372" s="56">
        <f t="shared" si="503"/>
        <v>0.29310450913639974</v>
      </c>
      <c r="U372" s="163">
        <f t="shared" si="504"/>
        <v>4793.5893077821911</v>
      </c>
      <c r="W372" s="32">
        <f t="shared" si="505"/>
        <v>361</v>
      </c>
      <c r="X372" s="32">
        <f t="shared" si="506"/>
        <v>2.0499999999999998</v>
      </c>
      <c r="Y372" s="22">
        <v>1</v>
      </c>
      <c r="Z372" s="23">
        <f t="shared" si="507"/>
        <v>1.0249999999999999</v>
      </c>
      <c r="AA372" s="31">
        <f t="shared" si="484"/>
        <v>7.9908058285313469E+22</v>
      </c>
      <c r="AB372" s="31">
        <f t="shared" si="508"/>
        <v>2.9567979267023114E+25</v>
      </c>
      <c r="AC372" s="31">
        <f t="shared" si="509"/>
        <v>9.6503182321962503E+24</v>
      </c>
      <c r="AD372" s="31">
        <f t="shared" si="510"/>
        <v>615</v>
      </c>
      <c r="AE372" s="31">
        <f t="shared" si="511"/>
        <v>2420528.4081892357</v>
      </c>
      <c r="AF372" s="56">
        <f t="shared" si="573"/>
        <v>0.3263773335690599</v>
      </c>
      <c r="AH372" s="32">
        <f t="shared" si="512"/>
        <v>351</v>
      </c>
      <c r="AI372" s="32">
        <f t="shared" si="513"/>
        <v>4.1999999999999993</v>
      </c>
      <c r="AJ372" s="22">
        <v>1</v>
      </c>
      <c r="AK372" s="23">
        <f t="shared" si="514"/>
        <v>1.075</v>
      </c>
      <c r="AL372" s="31">
        <f t="shared" si="485"/>
        <v>6.5193054545127533E+21</v>
      </c>
      <c r="AM372" s="31">
        <f t="shared" si="515"/>
        <v>2.4598969306240244E+24</v>
      </c>
      <c r="AN372" s="31">
        <f t="shared" si="516"/>
        <v>2.4125795580490604E+24</v>
      </c>
      <c r="AO372" s="31">
        <f t="shared" si="517"/>
        <v>1259.9999999999998</v>
      </c>
      <c r="AP372" s="31">
        <f t="shared" si="518"/>
        <v>2420528.4081892357</v>
      </c>
      <c r="AQ372" s="56">
        <f t="shared" si="577"/>
        <v>0.98076448976951225</v>
      </c>
      <c r="AS372" s="32">
        <f t="shared" si="519"/>
        <v>336</v>
      </c>
      <c r="AT372" s="32">
        <f t="shared" si="520"/>
        <v>6.4999999999999991</v>
      </c>
      <c r="AU372" s="22">
        <v>1</v>
      </c>
      <c r="AV372" s="23">
        <f t="shared" si="521"/>
        <v>1.1499999999999999</v>
      </c>
      <c r="AW372" s="31">
        <f t="shared" si="486"/>
        <v>3.8526786812993562E+20</v>
      </c>
      <c r="AX372" s="31">
        <f t="shared" si="522"/>
        <v>1.4886750424540712E+23</v>
      </c>
      <c r="AY372" s="31">
        <f t="shared" si="523"/>
        <v>3.0157244475613225E+23</v>
      </c>
      <c r="AZ372" s="31">
        <f t="shared" si="524"/>
        <v>1949.9999999999998</v>
      </c>
      <c r="BA372" s="31">
        <f t="shared" si="525"/>
        <v>2420528.4081892357</v>
      </c>
      <c r="BB372" s="56">
        <f t="shared" si="569"/>
        <v>2.0257775280426009</v>
      </c>
      <c r="BD372" s="32">
        <f t="shared" si="526"/>
        <v>306</v>
      </c>
      <c r="BE372" s="32">
        <f t="shared" si="527"/>
        <v>9.1</v>
      </c>
      <c r="BF372" s="22">
        <v>1</v>
      </c>
      <c r="BG372" s="23">
        <f t="shared" si="528"/>
        <v>1.3</v>
      </c>
      <c r="BH372" s="31">
        <f t="shared" si="487"/>
        <v>2.5790658940929573E+19</v>
      </c>
      <c r="BI372" s="31">
        <f t="shared" si="529"/>
        <v>1.0259524126701785E+22</v>
      </c>
      <c r="BJ372" s="31">
        <f t="shared" si="530"/>
        <v>4.712069449314557E+21</v>
      </c>
      <c r="BK372" s="31">
        <f t="shared" si="531"/>
        <v>2730</v>
      </c>
      <c r="BL372" s="31">
        <f t="shared" si="532"/>
        <v>2420528.4081892357</v>
      </c>
      <c r="BM372" s="56">
        <f t="shared" si="578"/>
        <v>0.45928733059370319</v>
      </c>
      <c r="BO372" s="32">
        <f t="shared" si="533"/>
        <v>261</v>
      </c>
      <c r="BP372" s="32">
        <f t="shared" si="534"/>
        <v>12.149999999999999</v>
      </c>
      <c r="BQ372" s="22">
        <v>1</v>
      </c>
      <c r="BR372" s="23">
        <f t="shared" si="535"/>
        <v>1.5249999999999999</v>
      </c>
      <c r="BS372" s="31">
        <f t="shared" si="488"/>
        <v>1.3432634865067486E+17</v>
      </c>
      <c r="BT372" s="31">
        <f t="shared" si="536"/>
        <v>5.3465244921684861E+19</v>
      </c>
      <c r="BU372" s="31">
        <f t="shared" si="537"/>
        <v>9.2032606431924654E+18</v>
      </c>
      <c r="BV372" s="31">
        <f t="shared" si="538"/>
        <v>3644.9999999999995</v>
      </c>
      <c r="BW372" s="31">
        <f t="shared" si="539"/>
        <v>2420528.4081892357</v>
      </c>
      <c r="BX372" s="56">
        <f t="shared" si="576"/>
        <v>0.17213538732822176</v>
      </c>
      <c r="BZ372" s="32">
        <f t="shared" si="540"/>
        <v>211</v>
      </c>
      <c r="CA372" s="32">
        <f t="shared" si="541"/>
        <v>15.7</v>
      </c>
      <c r="CB372" s="32">
        <v>1</v>
      </c>
      <c r="CC372" s="23">
        <f t="shared" si="542"/>
        <v>1.7749999999999999</v>
      </c>
      <c r="CD372" s="31">
        <f t="shared" si="489"/>
        <v>1.001782553362248E+25</v>
      </c>
      <c r="CE372" s="31">
        <f t="shared" si="543"/>
        <v>3.7519261079799588E+27</v>
      </c>
      <c r="CF372" s="31">
        <f t="shared" si="544"/>
        <v>8987559221867612</v>
      </c>
      <c r="CG372" s="31">
        <f t="shared" si="545"/>
        <v>4710</v>
      </c>
      <c r="CH372" s="31">
        <f t="shared" si="546"/>
        <v>2420528.4081892357</v>
      </c>
      <c r="CI372" s="56">
        <f t="shared" si="575"/>
        <v>2.3954520859971104E-12</v>
      </c>
      <c r="CK372" s="32">
        <f t="shared" si="547"/>
        <v>156</v>
      </c>
      <c r="CL372" s="32">
        <f t="shared" si="548"/>
        <v>19.799999999999997</v>
      </c>
      <c r="CM372" s="32">
        <v>1</v>
      </c>
      <c r="CN372" s="23">
        <f t="shared" si="549"/>
        <v>2.0499999999999998</v>
      </c>
      <c r="CO372" s="31">
        <f t="shared" si="490"/>
        <v>19756800</v>
      </c>
      <c r="CP372" s="31">
        <f t="shared" si="550"/>
        <v>6318224639.999999</v>
      </c>
      <c r="CQ372" s="31">
        <f t="shared" si="551"/>
        <v>4388456651302.5298</v>
      </c>
      <c r="CR372" s="31">
        <f t="shared" si="552"/>
        <v>5939.9999999999991</v>
      </c>
      <c r="CS372" s="31">
        <f t="shared" si="553"/>
        <v>2420528.4081892357</v>
      </c>
      <c r="CT372" s="56">
        <f t="shared" si="570"/>
        <v>694.57116537447621</v>
      </c>
      <c r="CV372" s="32">
        <f t="shared" si="554"/>
        <v>106</v>
      </c>
      <c r="CW372" s="32">
        <f t="shared" si="555"/>
        <v>24.4</v>
      </c>
      <c r="CX372" s="32">
        <v>1</v>
      </c>
      <c r="CY372" s="23">
        <f t="shared" si="556"/>
        <v>2.2999999999999998</v>
      </c>
      <c r="CZ372" s="31">
        <f t="shared" si="491"/>
        <v>112320</v>
      </c>
      <c r="DA372" s="31">
        <f t="shared" si="557"/>
        <v>27383615.999999996</v>
      </c>
      <c r="DB372" s="31">
        <f t="shared" si="558"/>
        <v>4285602198.5376115</v>
      </c>
      <c r="DC372" s="31">
        <f t="shared" si="559"/>
        <v>7320</v>
      </c>
      <c r="DD372" s="31">
        <f t="shared" si="560"/>
        <v>2420528.4081892357</v>
      </c>
      <c r="DE372" s="56">
        <f t="shared" si="561"/>
        <v>156.50242095629781</v>
      </c>
      <c r="DG372" s="32">
        <f t="shared" si="562"/>
        <v>41</v>
      </c>
      <c r="DH372" s="32">
        <f t="shared" si="563"/>
        <v>29.65</v>
      </c>
      <c r="DI372" s="32">
        <v>1</v>
      </c>
      <c r="DJ372" s="23">
        <f t="shared" si="571"/>
        <v>2.625</v>
      </c>
      <c r="DK372" s="31">
        <f t="shared" si="492"/>
        <v>60</v>
      </c>
      <c r="DL372" s="31">
        <f t="shared" si="564"/>
        <v>6457.5</v>
      </c>
      <c r="DM372" s="31">
        <f t="shared" si="565"/>
        <v>523144.79962617112</v>
      </c>
      <c r="DN372" s="31">
        <f t="shared" si="566"/>
        <v>8895</v>
      </c>
      <c r="DO372" s="31">
        <f t="shared" si="567"/>
        <v>2420528.4081892357</v>
      </c>
      <c r="DP372" s="56">
        <f t="shared" si="572"/>
        <v>81.013519105872419</v>
      </c>
    </row>
    <row r="373" spans="1:120">
      <c r="A373" s="23">
        <f t="shared" si="493"/>
        <v>83529.605271997352</v>
      </c>
      <c r="B373" s="23">
        <v>0</v>
      </c>
      <c r="C373" s="44">
        <f t="shared" si="574"/>
        <v>14.824999999999999</v>
      </c>
      <c r="D373" s="48"/>
      <c r="E373" s="47">
        <f t="shared" si="494"/>
        <v>14.824999999999999</v>
      </c>
      <c r="F373" s="84">
        <f t="shared" si="481"/>
        <v>29.65</v>
      </c>
      <c r="G373" s="185">
        <f t="shared" si="482"/>
        <v>162.01684402819583</v>
      </c>
      <c r="H373" s="26">
        <f t="shared" si="495"/>
        <v>1.2462399863430836E+22</v>
      </c>
      <c r="I373" s="23">
        <f t="shared" si="568"/>
        <v>73.400000000000034</v>
      </c>
      <c r="J373" s="27">
        <v>367</v>
      </c>
      <c r="K373" s="32">
        <f t="shared" si="496"/>
        <v>367</v>
      </c>
      <c r="L373" s="32">
        <f t="shared" si="497"/>
        <v>1</v>
      </c>
      <c r="M373" s="22">
        <v>1</v>
      </c>
      <c r="N373" s="109">
        <f t="shared" si="498"/>
        <v>14.824999999999999</v>
      </c>
      <c r="O373" s="31">
        <f t="shared" si="483"/>
        <v>1.2135937846092971E+22</v>
      </c>
      <c r="P373" s="31">
        <f t="shared" si="499"/>
        <v>6.6028907234576477E+25</v>
      </c>
      <c r="Q373" s="31">
        <f t="shared" si="500"/>
        <v>2.2170609357043454E+25</v>
      </c>
      <c r="R373" s="31">
        <f t="shared" si="501"/>
        <v>300</v>
      </c>
      <c r="S373" s="31">
        <f t="shared" si="502"/>
        <v>2505888.1581599205</v>
      </c>
      <c r="T373" s="56">
        <f t="shared" si="503"/>
        <v>0.33577125967387911</v>
      </c>
      <c r="U373" s="163">
        <f t="shared" si="504"/>
        <v>4860.5053208458748</v>
      </c>
      <c r="W373" s="32">
        <f t="shared" si="505"/>
        <v>362</v>
      </c>
      <c r="X373" s="32">
        <f t="shared" si="506"/>
        <v>2.0499999999999998</v>
      </c>
      <c r="Y373" s="22">
        <v>1</v>
      </c>
      <c r="Z373" s="23">
        <f t="shared" si="507"/>
        <v>1.0249999999999999</v>
      </c>
      <c r="AA373" s="31">
        <f t="shared" si="484"/>
        <v>7.9908058285313469E+22</v>
      </c>
      <c r="AB373" s="31">
        <f t="shared" si="508"/>
        <v>2.9649885026765561E+25</v>
      </c>
      <c r="AC373" s="31">
        <f t="shared" si="509"/>
        <v>1.1085304678521727E+25</v>
      </c>
      <c r="AD373" s="31">
        <f t="shared" si="510"/>
        <v>615</v>
      </c>
      <c r="AE373" s="31">
        <f t="shared" si="511"/>
        <v>2505888.1581599205</v>
      </c>
      <c r="AF373" s="56">
        <f t="shared" si="573"/>
        <v>0.37387344566479075</v>
      </c>
      <c r="AH373" s="32">
        <f t="shared" si="512"/>
        <v>352</v>
      </c>
      <c r="AI373" s="32">
        <f t="shared" si="513"/>
        <v>4.1999999999999993</v>
      </c>
      <c r="AJ373" s="22">
        <v>1</v>
      </c>
      <c r="AK373" s="23">
        <f t="shared" si="514"/>
        <v>1.075</v>
      </c>
      <c r="AL373" s="31">
        <f t="shared" si="485"/>
        <v>6.5193054545127533E+21</v>
      </c>
      <c r="AM373" s="31">
        <f t="shared" si="515"/>
        <v>2.4669051839876259E+24</v>
      </c>
      <c r="AN373" s="31">
        <f t="shared" si="516"/>
        <v>2.7713261696304296E+24</v>
      </c>
      <c r="AO373" s="31">
        <f t="shared" si="517"/>
        <v>1259.9999999999998</v>
      </c>
      <c r="AP373" s="31">
        <f t="shared" si="518"/>
        <v>2505888.1581599205</v>
      </c>
      <c r="AQ373" s="56">
        <f t="shared" si="577"/>
        <v>1.123401980594456</v>
      </c>
      <c r="AS373" s="32">
        <f t="shared" si="519"/>
        <v>337</v>
      </c>
      <c r="AT373" s="32">
        <f t="shared" si="520"/>
        <v>6.4999999999999991</v>
      </c>
      <c r="AU373" s="22">
        <v>1</v>
      </c>
      <c r="AV373" s="23">
        <f t="shared" si="521"/>
        <v>1.1499999999999999</v>
      </c>
      <c r="AW373" s="31">
        <f t="shared" si="486"/>
        <v>3.8526786812993562E+20</v>
      </c>
      <c r="AX373" s="31">
        <f t="shared" si="522"/>
        <v>1.4931056229375654E+23</v>
      </c>
      <c r="AY373" s="31">
        <f t="shared" si="523"/>
        <v>3.4641577120380336E+23</v>
      </c>
      <c r="AZ373" s="31">
        <f t="shared" si="524"/>
        <v>1949.9999999999998</v>
      </c>
      <c r="BA373" s="31">
        <f t="shared" si="525"/>
        <v>2505888.1581599205</v>
      </c>
      <c r="BB373" s="56">
        <f t="shared" si="569"/>
        <v>2.3201022478386903</v>
      </c>
      <c r="BD373" s="32">
        <f t="shared" si="526"/>
        <v>307</v>
      </c>
      <c r="BE373" s="32">
        <f t="shared" si="527"/>
        <v>9.1</v>
      </c>
      <c r="BF373" s="22">
        <v>1</v>
      </c>
      <c r="BG373" s="23">
        <f t="shared" si="528"/>
        <v>1.3</v>
      </c>
      <c r="BH373" s="31">
        <f t="shared" si="487"/>
        <v>2.5790658940929573E+19</v>
      </c>
      <c r="BI373" s="31">
        <f t="shared" si="529"/>
        <v>1.0293051983324993E+22</v>
      </c>
      <c r="BJ373" s="31">
        <f t="shared" si="530"/>
        <v>5.412746425059417E+21</v>
      </c>
      <c r="BK373" s="31">
        <f t="shared" si="531"/>
        <v>2730</v>
      </c>
      <c r="BL373" s="31">
        <f t="shared" si="532"/>
        <v>2505888.1581599205</v>
      </c>
      <c r="BM373" s="56">
        <f t="shared" si="578"/>
        <v>0.52586409102258536</v>
      </c>
      <c r="BO373" s="32">
        <f t="shared" si="533"/>
        <v>262</v>
      </c>
      <c r="BP373" s="32">
        <f t="shared" si="534"/>
        <v>12.149999999999999</v>
      </c>
      <c r="BQ373" s="22">
        <v>1</v>
      </c>
      <c r="BR373" s="23">
        <f t="shared" si="535"/>
        <v>1.5249999999999999</v>
      </c>
      <c r="BS373" s="31">
        <f t="shared" si="488"/>
        <v>1.3432634865067486E+17</v>
      </c>
      <c r="BT373" s="31">
        <f t="shared" si="536"/>
        <v>5.367009260337714E+19</v>
      </c>
      <c r="BU373" s="31">
        <f t="shared" si="537"/>
        <v>1.0571770361444139E+19</v>
      </c>
      <c r="BV373" s="31">
        <f t="shared" si="538"/>
        <v>3644.9999999999995</v>
      </c>
      <c r="BW373" s="31">
        <f t="shared" si="539"/>
        <v>2505888.1581599205</v>
      </c>
      <c r="BX373" s="56">
        <f t="shared" si="576"/>
        <v>0.19697693535894739</v>
      </c>
      <c r="BZ373" s="32">
        <f t="shared" si="540"/>
        <v>212</v>
      </c>
      <c r="CA373" s="32">
        <f t="shared" si="541"/>
        <v>15.7</v>
      </c>
      <c r="CB373" s="32">
        <v>1</v>
      </c>
      <c r="CC373" s="23">
        <f t="shared" si="542"/>
        <v>1.7749999999999999</v>
      </c>
      <c r="CD373" s="31">
        <f t="shared" si="489"/>
        <v>1.001782553362248E+25</v>
      </c>
      <c r="CE373" s="31">
        <f t="shared" si="543"/>
        <v>3.7697077483021387E+27</v>
      </c>
      <c r="CF373" s="31">
        <f t="shared" si="544"/>
        <v>1.0323994493597762E+16</v>
      </c>
      <c r="CG373" s="31">
        <f t="shared" si="545"/>
        <v>4710</v>
      </c>
      <c r="CH373" s="31">
        <f t="shared" si="546"/>
        <v>2505888.1581599205</v>
      </c>
      <c r="CI373" s="56">
        <f t="shared" si="575"/>
        <v>2.7386723807031585E-12</v>
      </c>
      <c r="CK373" s="32">
        <f t="shared" si="547"/>
        <v>157</v>
      </c>
      <c r="CL373" s="32">
        <f t="shared" si="548"/>
        <v>19.799999999999997</v>
      </c>
      <c r="CM373" s="32">
        <v>14</v>
      </c>
      <c r="CN373" s="23">
        <f t="shared" si="549"/>
        <v>2.0499999999999998</v>
      </c>
      <c r="CO373" s="31">
        <f t="shared" si="490"/>
        <v>276595200</v>
      </c>
      <c r="CP373" s="31">
        <f t="shared" si="550"/>
        <v>89022165119.999985</v>
      </c>
      <c r="CQ373" s="31">
        <f t="shared" si="551"/>
        <v>5041012936327.0127</v>
      </c>
      <c r="CR373" s="31">
        <f t="shared" si="552"/>
        <v>5939.9999999999991</v>
      </c>
      <c r="CS373" s="31">
        <f t="shared" si="553"/>
        <v>2505888.1581599205</v>
      </c>
      <c r="CT373" s="56">
        <f t="shared" si="570"/>
        <v>56.626492172279058</v>
      </c>
      <c r="CV373" s="32">
        <f t="shared" si="554"/>
        <v>107</v>
      </c>
      <c r="CW373" s="32">
        <f t="shared" si="555"/>
        <v>24.4</v>
      </c>
      <c r="CX373" s="32">
        <v>1</v>
      </c>
      <c r="CY373" s="23">
        <f t="shared" si="556"/>
        <v>2.2999999999999998</v>
      </c>
      <c r="CZ373" s="31">
        <f t="shared" si="491"/>
        <v>112320</v>
      </c>
      <c r="DA373" s="31">
        <f t="shared" si="557"/>
        <v>27641951.999999996</v>
      </c>
      <c r="DB373" s="31">
        <f t="shared" si="558"/>
        <v>4922864195.6318321</v>
      </c>
      <c r="DC373" s="31">
        <f t="shared" si="559"/>
        <v>7320</v>
      </c>
      <c r="DD373" s="31">
        <f t="shared" si="560"/>
        <v>2505888.1581599205</v>
      </c>
      <c r="DE373" s="56">
        <f t="shared" si="561"/>
        <v>178.09394197746357</v>
      </c>
      <c r="DG373" s="32">
        <f t="shared" si="562"/>
        <v>42</v>
      </c>
      <c r="DH373" s="32">
        <f t="shared" si="563"/>
        <v>29.65</v>
      </c>
      <c r="DI373" s="32">
        <v>1</v>
      </c>
      <c r="DJ373" s="23">
        <f t="shared" si="571"/>
        <v>2.625</v>
      </c>
      <c r="DK373" s="31">
        <f t="shared" si="492"/>
        <v>60</v>
      </c>
      <c r="DL373" s="31">
        <f t="shared" si="564"/>
        <v>6615</v>
      </c>
      <c r="DM373" s="31">
        <f t="shared" si="565"/>
        <v>600935.5707558362</v>
      </c>
      <c r="DN373" s="31">
        <f t="shared" si="566"/>
        <v>8895</v>
      </c>
      <c r="DO373" s="31">
        <f t="shared" si="567"/>
        <v>2505888.1581599205</v>
      </c>
      <c r="DP373" s="56">
        <f t="shared" si="572"/>
        <v>90.844379554926107</v>
      </c>
    </row>
    <row r="374" spans="1:120">
      <c r="A374" s="23">
        <f t="shared" si="493"/>
        <v>86475.270440414664</v>
      </c>
      <c r="B374" s="23">
        <v>0</v>
      </c>
      <c r="C374" s="44">
        <f t="shared" si="574"/>
        <v>14.824999999999999</v>
      </c>
      <c r="D374" s="48"/>
      <c r="E374" s="47">
        <f t="shared" si="494"/>
        <v>14.824999999999999</v>
      </c>
      <c r="F374" s="84">
        <f t="shared" si="481"/>
        <v>29.65</v>
      </c>
      <c r="G374" s="185">
        <f t="shared" si="482"/>
        <v>164.2785148880518</v>
      </c>
      <c r="H374" s="26">
        <f t="shared" si="495"/>
        <v>1.4315538222438278E+22</v>
      </c>
      <c r="I374" s="23">
        <f t="shared" si="568"/>
        <v>73.600000000000037</v>
      </c>
      <c r="J374" s="27">
        <v>368</v>
      </c>
      <c r="K374" s="32">
        <f t="shared" si="496"/>
        <v>368</v>
      </c>
      <c r="L374" s="32">
        <f t="shared" si="497"/>
        <v>1</v>
      </c>
      <c r="M374" s="22">
        <v>1</v>
      </c>
      <c r="N374" s="109">
        <f t="shared" si="498"/>
        <v>14.824999999999999</v>
      </c>
      <c r="O374" s="31">
        <f t="shared" si="483"/>
        <v>1.2135937846092971E+22</v>
      </c>
      <c r="P374" s="31">
        <f t="shared" si="499"/>
        <v>6.6208822513144809E+25</v>
      </c>
      <c r="Q374" s="31">
        <f t="shared" si="500"/>
        <v>2.5467342497717696E+25</v>
      </c>
      <c r="R374" s="31">
        <f t="shared" si="501"/>
        <v>300</v>
      </c>
      <c r="S374" s="31">
        <f t="shared" si="502"/>
        <v>2594258.1132124402</v>
      </c>
      <c r="T374" s="56">
        <f t="shared" si="503"/>
        <v>0.38465179610559486</v>
      </c>
      <c r="U374" s="163">
        <f t="shared" si="504"/>
        <v>4928.3554466415544</v>
      </c>
      <c r="W374" s="32">
        <f t="shared" si="505"/>
        <v>363</v>
      </c>
      <c r="X374" s="32">
        <f t="shared" si="506"/>
        <v>2.0499999999999998</v>
      </c>
      <c r="Y374" s="22">
        <v>1</v>
      </c>
      <c r="Z374" s="23">
        <f t="shared" si="507"/>
        <v>1.0249999999999999</v>
      </c>
      <c r="AA374" s="31">
        <f t="shared" si="484"/>
        <v>7.9908058285313469E+22</v>
      </c>
      <c r="AB374" s="31">
        <f t="shared" si="508"/>
        <v>2.9731790786508007E+25</v>
      </c>
      <c r="AC374" s="31">
        <f t="shared" si="509"/>
        <v>1.2733671248858844E+25</v>
      </c>
      <c r="AD374" s="31">
        <f t="shared" si="510"/>
        <v>615</v>
      </c>
      <c r="AE374" s="31">
        <f t="shared" si="511"/>
        <v>2594258.1132124402</v>
      </c>
      <c r="AF374" s="56">
        <f t="shared" si="573"/>
        <v>0.42828470509207467</v>
      </c>
      <c r="AH374" s="32">
        <f t="shared" si="512"/>
        <v>353</v>
      </c>
      <c r="AI374" s="32">
        <f t="shared" si="513"/>
        <v>4.1999999999999993</v>
      </c>
      <c r="AJ374" s="22">
        <v>1</v>
      </c>
      <c r="AK374" s="23">
        <f t="shared" si="514"/>
        <v>1.075</v>
      </c>
      <c r="AL374" s="31">
        <f t="shared" si="485"/>
        <v>6.5193054545127533E+21</v>
      </c>
      <c r="AM374" s="31">
        <f t="shared" si="515"/>
        <v>2.473913437351227E+24</v>
      </c>
      <c r="AN374" s="31">
        <f t="shared" si="516"/>
        <v>3.1834178122147093E+24</v>
      </c>
      <c r="AO374" s="31">
        <f t="shared" si="517"/>
        <v>1259.9999999999998</v>
      </c>
      <c r="AP374" s="31">
        <f t="shared" si="518"/>
        <v>2594258.1132124402</v>
      </c>
      <c r="AQ374" s="56">
        <f t="shared" si="577"/>
        <v>1.2867943413667438</v>
      </c>
      <c r="AS374" s="32">
        <f t="shared" si="519"/>
        <v>338</v>
      </c>
      <c r="AT374" s="32">
        <f t="shared" si="520"/>
        <v>6.4999999999999991</v>
      </c>
      <c r="AU374" s="22">
        <v>1</v>
      </c>
      <c r="AV374" s="23">
        <f t="shared" si="521"/>
        <v>1.1499999999999999</v>
      </c>
      <c r="AW374" s="31">
        <f t="shared" si="486"/>
        <v>3.8526786812993562E+20</v>
      </c>
      <c r="AX374" s="31">
        <f t="shared" si="522"/>
        <v>1.4975362034210597E+23</v>
      </c>
      <c r="AY374" s="31">
        <f t="shared" si="523"/>
        <v>3.9792722652683826E+23</v>
      </c>
      <c r="AZ374" s="31">
        <f t="shared" si="524"/>
        <v>1949.9999999999998</v>
      </c>
      <c r="BA374" s="31">
        <f t="shared" si="525"/>
        <v>2594258.1132124402</v>
      </c>
      <c r="BB374" s="56">
        <f t="shared" si="569"/>
        <v>2.657212731270135</v>
      </c>
      <c r="BD374" s="32">
        <f t="shared" si="526"/>
        <v>308</v>
      </c>
      <c r="BE374" s="32">
        <f t="shared" si="527"/>
        <v>9.1</v>
      </c>
      <c r="BF374" s="22">
        <v>1</v>
      </c>
      <c r="BG374" s="23">
        <f t="shared" si="528"/>
        <v>1.3</v>
      </c>
      <c r="BH374" s="31">
        <f t="shared" si="487"/>
        <v>2.5790658940929573E+19</v>
      </c>
      <c r="BI374" s="31">
        <f t="shared" si="529"/>
        <v>1.0326579839948202E+22</v>
      </c>
      <c r="BJ374" s="31">
        <f t="shared" si="530"/>
        <v>6.2176129144818342E+21</v>
      </c>
      <c r="BK374" s="31">
        <f t="shared" si="531"/>
        <v>2730</v>
      </c>
      <c r="BL374" s="31">
        <f t="shared" si="532"/>
        <v>2594258.1132124402</v>
      </c>
      <c r="BM374" s="56">
        <f t="shared" si="578"/>
        <v>0.60209798508787027</v>
      </c>
      <c r="BO374" s="32">
        <f t="shared" si="533"/>
        <v>263</v>
      </c>
      <c r="BP374" s="32">
        <f t="shared" si="534"/>
        <v>12.149999999999999</v>
      </c>
      <c r="BQ374" s="22">
        <v>1</v>
      </c>
      <c r="BR374" s="23">
        <f t="shared" si="535"/>
        <v>1.5249999999999999</v>
      </c>
      <c r="BS374" s="31">
        <f t="shared" si="488"/>
        <v>1.3432634865067486E+17</v>
      </c>
      <c r="BT374" s="31">
        <f t="shared" si="536"/>
        <v>5.3874940285069418E+19</v>
      </c>
      <c r="BU374" s="31">
        <f t="shared" si="537"/>
        <v>1.2143775223597296E+19</v>
      </c>
      <c r="BV374" s="31">
        <f t="shared" si="538"/>
        <v>3644.9999999999995</v>
      </c>
      <c r="BW374" s="31">
        <f t="shared" si="539"/>
        <v>2594258.1132124402</v>
      </c>
      <c r="BX374" s="56">
        <f t="shared" si="576"/>
        <v>0.22540675051036205</v>
      </c>
      <c r="BZ374" s="32">
        <f t="shared" si="540"/>
        <v>213</v>
      </c>
      <c r="CA374" s="32">
        <f t="shared" si="541"/>
        <v>15.7</v>
      </c>
      <c r="CB374" s="32">
        <v>1</v>
      </c>
      <c r="CC374" s="23">
        <f t="shared" si="542"/>
        <v>1.7749999999999999</v>
      </c>
      <c r="CD374" s="31">
        <f t="shared" si="489"/>
        <v>1.001782553362248E+25</v>
      </c>
      <c r="CE374" s="31">
        <f t="shared" si="543"/>
        <v>3.7874893886243187E+27</v>
      </c>
      <c r="CF374" s="31">
        <f t="shared" si="544"/>
        <v>1.1859155491794194E+16</v>
      </c>
      <c r="CG374" s="31">
        <f t="shared" si="545"/>
        <v>4710</v>
      </c>
      <c r="CH374" s="31">
        <f t="shared" si="546"/>
        <v>2594258.1132124402</v>
      </c>
      <c r="CI374" s="56">
        <f t="shared" si="575"/>
        <v>3.131138935309768E-12</v>
      </c>
      <c r="CK374" s="32">
        <f t="shared" si="547"/>
        <v>158</v>
      </c>
      <c r="CL374" s="32">
        <f t="shared" si="548"/>
        <v>19.799999999999997</v>
      </c>
      <c r="CM374" s="32">
        <v>1</v>
      </c>
      <c r="CN374" s="23">
        <f t="shared" si="549"/>
        <v>2.0499999999999998</v>
      </c>
      <c r="CO374" s="31">
        <f t="shared" si="490"/>
        <v>276595200</v>
      </c>
      <c r="CP374" s="31">
        <f t="shared" si="550"/>
        <v>89589185279.999985</v>
      </c>
      <c r="CQ374" s="31">
        <f t="shared" si="551"/>
        <v>5790603267477.6123</v>
      </c>
      <c r="CR374" s="31">
        <f t="shared" si="552"/>
        <v>5939.9999999999991</v>
      </c>
      <c r="CS374" s="31">
        <f t="shared" si="553"/>
        <v>2594258.1132124402</v>
      </c>
      <c r="CT374" s="56">
        <f t="shared" si="570"/>
        <v>64.635070063197844</v>
      </c>
      <c r="CV374" s="32">
        <f t="shared" si="554"/>
        <v>108</v>
      </c>
      <c r="CW374" s="32">
        <f t="shared" si="555"/>
        <v>24.4</v>
      </c>
      <c r="CX374" s="32">
        <v>1</v>
      </c>
      <c r="CY374" s="23">
        <f t="shared" si="556"/>
        <v>2.2999999999999998</v>
      </c>
      <c r="CZ374" s="31">
        <f t="shared" si="491"/>
        <v>112320</v>
      </c>
      <c r="DA374" s="31">
        <f t="shared" si="557"/>
        <v>27900287.999999996</v>
      </c>
      <c r="DB374" s="31">
        <f t="shared" si="558"/>
        <v>5654886003.3960876</v>
      </c>
      <c r="DC374" s="31">
        <f t="shared" si="559"/>
        <v>7320</v>
      </c>
      <c r="DD374" s="31">
        <f t="shared" si="560"/>
        <v>2594258.1132124402</v>
      </c>
      <c r="DE374" s="56">
        <f t="shared" si="561"/>
        <v>202.68199394200118</v>
      </c>
      <c r="DG374" s="32">
        <f t="shared" si="562"/>
        <v>43</v>
      </c>
      <c r="DH374" s="32">
        <f t="shared" si="563"/>
        <v>29.65</v>
      </c>
      <c r="DI374" s="32">
        <v>1</v>
      </c>
      <c r="DJ374" s="23">
        <f t="shared" si="571"/>
        <v>2.625</v>
      </c>
      <c r="DK374" s="31">
        <f t="shared" si="492"/>
        <v>60</v>
      </c>
      <c r="DL374" s="31">
        <f t="shared" si="564"/>
        <v>6772.5</v>
      </c>
      <c r="DM374" s="31">
        <f t="shared" si="565"/>
        <v>690293.70158643345</v>
      </c>
      <c r="DN374" s="31">
        <f t="shared" si="566"/>
        <v>8895</v>
      </c>
      <c r="DO374" s="31">
        <f t="shared" si="567"/>
        <v>2594258.1132124402</v>
      </c>
      <c r="DP374" s="56">
        <f t="shared" si="572"/>
        <v>101.92598030069153</v>
      </c>
    </row>
    <row r="375" spans="1:120">
      <c r="A375" s="23">
        <f t="shared" si="493"/>
        <v>89524.814266658417</v>
      </c>
      <c r="B375" s="23">
        <v>0</v>
      </c>
      <c r="C375" s="44">
        <f t="shared" si="574"/>
        <v>14.824999999999999</v>
      </c>
      <c r="D375" s="48"/>
      <c r="E375" s="47">
        <f t="shared" si="494"/>
        <v>14.824999999999999</v>
      </c>
      <c r="F375" s="84">
        <f t="shared" si="481"/>
        <v>29.65</v>
      </c>
      <c r="G375" s="185">
        <f t="shared" si="482"/>
        <v>166.57175749656753</v>
      </c>
      <c r="H375" s="26">
        <f t="shared" si="495"/>
        <v>1.6444235207012029E+22</v>
      </c>
      <c r="I375" s="23">
        <f t="shared" si="568"/>
        <v>73.80000000000004</v>
      </c>
      <c r="J375" s="27">
        <v>369</v>
      </c>
      <c r="K375" s="32">
        <f t="shared" si="496"/>
        <v>369</v>
      </c>
      <c r="L375" s="32">
        <f t="shared" si="497"/>
        <v>1</v>
      </c>
      <c r="M375" s="22">
        <v>1</v>
      </c>
      <c r="N375" s="109">
        <f t="shared" si="498"/>
        <v>14.824999999999999</v>
      </c>
      <c r="O375" s="31">
        <f t="shared" si="483"/>
        <v>1.2135937846092971E+22</v>
      </c>
      <c r="P375" s="31">
        <f t="shared" si="499"/>
        <v>6.6388737791713132E+25</v>
      </c>
      <c r="Q375" s="31">
        <f t="shared" si="500"/>
        <v>2.9254294433274401E+25</v>
      </c>
      <c r="R375" s="31">
        <f t="shared" si="501"/>
        <v>300</v>
      </c>
      <c r="S375" s="31">
        <f t="shared" si="502"/>
        <v>2685744.4279997526</v>
      </c>
      <c r="T375" s="56">
        <f t="shared" si="503"/>
        <v>0.44065146297940344</v>
      </c>
      <c r="U375" s="163">
        <f t="shared" si="504"/>
        <v>4997.152724897026</v>
      </c>
      <c r="W375" s="32">
        <f t="shared" si="505"/>
        <v>364</v>
      </c>
      <c r="X375" s="32">
        <f t="shared" si="506"/>
        <v>2.0499999999999998</v>
      </c>
      <c r="Y375" s="22">
        <v>1</v>
      </c>
      <c r="Z375" s="23">
        <f t="shared" si="507"/>
        <v>1.0249999999999999</v>
      </c>
      <c r="AA375" s="31">
        <f t="shared" si="484"/>
        <v>7.9908058285313469E+22</v>
      </c>
      <c r="AB375" s="31">
        <f t="shared" si="508"/>
        <v>2.9813696546250453E+25</v>
      </c>
      <c r="AC375" s="31">
        <f t="shared" si="509"/>
        <v>1.4627147216637196E+25</v>
      </c>
      <c r="AD375" s="31">
        <f t="shared" si="510"/>
        <v>615</v>
      </c>
      <c r="AE375" s="31">
        <f t="shared" si="511"/>
        <v>2685744.4279997526</v>
      </c>
      <c r="AF375" s="56">
        <f t="shared" si="573"/>
        <v>0.49061837045083873</v>
      </c>
      <c r="AH375" s="32">
        <f t="shared" si="512"/>
        <v>354</v>
      </c>
      <c r="AI375" s="32">
        <f t="shared" si="513"/>
        <v>4.1999999999999993</v>
      </c>
      <c r="AJ375" s="22">
        <v>1</v>
      </c>
      <c r="AK375" s="23">
        <f t="shared" si="514"/>
        <v>1.075</v>
      </c>
      <c r="AL375" s="31">
        <f t="shared" si="485"/>
        <v>6.5193054545127533E+21</v>
      </c>
      <c r="AM375" s="31">
        <f t="shared" si="515"/>
        <v>2.4809216907148285E+24</v>
      </c>
      <c r="AN375" s="31">
        <f t="shared" si="516"/>
        <v>3.6567868041592958E+24</v>
      </c>
      <c r="AO375" s="31">
        <f t="shared" si="517"/>
        <v>1259.9999999999998</v>
      </c>
      <c r="AP375" s="31">
        <f t="shared" si="518"/>
        <v>2685744.4279997526</v>
      </c>
      <c r="AQ375" s="56">
        <f t="shared" si="577"/>
        <v>1.4739630105397099</v>
      </c>
      <c r="AS375" s="32">
        <f t="shared" si="519"/>
        <v>339</v>
      </c>
      <c r="AT375" s="32">
        <f t="shared" si="520"/>
        <v>6.4999999999999991</v>
      </c>
      <c r="AU375" s="22">
        <v>1</v>
      </c>
      <c r="AV375" s="23">
        <f t="shared" si="521"/>
        <v>1.1499999999999999</v>
      </c>
      <c r="AW375" s="31">
        <f t="shared" si="486"/>
        <v>3.8526786812993562E+20</v>
      </c>
      <c r="AX375" s="31">
        <f t="shared" si="522"/>
        <v>1.5019667839045539E+23</v>
      </c>
      <c r="AY375" s="31">
        <f t="shared" si="523"/>
        <v>4.5709835051991157E+23</v>
      </c>
      <c r="AZ375" s="31">
        <f t="shared" si="524"/>
        <v>1949.9999999999998</v>
      </c>
      <c r="BA375" s="31">
        <f t="shared" si="525"/>
        <v>2685744.4279997526</v>
      </c>
      <c r="BB375" s="56">
        <f t="shared" si="569"/>
        <v>3.0433319525990195</v>
      </c>
      <c r="BD375" s="32">
        <f t="shared" si="526"/>
        <v>309</v>
      </c>
      <c r="BE375" s="32">
        <f t="shared" si="527"/>
        <v>9.1</v>
      </c>
      <c r="BF375" s="22">
        <v>1</v>
      </c>
      <c r="BG375" s="23">
        <f t="shared" si="528"/>
        <v>1.3</v>
      </c>
      <c r="BH375" s="31">
        <f t="shared" si="487"/>
        <v>2.5790658940929573E+19</v>
      </c>
      <c r="BI375" s="31">
        <f t="shared" si="529"/>
        <v>1.0360107696571409E+22</v>
      </c>
      <c r="BJ375" s="31">
        <f t="shared" si="530"/>
        <v>7.1421617268736037E+21</v>
      </c>
      <c r="BK375" s="31">
        <f t="shared" si="531"/>
        <v>2730</v>
      </c>
      <c r="BL375" s="31">
        <f t="shared" si="532"/>
        <v>2685744.4279997526</v>
      </c>
      <c r="BM375" s="56">
        <f t="shared" si="578"/>
        <v>0.68939068357728006</v>
      </c>
      <c r="BO375" s="32">
        <f t="shared" si="533"/>
        <v>264</v>
      </c>
      <c r="BP375" s="32">
        <f t="shared" si="534"/>
        <v>12.149999999999999</v>
      </c>
      <c r="BQ375" s="22">
        <v>1</v>
      </c>
      <c r="BR375" s="23">
        <f t="shared" si="535"/>
        <v>1.5249999999999999</v>
      </c>
      <c r="BS375" s="31">
        <f t="shared" si="488"/>
        <v>1.3432634865067486E+17</v>
      </c>
      <c r="BT375" s="31">
        <f t="shared" si="536"/>
        <v>5.4079787966761697E+19</v>
      </c>
      <c r="BU375" s="31">
        <f t="shared" si="537"/>
        <v>1.3949534622799964E+19</v>
      </c>
      <c r="BV375" s="31">
        <f t="shared" si="538"/>
        <v>3644.9999999999995</v>
      </c>
      <c r="BW375" s="31">
        <f t="shared" si="539"/>
        <v>2685744.4279997526</v>
      </c>
      <c r="BX375" s="56">
        <f t="shared" si="576"/>
        <v>0.25794358941225087</v>
      </c>
      <c r="BZ375" s="32">
        <f t="shared" si="540"/>
        <v>214</v>
      </c>
      <c r="CA375" s="32">
        <f t="shared" si="541"/>
        <v>15.7</v>
      </c>
      <c r="CB375" s="32">
        <v>1</v>
      </c>
      <c r="CC375" s="23">
        <f t="shared" si="542"/>
        <v>1.7749999999999999</v>
      </c>
      <c r="CD375" s="31">
        <f t="shared" si="489"/>
        <v>1.001782553362248E+25</v>
      </c>
      <c r="CE375" s="31">
        <f t="shared" si="543"/>
        <v>3.8052710289464991E+27</v>
      </c>
      <c r="CF375" s="31">
        <f t="shared" si="544"/>
        <v>1.3622592405078046E+16</v>
      </c>
      <c r="CG375" s="31">
        <f t="shared" si="545"/>
        <v>4710</v>
      </c>
      <c r="CH375" s="31">
        <f t="shared" si="546"/>
        <v>2685744.4279997526</v>
      </c>
      <c r="CI375" s="56">
        <f t="shared" si="575"/>
        <v>3.5799269753590985E-12</v>
      </c>
      <c r="CK375" s="32">
        <f t="shared" si="547"/>
        <v>159</v>
      </c>
      <c r="CL375" s="32">
        <f t="shared" si="548"/>
        <v>19.799999999999997</v>
      </c>
      <c r="CM375" s="32">
        <v>1</v>
      </c>
      <c r="CN375" s="23">
        <f t="shared" si="549"/>
        <v>2.0499999999999998</v>
      </c>
      <c r="CO375" s="31">
        <f t="shared" si="490"/>
        <v>276595200</v>
      </c>
      <c r="CP375" s="31">
        <f t="shared" si="550"/>
        <v>90156205439.999985</v>
      </c>
      <c r="CQ375" s="31">
        <f t="shared" si="551"/>
        <v>6651656447791.9902</v>
      </c>
      <c r="CR375" s="31">
        <f t="shared" si="552"/>
        <v>5939.9999999999991</v>
      </c>
      <c r="CS375" s="31">
        <f t="shared" si="553"/>
        <v>2685744.4279997526</v>
      </c>
      <c r="CT375" s="56">
        <f t="shared" si="570"/>
        <v>73.779241432457425</v>
      </c>
      <c r="CV375" s="32">
        <f t="shared" si="554"/>
        <v>109</v>
      </c>
      <c r="CW375" s="32">
        <f t="shared" si="555"/>
        <v>24.4</v>
      </c>
      <c r="CX375" s="32">
        <v>1</v>
      </c>
      <c r="CY375" s="23">
        <f t="shared" si="556"/>
        <v>2.2999999999999998</v>
      </c>
      <c r="CZ375" s="31">
        <f t="shared" si="491"/>
        <v>112320</v>
      </c>
      <c r="DA375" s="31">
        <f t="shared" si="557"/>
        <v>28158623.999999996</v>
      </c>
      <c r="DB375" s="31">
        <f t="shared" si="558"/>
        <v>6495758249.7968435</v>
      </c>
      <c r="DC375" s="31">
        <f t="shared" si="559"/>
        <v>7320</v>
      </c>
      <c r="DD375" s="31">
        <f t="shared" si="560"/>
        <v>2685744.4279997526</v>
      </c>
      <c r="DE375" s="56">
        <f t="shared" si="561"/>
        <v>230.68450538623068</v>
      </c>
      <c r="DG375" s="32">
        <f t="shared" si="562"/>
        <v>44</v>
      </c>
      <c r="DH375" s="32">
        <f t="shared" si="563"/>
        <v>29.65</v>
      </c>
      <c r="DI375" s="32">
        <v>1</v>
      </c>
      <c r="DJ375" s="23">
        <f t="shared" si="571"/>
        <v>2.625</v>
      </c>
      <c r="DK375" s="31">
        <f t="shared" si="492"/>
        <v>60</v>
      </c>
      <c r="DL375" s="31">
        <f t="shared" si="564"/>
        <v>6930</v>
      </c>
      <c r="DM375" s="31">
        <f t="shared" si="565"/>
        <v>792939.23947715038</v>
      </c>
      <c r="DN375" s="31">
        <f t="shared" si="566"/>
        <v>8895</v>
      </c>
      <c r="DO375" s="31">
        <f t="shared" si="567"/>
        <v>2685744.4279997526</v>
      </c>
      <c r="DP375" s="56">
        <f t="shared" si="572"/>
        <v>114.42124667779947</v>
      </c>
    </row>
    <row r="376" spans="1:120">
      <c r="A376" s="23">
        <f t="shared" si="493"/>
        <v>92681.900023685594</v>
      </c>
      <c r="B376" s="23">
        <v>0</v>
      </c>
      <c r="C376" s="44">
        <f t="shared" si="574"/>
        <v>14.824999999999999</v>
      </c>
      <c r="D376" s="48"/>
      <c r="E376" s="47">
        <f t="shared" si="494"/>
        <v>14.824999999999999</v>
      </c>
      <c r="F376" s="84">
        <f t="shared" si="481"/>
        <v>29.65</v>
      </c>
      <c r="G376" s="185">
        <f t="shared" si="482"/>
        <v>168.89701257893043</v>
      </c>
      <c r="H376" s="26">
        <f t="shared" si="495"/>
        <v>1.8889465931479046E+22</v>
      </c>
      <c r="I376" s="23">
        <f t="shared" si="568"/>
        <v>74.000000000000043</v>
      </c>
      <c r="J376" s="27">
        <v>370</v>
      </c>
      <c r="K376" s="32">
        <f t="shared" si="496"/>
        <v>370</v>
      </c>
      <c r="L376" s="32">
        <f t="shared" si="497"/>
        <v>1</v>
      </c>
      <c r="M376" s="22">
        <v>1</v>
      </c>
      <c r="N376" s="109">
        <f t="shared" si="498"/>
        <v>14.824999999999999</v>
      </c>
      <c r="O376" s="31">
        <f t="shared" si="483"/>
        <v>1.2135937846092971E+22</v>
      </c>
      <c r="P376" s="31">
        <f t="shared" si="499"/>
        <v>6.6568653070281473E+25</v>
      </c>
      <c r="Q376" s="31">
        <f t="shared" si="500"/>
        <v>3.360435989210122E+25</v>
      </c>
      <c r="R376" s="31">
        <f t="shared" si="501"/>
        <v>300</v>
      </c>
      <c r="S376" s="31">
        <f t="shared" si="502"/>
        <v>2780457.0007105679</v>
      </c>
      <c r="T376" s="56">
        <f t="shared" si="503"/>
        <v>0.50480756846052754</v>
      </c>
      <c r="U376" s="163">
        <f t="shared" si="504"/>
        <v>5066.9103773679126</v>
      </c>
      <c r="W376" s="32">
        <f t="shared" si="505"/>
        <v>365</v>
      </c>
      <c r="X376" s="32">
        <f t="shared" si="506"/>
        <v>2.0499999999999998</v>
      </c>
      <c r="Y376" s="22">
        <v>1</v>
      </c>
      <c r="Z376" s="23">
        <f t="shared" si="507"/>
        <v>1.0249999999999999</v>
      </c>
      <c r="AA376" s="31">
        <f t="shared" si="484"/>
        <v>7.9908058285313469E+22</v>
      </c>
      <c r="AB376" s="31">
        <f t="shared" si="508"/>
        <v>2.98956023059929E+25</v>
      </c>
      <c r="AC376" s="31">
        <f t="shared" si="509"/>
        <v>1.6802179946050606E+25</v>
      </c>
      <c r="AD376" s="31">
        <f t="shared" si="510"/>
        <v>615</v>
      </c>
      <c r="AE376" s="31">
        <f t="shared" si="511"/>
        <v>2780457.0007105679</v>
      </c>
      <c r="AF376" s="56">
        <f t="shared" si="573"/>
        <v>0.56202848078034628</v>
      </c>
      <c r="AH376" s="32">
        <f t="shared" si="512"/>
        <v>355</v>
      </c>
      <c r="AI376" s="32">
        <f t="shared" si="513"/>
        <v>4.1999999999999993</v>
      </c>
      <c r="AJ376" s="22">
        <v>1</v>
      </c>
      <c r="AK376" s="23">
        <f t="shared" si="514"/>
        <v>1.075</v>
      </c>
      <c r="AL376" s="31">
        <f t="shared" si="485"/>
        <v>6.5193054545127533E+21</v>
      </c>
      <c r="AM376" s="31">
        <f t="shared" si="515"/>
        <v>2.4879299440784296E+24</v>
      </c>
      <c r="AN376" s="31">
        <f t="shared" si="516"/>
        <v>4.2005449865126493E+24</v>
      </c>
      <c r="AO376" s="31">
        <f t="shared" si="517"/>
        <v>1259.9999999999998</v>
      </c>
      <c r="AP376" s="31">
        <f t="shared" si="518"/>
        <v>2780457.0007105679</v>
      </c>
      <c r="AQ376" s="56">
        <f t="shared" si="577"/>
        <v>1.688369480222081</v>
      </c>
      <c r="AS376" s="32">
        <f t="shared" si="519"/>
        <v>340</v>
      </c>
      <c r="AT376" s="32">
        <f t="shared" si="520"/>
        <v>6.4999999999999991</v>
      </c>
      <c r="AU376" s="22">
        <v>1</v>
      </c>
      <c r="AV376" s="23">
        <f t="shared" si="521"/>
        <v>1.1499999999999999</v>
      </c>
      <c r="AW376" s="31">
        <f t="shared" si="486"/>
        <v>3.8526786812993562E+20</v>
      </c>
      <c r="AX376" s="31">
        <f t="shared" si="522"/>
        <v>1.5063973643880483E+23</v>
      </c>
      <c r="AY376" s="31">
        <f t="shared" si="523"/>
        <v>5.2506812331408056E+23</v>
      </c>
      <c r="AZ376" s="31">
        <f t="shared" si="524"/>
        <v>1949.9999999999998</v>
      </c>
      <c r="BA376" s="31">
        <f t="shared" si="525"/>
        <v>2780457.0007105679</v>
      </c>
      <c r="BB376" s="56">
        <f t="shared" si="569"/>
        <v>3.4855884358731717</v>
      </c>
      <c r="BD376" s="32">
        <f t="shared" si="526"/>
        <v>310</v>
      </c>
      <c r="BE376" s="32">
        <f t="shared" si="527"/>
        <v>9.1</v>
      </c>
      <c r="BF376" s="22">
        <v>1</v>
      </c>
      <c r="BG376" s="23">
        <f t="shared" si="528"/>
        <v>1.3</v>
      </c>
      <c r="BH376" s="31">
        <f t="shared" si="487"/>
        <v>2.5790658940929573E+19</v>
      </c>
      <c r="BI376" s="31">
        <f t="shared" si="529"/>
        <v>1.0393635553194617E+22</v>
      </c>
      <c r="BJ376" s="31">
        <f t="shared" si="530"/>
        <v>8.2041894267824898E+21</v>
      </c>
      <c r="BK376" s="31">
        <f t="shared" si="531"/>
        <v>2730</v>
      </c>
      <c r="BL376" s="31">
        <f t="shared" si="532"/>
        <v>2780457.0007105679</v>
      </c>
      <c r="BM376" s="56">
        <f t="shared" si="578"/>
        <v>0.78934742177493677</v>
      </c>
      <c r="BO376" s="32">
        <f t="shared" si="533"/>
        <v>265</v>
      </c>
      <c r="BP376" s="32">
        <f t="shared" si="534"/>
        <v>12.149999999999999</v>
      </c>
      <c r="BQ376" s="22">
        <v>1</v>
      </c>
      <c r="BR376" s="23">
        <f t="shared" si="535"/>
        <v>1.5249999999999999</v>
      </c>
      <c r="BS376" s="31">
        <f t="shared" si="488"/>
        <v>1.3432634865067486E+17</v>
      </c>
      <c r="BT376" s="31">
        <f t="shared" si="536"/>
        <v>5.4284635648453976E+19</v>
      </c>
      <c r="BU376" s="31">
        <f t="shared" si="537"/>
        <v>1.6023807474184509E+19</v>
      </c>
      <c r="BV376" s="31">
        <f t="shared" si="538"/>
        <v>3644.9999999999995</v>
      </c>
      <c r="BW376" s="31">
        <f t="shared" si="539"/>
        <v>2780457.0007105679</v>
      </c>
      <c r="BX376" s="56">
        <f t="shared" si="576"/>
        <v>0.29518126598388372</v>
      </c>
      <c r="BZ376" s="32">
        <f t="shared" si="540"/>
        <v>215</v>
      </c>
      <c r="CA376" s="32">
        <f t="shared" si="541"/>
        <v>15.7</v>
      </c>
      <c r="CB376" s="32">
        <v>1</v>
      </c>
      <c r="CC376" s="23">
        <f t="shared" si="542"/>
        <v>1.7749999999999999</v>
      </c>
      <c r="CD376" s="31">
        <f t="shared" si="489"/>
        <v>1.001782553362248E+25</v>
      </c>
      <c r="CE376" s="31">
        <f t="shared" si="543"/>
        <v>3.823052669268679E+27</v>
      </c>
      <c r="CF376" s="31">
        <f t="shared" si="544"/>
        <v>1.5648249486508258E+16</v>
      </c>
      <c r="CG376" s="31">
        <f t="shared" si="545"/>
        <v>4710</v>
      </c>
      <c r="CH376" s="31">
        <f t="shared" si="546"/>
        <v>2780457.0007105679</v>
      </c>
      <c r="CI376" s="56">
        <f t="shared" si="575"/>
        <v>4.0931294544528595E-12</v>
      </c>
      <c r="CK376" s="32">
        <f t="shared" si="547"/>
        <v>160</v>
      </c>
      <c r="CL376" s="32">
        <f t="shared" si="548"/>
        <v>19.799999999999997</v>
      </c>
      <c r="CM376" s="32">
        <v>1</v>
      </c>
      <c r="CN376" s="23">
        <f t="shared" si="549"/>
        <v>2.0499999999999998</v>
      </c>
      <c r="CO376" s="31">
        <f t="shared" si="490"/>
        <v>276595200</v>
      </c>
      <c r="CP376" s="31">
        <f t="shared" si="550"/>
        <v>90723225599.999985</v>
      </c>
      <c r="CQ376" s="31">
        <f t="shared" si="551"/>
        <v>7640746819584.0811</v>
      </c>
      <c r="CR376" s="31">
        <f t="shared" si="552"/>
        <v>5939.9999999999991</v>
      </c>
      <c r="CS376" s="31">
        <f t="shared" si="553"/>
        <v>2780457.0007105679</v>
      </c>
      <c r="CT376" s="56">
        <f t="shared" si="570"/>
        <v>84.220405183477979</v>
      </c>
      <c r="CV376" s="32">
        <f t="shared" si="554"/>
        <v>110</v>
      </c>
      <c r="CW376" s="32">
        <f t="shared" si="555"/>
        <v>24.4</v>
      </c>
      <c r="CX376" s="32">
        <v>1</v>
      </c>
      <c r="CY376" s="23">
        <f t="shared" si="556"/>
        <v>2.2999999999999998</v>
      </c>
      <c r="CZ376" s="31">
        <f t="shared" si="491"/>
        <v>112320</v>
      </c>
      <c r="DA376" s="31">
        <f t="shared" si="557"/>
        <v>28416959.999999996</v>
      </c>
      <c r="DB376" s="31">
        <f t="shared" si="558"/>
        <v>7461666816.0000544</v>
      </c>
      <c r="DC376" s="31">
        <f t="shared" si="559"/>
        <v>7320</v>
      </c>
      <c r="DD376" s="31">
        <f t="shared" si="560"/>
        <v>2780457.0007105679</v>
      </c>
      <c r="DE376" s="56">
        <f t="shared" si="561"/>
        <v>262.57793993446364</v>
      </c>
      <c r="DG376" s="32">
        <f t="shared" si="562"/>
        <v>45</v>
      </c>
      <c r="DH376" s="32">
        <f t="shared" si="563"/>
        <v>29.65</v>
      </c>
      <c r="DI376" s="32">
        <v>1</v>
      </c>
      <c r="DJ376" s="23">
        <f t="shared" si="571"/>
        <v>2.625</v>
      </c>
      <c r="DK376" s="31">
        <f t="shared" si="492"/>
        <v>60</v>
      </c>
      <c r="DL376" s="31">
        <f t="shared" si="564"/>
        <v>7087.5</v>
      </c>
      <c r="DM376" s="31">
        <f t="shared" si="565"/>
        <v>910848.00000000256</v>
      </c>
      <c r="DN376" s="31">
        <f t="shared" si="566"/>
        <v>8895</v>
      </c>
      <c r="DO376" s="31">
        <f t="shared" si="567"/>
        <v>2780457.0007105679</v>
      </c>
      <c r="DP376" s="56">
        <f t="shared" si="572"/>
        <v>128.51470899470937</v>
      </c>
    </row>
    <row r="377" spans="1:120">
      <c r="A377" s="23">
        <f t="shared" si="493"/>
        <v>95950.32016949504</v>
      </c>
      <c r="B377" s="23">
        <v>0</v>
      </c>
      <c r="C377" s="44">
        <f t="shared" si="574"/>
        <v>14.824999999999999</v>
      </c>
      <c r="D377" s="48"/>
      <c r="E377" s="47">
        <f t="shared" si="494"/>
        <v>14.824999999999999</v>
      </c>
      <c r="F377" s="84">
        <f t="shared" si="481"/>
        <v>29.65</v>
      </c>
      <c r="G377" s="185">
        <f t="shared" si="482"/>
        <v>171.25472701262225</v>
      </c>
      <c r="H377" s="26">
        <f t="shared" si="495"/>
        <v>2.169829844226252E+22</v>
      </c>
      <c r="I377" s="23">
        <f t="shared" si="568"/>
        <v>74.200000000000045</v>
      </c>
      <c r="J377" s="27">
        <v>371</v>
      </c>
      <c r="K377" s="32">
        <f t="shared" si="496"/>
        <v>371</v>
      </c>
      <c r="L377" s="32">
        <f t="shared" si="497"/>
        <v>1</v>
      </c>
      <c r="M377" s="22">
        <v>1</v>
      </c>
      <c r="N377" s="109">
        <f t="shared" si="498"/>
        <v>14.824999999999999</v>
      </c>
      <c r="O377" s="31">
        <f t="shared" si="483"/>
        <v>1.2135937846092971E+22</v>
      </c>
      <c r="P377" s="31">
        <f t="shared" si="499"/>
        <v>6.6748568348849796E+25</v>
      </c>
      <c r="Q377" s="31">
        <f t="shared" si="500"/>
        <v>3.8601272928785022E+25</v>
      </c>
      <c r="R377" s="31">
        <f t="shared" si="501"/>
        <v>300</v>
      </c>
      <c r="S377" s="31">
        <f t="shared" si="502"/>
        <v>2878509.6050848514</v>
      </c>
      <c r="T377" s="56">
        <f t="shared" si="503"/>
        <v>0.57830862719095599</v>
      </c>
      <c r="U377" s="163">
        <f t="shared" si="504"/>
        <v>5137.6418103786673</v>
      </c>
      <c r="W377" s="32">
        <f t="shared" si="505"/>
        <v>366</v>
      </c>
      <c r="X377" s="32">
        <f t="shared" si="506"/>
        <v>2.0499999999999998</v>
      </c>
      <c r="Y377" s="22">
        <v>1</v>
      </c>
      <c r="Z377" s="23">
        <f t="shared" si="507"/>
        <v>1.0249999999999999</v>
      </c>
      <c r="AA377" s="31">
        <f t="shared" si="484"/>
        <v>7.9908058285313469E+22</v>
      </c>
      <c r="AB377" s="31">
        <f t="shared" si="508"/>
        <v>2.9977508065735346E+25</v>
      </c>
      <c r="AC377" s="31">
        <f t="shared" si="509"/>
        <v>1.9300636464392505E+25</v>
      </c>
      <c r="AD377" s="31">
        <f t="shared" si="510"/>
        <v>615</v>
      </c>
      <c r="AE377" s="31">
        <f t="shared" si="511"/>
        <v>2878509.6050848514</v>
      </c>
      <c r="AF377" s="56">
        <f t="shared" si="573"/>
        <v>0.64383725365262645</v>
      </c>
      <c r="AH377" s="32">
        <f t="shared" si="512"/>
        <v>356</v>
      </c>
      <c r="AI377" s="32">
        <f t="shared" si="513"/>
        <v>4.1999999999999993</v>
      </c>
      <c r="AJ377" s="22">
        <v>1</v>
      </c>
      <c r="AK377" s="23">
        <f t="shared" si="514"/>
        <v>1.075</v>
      </c>
      <c r="AL377" s="31">
        <f t="shared" si="485"/>
        <v>6.5193054545127533E+21</v>
      </c>
      <c r="AM377" s="31">
        <f t="shared" si="515"/>
        <v>2.4949381974420306E+24</v>
      </c>
      <c r="AN377" s="31">
        <f t="shared" si="516"/>
        <v>4.8251591160981219E+24</v>
      </c>
      <c r="AO377" s="31">
        <f t="shared" si="517"/>
        <v>1259.9999999999998</v>
      </c>
      <c r="AP377" s="31">
        <f t="shared" si="518"/>
        <v>2878509.6050848514</v>
      </c>
      <c r="AQ377" s="56">
        <f t="shared" si="577"/>
        <v>1.9339794152196563</v>
      </c>
      <c r="AS377" s="32">
        <f t="shared" si="519"/>
        <v>341</v>
      </c>
      <c r="AT377" s="32">
        <f t="shared" si="520"/>
        <v>6.4999999999999991</v>
      </c>
      <c r="AU377" s="22">
        <v>1</v>
      </c>
      <c r="AV377" s="23">
        <f t="shared" si="521"/>
        <v>1.1499999999999999</v>
      </c>
      <c r="AW377" s="31">
        <f t="shared" si="486"/>
        <v>3.8526786812993562E+20</v>
      </c>
      <c r="AX377" s="31">
        <f t="shared" si="522"/>
        <v>1.5108279448715423E+23</v>
      </c>
      <c r="AY377" s="31">
        <f t="shared" si="523"/>
        <v>6.0314488951226463E+23</v>
      </c>
      <c r="AZ377" s="31">
        <f t="shared" si="524"/>
        <v>1949.9999999999998</v>
      </c>
      <c r="BA377" s="31">
        <f t="shared" si="525"/>
        <v>2878509.6050848514</v>
      </c>
      <c r="BB377" s="56">
        <f t="shared" si="569"/>
        <v>3.9921480904534556</v>
      </c>
      <c r="BD377" s="32">
        <f t="shared" si="526"/>
        <v>311</v>
      </c>
      <c r="BE377" s="32">
        <f t="shared" si="527"/>
        <v>9.1</v>
      </c>
      <c r="BF377" s="22">
        <v>1</v>
      </c>
      <c r="BG377" s="23">
        <f t="shared" si="528"/>
        <v>1.3</v>
      </c>
      <c r="BH377" s="31">
        <f t="shared" si="487"/>
        <v>2.5790658940929573E+19</v>
      </c>
      <c r="BI377" s="31">
        <f t="shared" si="529"/>
        <v>1.0427163409817826E+22</v>
      </c>
      <c r="BJ377" s="31">
        <f t="shared" si="530"/>
        <v>9.4241388986291192E+21</v>
      </c>
      <c r="BK377" s="31">
        <f t="shared" si="531"/>
        <v>2730</v>
      </c>
      <c r="BL377" s="31">
        <f t="shared" si="532"/>
        <v>2878509.6050848514</v>
      </c>
      <c r="BM377" s="56">
        <f t="shared" si="578"/>
        <v>0.90380657981783463</v>
      </c>
      <c r="BO377" s="32">
        <f t="shared" si="533"/>
        <v>266</v>
      </c>
      <c r="BP377" s="32">
        <f t="shared" si="534"/>
        <v>12.149999999999999</v>
      </c>
      <c r="BQ377" s="22">
        <v>1</v>
      </c>
      <c r="BR377" s="23">
        <f t="shared" si="535"/>
        <v>1.5249999999999999</v>
      </c>
      <c r="BS377" s="31">
        <f t="shared" si="488"/>
        <v>1.3432634865067486E+17</v>
      </c>
      <c r="BT377" s="31">
        <f t="shared" si="536"/>
        <v>5.4489483330146255E+19</v>
      </c>
      <c r="BU377" s="31">
        <f t="shared" si="537"/>
        <v>1.8406521286384937E+19</v>
      </c>
      <c r="BV377" s="31">
        <f t="shared" si="538"/>
        <v>3644.9999999999995</v>
      </c>
      <c r="BW377" s="31">
        <f t="shared" si="539"/>
        <v>2878509.6050848514</v>
      </c>
      <c r="BX377" s="56">
        <f t="shared" si="576"/>
        <v>0.33779951949372855</v>
      </c>
      <c r="BZ377" s="32">
        <f t="shared" si="540"/>
        <v>216</v>
      </c>
      <c r="CA377" s="32">
        <f t="shared" si="541"/>
        <v>15.7</v>
      </c>
      <c r="CB377" s="32">
        <v>1</v>
      </c>
      <c r="CC377" s="23">
        <f t="shared" si="542"/>
        <v>1.7749999999999999</v>
      </c>
      <c r="CD377" s="31">
        <f t="shared" si="489"/>
        <v>1.001782553362248E+25</v>
      </c>
      <c r="CE377" s="31">
        <f t="shared" si="543"/>
        <v>3.840834309590859E+27</v>
      </c>
      <c r="CF377" s="31">
        <f t="shared" si="544"/>
        <v>1.7975118443735232E+16</v>
      </c>
      <c r="CG377" s="31">
        <f t="shared" si="545"/>
        <v>4710</v>
      </c>
      <c r="CH377" s="31">
        <f t="shared" si="546"/>
        <v>2878509.6050848514</v>
      </c>
      <c r="CI377" s="56">
        <f t="shared" si="575"/>
        <v>4.6800036124573189E-12</v>
      </c>
      <c r="CK377" s="32">
        <f t="shared" si="547"/>
        <v>161</v>
      </c>
      <c r="CL377" s="32">
        <f t="shared" si="548"/>
        <v>19.799999999999997</v>
      </c>
      <c r="CM377" s="32">
        <v>1</v>
      </c>
      <c r="CN377" s="23">
        <f t="shared" si="549"/>
        <v>2.0499999999999998</v>
      </c>
      <c r="CO377" s="31">
        <f t="shared" si="490"/>
        <v>276595200</v>
      </c>
      <c r="CP377" s="31">
        <f t="shared" si="550"/>
        <v>91290245759.999985</v>
      </c>
      <c r="CQ377" s="31">
        <f t="shared" si="551"/>
        <v>8776913302605.0625</v>
      </c>
      <c r="CR377" s="31">
        <f t="shared" si="552"/>
        <v>5939.9999999999991</v>
      </c>
      <c r="CS377" s="31">
        <f t="shared" si="553"/>
        <v>2878509.6050848514</v>
      </c>
      <c r="CT377" s="56">
        <f t="shared" si="570"/>
        <v>96.142947469758937</v>
      </c>
      <c r="CV377" s="32">
        <f t="shared" si="554"/>
        <v>111</v>
      </c>
      <c r="CW377" s="32">
        <f t="shared" si="555"/>
        <v>24.4</v>
      </c>
      <c r="CX377" s="32">
        <v>1</v>
      </c>
      <c r="CY377" s="23">
        <f t="shared" si="556"/>
        <v>2.2999999999999998</v>
      </c>
      <c r="CZ377" s="31">
        <f t="shared" si="491"/>
        <v>112320</v>
      </c>
      <c r="DA377" s="31">
        <f t="shared" si="557"/>
        <v>28675295.999999996</v>
      </c>
      <c r="DB377" s="31">
        <f t="shared" si="558"/>
        <v>8571204397.0752249</v>
      </c>
      <c r="DC377" s="31">
        <f t="shared" si="559"/>
        <v>7320</v>
      </c>
      <c r="DD377" s="31">
        <f t="shared" si="560"/>
        <v>2878509.6050848514</v>
      </c>
      <c r="DE377" s="56">
        <f t="shared" si="561"/>
        <v>298.90552470932562</v>
      </c>
      <c r="DG377" s="32">
        <f t="shared" si="562"/>
        <v>46</v>
      </c>
      <c r="DH377" s="32">
        <f t="shared" si="563"/>
        <v>29.65</v>
      </c>
      <c r="DI377" s="32">
        <v>1</v>
      </c>
      <c r="DJ377" s="23">
        <f t="shared" si="571"/>
        <v>2.625</v>
      </c>
      <c r="DK377" s="31">
        <f t="shared" si="492"/>
        <v>60</v>
      </c>
      <c r="DL377" s="31">
        <f t="shared" si="564"/>
        <v>7245</v>
      </c>
      <c r="DM377" s="31">
        <f t="shared" si="565"/>
        <v>1046289.5992523425</v>
      </c>
      <c r="DN377" s="31">
        <f t="shared" si="566"/>
        <v>8895</v>
      </c>
      <c r="DO377" s="31">
        <f t="shared" si="567"/>
        <v>2878509.6050848514</v>
      </c>
      <c r="DP377" s="56">
        <f t="shared" si="572"/>
        <v>144.41540362351174</v>
      </c>
    </row>
    <row r="378" spans="1:120">
      <c r="A378" s="23">
        <f t="shared" si="493"/>
        <v>99334.000902828077</v>
      </c>
      <c r="B378" s="23">
        <v>0</v>
      </c>
      <c r="C378" s="44">
        <f t="shared" si="574"/>
        <v>14.824999999999999</v>
      </c>
      <c r="D378" s="48"/>
      <c r="E378" s="47">
        <f t="shared" si="494"/>
        <v>14.824999999999999</v>
      </c>
      <c r="F378" s="84">
        <f t="shared" si="481"/>
        <v>29.65</v>
      </c>
      <c r="G378" s="185">
        <f t="shared" si="482"/>
        <v>173.64535391330199</v>
      </c>
      <c r="H378" s="26">
        <f t="shared" si="495"/>
        <v>2.4924799726861685E+22</v>
      </c>
      <c r="I378" s="23">
        <f t="shared" si="568"/>
        <v>74.400000000000048</v>
      </c>
      <c r="J378" s="27">
        <v>372</v>
      </c>
      <c r="K378" s="32">
        <f t="shared" si="496"/>
        <v>372</v>
      </c>
      <c r="L378" s="32">
        <f t="shared" si="497"/>
        <v>1</v>
      </c>
      <c r="M378" s="22">
        <v>1</v>
      </c>
      <c r="N378" s="109">
        <f t="shared" si="498"/>
        <v>14.824999999999999</v>
      </c>
      <c r="O378" s="31">
        <f t="shared" si="483"/>
        <v>1.2135937846092971E+22</v>
      </c>
      <c r="P378" s="31">
        <f t="shared" si="499"/>
        <v>6.692848362741812E+25</v>
      </c>
      <c r="Q378" s="31">
        <f t="shared" si="500"/>
        <v>4.4341218714086933E+25</v>
      </c>
      <c r="R378" s="31">
        <f t="shared" si="501"/>
        <v>300</v>
      </c>
      <c r="S378" s="31">
        <f t="shared" si="502"/>
        <v>2980020.0270848423</v>
      </c>
      <c r="T378" s="56">
        <f t="shared" si="503"/>
        <v>0.66251641021674035</v>
      </c>
      <c r="U378" s="163">
        <f t="shared" si="504"/>
        <v>5209.3606173990593</v>
      </c>
      <c r="W378" s="32">
        <f t="shared" si="505"/>
        <v>367</v>
      </c>
      <c r="X378" s="32">
        <f t="shared" si="506"/>
        <v>2.0499999999999998</v>
      </c>
      <c r="Y378" s="22">
        <v>1</v>
      </c>
      <c r="Z378" s="23">
        <f t="shared" si="507"/>
        <v>1.0249999999999999</v>
      </c>
      <c r="AA378" s="31">
        <f t="shared" si="484"/>
        <v>7.9908058285313469E+22</v>
      </c>
      <c r="AB378" s="31">
        <f t="shared" si="508"/>
        <v>3.0059413825477793E+25</v>
      </c>
      <c r="AC378" s="31">
        <f t="shared" si="509"/>
        <v>2.2170609357043454E+25</v>
      </c>
      <c r="AD378" s="31">
        <f t="shared" si="510"/>
        <v>615</v>
      </c>
      <c r="AE378" s="31">
        <f t="shared" si="511"/>
        <v>2980020.0270848423</v>
      </c>
      <c r="AF378" s="56">
        <f t="shared" si="573"/>
        <v>0.73755960398176701</v>
      </c>
      <c r="AH378" s="32">
        <f t="shared" si="512"/>
        <v>357</v>
      </c>
      <c r="AI378" s="32">
        <f t="shared" si="513"/>
        <v>4.1999999999999993</v>
      </c>
      <c r="AJ378" s="22">
        <v>1</v>
      </c>
      <c r="AK378" s="23">
        <f t="shared" si="514"/>
        <v>1.075</v>
      </c>
      <c r="AL378" s="31">
        <f t="shared" si="485"/>
        <v>6.5193054545127533E+21</v>
      </c>
      <c r="AM378" s="31">
        <f t="shared" si="515"/>
        <v>2.5019464508056316E+24</v>
      </c>
      <c r="AN378" s="31">
        <f t="shared" si="516"/>
        <v>5.5426523392608602E+24</v>
      </c>
      <c r="AO378" s="31">
        <f t="shared" si="517"/>
        <v>1259.9999999999998</v>
      </c>
      <c r="AP378" s="31">
        <f t="shared" si="518"/>
        <v>2980020.0270848423</v>
      </c>
      <c r="AQ378" s="56">
        <f t="shared" si="577"/>
        <v>2.2153361185952303</v>
      </c>
      <c r="AS378" s="32">
        <f t="shared" si="519"/>
        <v>342</v>
      </c>
      <c r="AT378" s="32">
        <f t="shared" si="520"/>
        <v>6.4999999999999991</v>
      </c>
      <c r="AU378" s="22">
        <v>1</v>
      </c>
      <c r="AV378" s="23">
        <f t="shared" si="521"/>
        <v>1.1499999999999999</v>
      </c>
      <c r="AW378" s="31">
        <f t="shared" si="486"/>
        <v>3.8526786812993562E+20</v>
      </c>
      <c r="AX378" s="31">
        <f t="shared" si="522"/>
        <v>1.5152585253550365E+23</v>
      </c>
      <c r="AY378" s="31">
        <f t="shared" si="523"/>
        <v>6.9283154240760699E+23</v>
      </c>
      <c r="AZ378" s="31">
        <f t="shared" si="524"/>
        <v>1949.9999999999998</v>
      </c>
      <c r="BA378" s="31">
        <f t="shared" si="525"/>
        <v>2980020.0270848423</v>
      </c>
      <c r="BB378" s="56">
        <f t="shared" si="569"/>
        <v>4.5723652486645561</v>
      </c>
      <c r="BD378" s="32">
        <f t="shared" si="526"/>
        <v>312</v>
      </c>
      <c r="BE378" s="32">
        <f t="shared" si="527"/>
        <v>9.1</v>
      </c>
      <c r="BF378" s="22">
        <v>1</v>
      </c>
      <c r="BG378" s="23">
        <f t="shared" si="528"/>
        <v>1.3</v>
      </c>
      <c r="BH378" s="31">
        <f t="shared" si="487"/>
        <v>2.5790658940929573E+19</v>
      </c>
      <c r="BI378" s="31">
        <f t="shared" si="529"/>
        <v>1.0460691266441035E+22</v>
      </c>
      <c r="BJ378" s="31">
        <f t="shared" si="530"/>
        <v>1.0825492850118838E+22</v>
      </c>
      <c r="BK378" s="31">
        <f t="shared" si="531"/>
        <v>2730</v>
      </c>
      <c r="BL378" s="31">
        <f t="shared" si="532"/>
        <v>2980020.0270848423</v>
      </c>
      <c r="BM378" s="56">
        <f t="shared" si="578"/>
        <v>1.0348735637431652</v>
      </c>
      <c r="BO378" s="32">
        <f t="shared" si="533"/>
        <v>267</v>
      </c>
      <c r="BP378" s="32">
        <f t="shared" si="534"/>
        <v>12.149999999999999</v>
      </c>
      <c r="BQ378" s="22">
        <v>1</v>
      </c>
      <c r="BR378" s="23">
        <f t="shared" si="535"/>
        <v>1.5249999999999999</v>
      </c>
      <c r="BS378" s="31">
        <f t="shared" si="488"/>
        <v>1.3432634865067486E+17</v>
      </c>
      <c r="BT378" s="31">
        <f t="shared" si="536"/>
        <v>5.4694331011838534E+19</v>
      </c>
      <c r="BU378" s="31">
        <f t="shared" si="537"/>
        <v>2.114354072288829E+19</v>
      </c>
      <c r="BV378" s="31">
        <f t="shared" si="538"/>
        <v>3644.9999999999995</v>
      </c>
      <c r="BW378" s="31">
        <f t="shared" si="539"/>
        <v>2980020.0270848423</v>
      </c>
      <c r="BX378" s="56">
        <f t="shared" si="576"/>
        <v>0.38657645740857116</v>
      </c>
      <c r="BZ378" s="32">
        <f t="shared" si="540"/>
        <v>217</v>
      </c>
      <c r="CA378" s="32">
        <f t="shared" si="541"/>
        <v>15.7</v>
      </c>
      <c r="CB378" s="32">
        <v>15</v>
      </c>
      <c r="CC378" s="23">
        <f t="shared" si="542"/>
        <v>1.7749999999999999</v>
      </c>
      <c r="CD378" s="31">
        <f t="shared" si="489"/>
        <v>1.502673830043372E+26</v>
      </c>
      <c r="CE378" s="31">
        <f t="shared" si="543"/>
        <v>5.7879239248695583E+28</v>
      </c>
      <c r="CF378" s="31">
        <f t="shared" si="544"/>
        <v>2.0647988987195532E+16</v>
      </c>
      <c r="CG378" s="31">
        <f t="shared" si="545"/>
        <v>4710</v>
      </c>
      <c r="CH378" s="31">
        <f t="shared" si="546"/>
        <v>2980020.0270848423</v>
      </c>
      <c r="CI378" s="56">
        <f t="shared" si="575"/>
        <v>3.567425773942057E-13</v>
      </c>
      <c r="CK378" s="32">
        <f t="shared" si="547"/>
        <v>162</v>
      </c>
      <c r="CL378" s="32">
        <f t="shared" si="548"/>
        <v>19.799999999999997</v>
      </c>
      <c r="CM378" s="32">
        <v>1</v>
      </c>
      <c r="CN378" s="23">
        <f t="shared" si="549"/>
        <v>2.0499999999999998</v>
      </c>
      <c r="CO378" s="31">
        <f t="shared" si="490"/>
        <v>276595200</v>
      </c>
      <c r="CP378" s="31">
        <f t="shared" si="550"/>
        <v>91857265919.999985</v>
      </c>
      <c r="CQ378" s="31">
        <f t="shared" si="551"/>
        <v>10082025872654.029</v>
      </c>
      <c r="CR378" s="31">
        <f t="shared" si="552"/>
        <v>5939.9999999999991</v>
      </c>
      <c r="CS378" s="31">
        <f t="shared" si="553"/>
        <v>2980020.0270848423</v>
      </c>
      <c r="CT378" s="56">
        <f t="shared" si="570"/>
        <v>109.75752186478785</v>
      </c>
      <c r="CV378" s="32">
        <f t="shared" si="554"/>
        <v>112</v>
      </c>
      <c r="CW378" s="32">
        <f t="shared" si="555"/>
        <v>24.4</v>
      </c>
      <c r="CX378" s="32">
        <v>1</v>
      </c>
      <c r="CY378" s="23">
        <f t="shared" si="556"/>
        <v>2.2999999999999998</v>
      </c>
      <c r="CZ378" s="31">
        <f t="shared" si="491"/>
        <v>112320</v>
      </c>
      <c r="DA378" s="31">
        <f t="shared" si="557"/>
        <v>28933631.999999996</v>
      </c>
      <c r="DB378" s="31">
        <f t="shared" si="558"/>
        <v>9845728391.2636662</v>
      </c>
      <c r="DC378" s="31">
        <f t="shared" si="559"/>
        <v>7320</v>
      </c>
      <c r="DD378" s="31">
        <f t="shared" si="560"/>
        <v>2980020.0270848423</v>
      </c>
      <c r="DE378" s="56">
        <f t="shared" si="561"/>
        <v>340.28663913551077</v>
      </c>
      <c r="DG378" s="32">
        <f t="shared" si="562"/>
        <v>47</v>
      </c>
      <c r="DH378" s="32">
        <f t="shared" si="563"/>
        <v>29.65</v>
      </c>
      <c r="DI378" s="32">
        <v>1</v>
      </c>
      <c r="DJ378" s="23">
        <f t="shared" si="571"/>
        <v>2.625</v>
      </c>
      <c r="DK378" s="31">
        <f t="shared" si="492"/>
        <v>60</v>
      </c>
      <c r="DL378" s="31">
        <f t="shared" si="564"/>
        <v>7402.5</v>
      </c>
      <c r="DM378" s="31">
        <f t="shared" si="565"/>
        <v>1201871.1415116726</v>
      </c>
      <c r="DN378" s="31">
        <f t="shared" si="566"/>
        <v>8895</v>
      </c>
      <c r="DO378" s="31">
        <f t="shared" si="567"/>
        <v>2980020.0270848423</v>
      </c>
      <c r="DP378" s="56">
        <f t="shared" si="572"/>
        <v>162.36016771518712</v>
      </c>
    </row>
    <row r="379" spans="1:120">
      <c r="A379" s="23">
        <f t="shared" si="493"/>
        <v>102837.00687952564</v>
      </c>
      <c r="B379" s="23">
        <v>0</v>
      </c>
      <c r="C379" s="44">
        <f t="shared" si="574"/>
        <v>14.824999999999999</v>
      </c>
      <c r="D379" s="48"/>
      <c r="E379" s="47">
        <f t="shared" si="494"/>
        <v>14.824999999999999</v>
      </c>
      <c r="F379" s="84">
        <f t="shared" si="481"/>
        <v>29.65</v>
      </c>
      <c r="G379" s="185">
        <f t="shared" si="482"/>
        <v>176.06935272188713</v>
      </c>
      <c r="H379" s="26">
        <f t="shared" si="495"/>
        <v>2.8631076444876564E+22</v>
      </c>
      <c r="I379" s="23">
        <f t="shared" si="568"/>
        <v>74.600000000000037</v>
      </c>
      <c r="J379" s="27">
        <v>373</v>
      </c>
      <c r="K379" s="32">
        <f t="shared" si="496"/>
        <v>373</v>
      </c>
      <c r="L379" s="32">
        <f t="shared" si="497"/>
        <v>1</v>
      </c>
      <c r="M379" s="22">
        <v>1</v>
      </c>
      <c r="N379" s="109">
        <f t="shared" si="498"/>
        <v>14.824999999999999</v>
      </c>
      <c r="O379" s="31">
        <f t="shared" si="483"/>
        <v>1.2135937846092971E+22</v>
      </c>
      <c r="P379" s="31">
        <f t="shared" si="499"/>
        <v>6.7108398905986452E+25</v>
      </c>
      <c r="Q379" s="31">
        <f t="shared" si="500"/>
        <v>5.0934684995435409E+25</v>
      </c>
      <c r="R379" s="31">
        <f t="shared" si="501"/>
        <v>300</v>
      </c>
      <c r="S379" s="31">
        <f t="shared" si="502"/>
        <v>3085110.2063857689</v>
      </c>
      <c r="T379" s="56">
        <f t="shared" si="503"/>
        <v>0.75899121161854666</v>
      </c>
      <c r="U379" s="163">
        <f t="shared" si="504"/>
        <v>5282.0805816566135</v>
      </c>
      <c r="W379" s="32">
        <f t="shared" si="505"/>
        <v>368</v>
      </c>
      <c r="X379" s="32">
        <f t="shared" si="506"/>
        <v>2.0499999999999998</v>
      </c>
      <c r="Y379" s="22">
        <v>1</v>
      </c>
      <c r="Z379" s="23">
        <f t="shared" si="507"/>
        <v>1.0249999999999999</v>
      </c>
      <c r="AA379" s="31">
        <f t="shared" si="484"/>
        <v>7.9908058285313469E+22</v>
      </c>
      <c r="AB379" s="31">
        <f t="shared" si="508"/>
        <v>3.0141319585220239E+25</v>
      </c>
      <c r="AC379" s="31">
        <f t="shared" si="509"/>
        <v>2.5467342497717696E+25</v>
      </c>
      <c r="AD379" s="31">
        <f t="shared" si="510"/>
        <v>615</v>
      </c>
      <c r="AE379" s="31">
        <f t="shared" si="511"/>
        <v>3085110.2063857689</v>
      </c>
      <c r="AF379" s="56">
        <f t="shared" si="573"/>
        <v>0.84493123885012578</v>
      </c>
      <c r="AH379" s="32">
        <f t="shared" si="512"/>
        <v>358</v>
      </c>
      <c r="AI379" s="32">
        <f t="shared" si="513"/>
        <v>4.1999999999999993</v>
      </c>
      <c r="AJ379" s="22">
        <v>1</v>
      </c>
      <c r="AK379" s="23">
        <f t="shared" si="514"/>
        <v>1.075</v>
      </c>
      <c r="AL379" s="31">
        <f t="shared" si="485"/>
        <v>6.5193054545127533E+21</v>
      </c>
      <c r="AM379" s="31">
        <f t="shared" si="515"/>
        <v>2.5089547041692332E+24</v>
      </c>
      <c r="AN379" s="31">
        <f t="shared" si="516"/>
        <v>6.3668356244294187E+24</v>
      </c>
      <c r="AO379" s="31">
        <f t="shared" si="517"/>
        <v>1259.9999999999998</v>
      </c>
      <c r="AP379" s="31">
        <f t="shared" si="518"/>
        <v>3085110.2063857689</v>
      </c>
      <c r="AQ379" s="56">
        <f t="shared" si="577"/>
        <v>2.5376447067176566</v>
      </c>
      <c r="AS379" s="32">
        <f t="shared" si="519"/>
        <v>343</v>
      </c>
      <c r="AT379" s="32">
        <f t="shared" si="520"/>
        <v>6.4999999999999991</v>
      </c>
      <c r="AU379" s="22">
        <v>1</v>
      </c>
      <c r="AV379" s="23">
        <f t="shared" si="521"/>
        <v>1.1499999999999999</v>
      </c>
      <c r="AW379" s="31">
        <f t="shared" si="486"/>
        <v>3.8526786812993562E+20</v>
      </c>
      <c r="AX379" s="31">
        <f t="shared" si="522"/>
        <v>1.5196891058385309E+23</v>
      </c>
      <c r="AY379" s="31">
        <f t="shared" si="523"/>
        <v>7.9585445305367666E+23</v>
      </c>
      <c r="AZ379" s="31">
        <f t="shared" si="524"/>
        <v>1949.9999999999998</v>
      </c>
      <c r="BA379" s="31">
        <f t="shared" si="525"/>
        <v>3085110.2063857689</v>
      </c>
      <c r="BB379" s="56">
        <f t="shared" si="569"/>
        <v>5.2369557036111134</v>
      </c>
      <c r="BD379" s="32">
        <f t="shared" si="526"/>
        <v>313</v>
      </c>
      <c r="BE379" s="32">
        <f t="shared" si="527"/>
        <v>9.1</v>
      </c>
      <c r="BF379" s="22">
        <v>1</v>
      </c>
      <c r="BG379" s="23">
        <f t="shared" si="528"/>
        <v>1.3</v>
      </c>
      <c r="BH379" s="31">
        <f t="shared" si="487"/>
        <v>2.5790658940929573E+19</v>
      </c>
      <c r="BI379" s="31">
        <f t="shared" si="529"/>
        <v>1.0494219123064245E+22</v>
      </c>
      <c r="BJ379" s="31">
        <f t="shared" si="530"/>
        <v>1.2435225828963675E+22</v>
      </c>
      <c r="BK379" s="31">
        <f t="shared" si="531"/>
        <v>2730</v>
      </c>
      <c r="BL379" s="31">
        <f t="shared" si="532"/>
        <v>3085110.2063857689</v>
      </c>
      <c r="BM379" s="56">
        <f t="shared" si="578"/>
        <v>1.1849596128246909</v>
      </c>
      <c r="BO379" s="32">
        <f t="shared" si="533"/>
        <v>268</v>
      </c>
      <c r="BP379" s="32">
        <f t="shared" si="534"/>
        <v>12.149999999999999</v>
      </c>
      <c r="BQ379" s="22">
        <v>1</v>
      </c>
      <c r="BR379" s="23">
        <f t="shared" si="535"/>
        <v>1.5249999999999999</v>
      </c>
      <c r="BS379" s="31">
        <f t="shared" si="488"/>
        <v>1.3432634865067486E+17</v>
      </c>
      <c r="BT379" s="31">
        <f t="shared" si="536"/>
        <v>5.4899178693530812E+19</v>
      </c>
      <c r="BU379" s="31">
        <f t="shared" si="537"/>
        <v>2.4287550447194604E+19</v>
      </c>
      <c r="BV379" s="31">
        <f t="shared" si="538"/>
        <v>3644.9999999999995</v>
      </c>
      <c r="BW379" s="31">
        <f t="shared" si="539"/>
        <v>3085110.2063857689</v>
      </c>
      <c r="BX379" s="56">
        <f t="shared" si="576"/>
        <v>0.4424028013748153</v>
      </c>
      <c r="BZ379" s="32">
        <f t="shared" si="540"/>
        <v>218</v>
      </c>
      <c r="CA379" s="32">
        <f t="shared" si="541"/>
        <v>15.7</v>
      </c>
      <c r="CB379" s="32">
        <v>1</v>
      </c>
      <c r="CC379" s="23">
        <f t="shared" si="542"/>
        <v>1.7749999999999999</v>
      </c>
      <c r="CD379" s="31">
        <f t="shared" si="489"/>
        <v>1.502673830043372E+26</v>
      </c>
      <c r="CE379" s="31">
        <f t="shared" si="543"/>
        <v>5.814596385352828E+28</v>
      </c>
      <c r="CF379" s="31">
        <f t="shared" si="544"/>
        <v>2.37183109835884E+16</v>
      </c>
      <c r="CG379" s="31">
        <f t="shared" si="545"/>
        <v>4710</v>
      </c>
      <c r="CH379" s="31">
        <f t="shared" si="546"/>
        <v>3085110.2063857689</v>
      </c>
      <c r="CI379" s="56">
        <f t="shared" si="575"/>
        <v>4.0790984294861217E-13</v>
      </c>
      <c r="CK379" s="32">
        <f t="shared" si="547"/>
        <v>163</v>
      </c>
      <c r="CL379" s="32">
        <f t="shared" si="548"/>
        <v>19.799999999999997</v>
      </c>
      <c r="CM379" s="32">
        <v>1</v>
      </c>
      <c r="CN379" s="23">
        <f t="shared" si="549"/>
        <v>2.0499999999999998</v>
      </c>
      <c r="CO379" s="31">
        <f t="shared" si="490"/>
        <v>276595200</v>
      </c>
      <c r="CP379" s="31">
        <f t="shared" si="550"/>
        <v>92424286079.999985</v>
      </c>
      <c r="CQ379" s="31">
        <f t="shared" si="551"/>
        <v>11581206534955.232</v>
      </c>
      <c r="CR379" s="31">
        <f t="shared" si="552"/>
        <v>5939.9999999999991</v>
      </c>
      <c r="CS379" s="31">
        <f t="shared" si="553"/>
        <v>3085110.2063857689</v>
      </c>
      <c r="CT379" s="56">
        <f t="shared" si="570"/>
        <v>125.30479840472719</v>
      </c>
      <c r="CV379" s="32">
        <f t="shared" si="554"/>
        <v>113</v>
      </c>
      <c r="CW379" s="32">
        <f t="shared" si="555"/>
        <v>24.4</v>
      </c>
      <c r="CX379" s="32">
        <v>1</v>
      </c>
      <c r="CY379" s="23">
        <f t="shared" si="556"/>
        <v>2.2999999999999998</v>
      </c>
      <c r="CZ379" s="31">
        <f t="shared" si="491"/>
        <v>112320</v>
      </c>
      <c r="DA379" s="31">
        <f t="shared" si="557"/>
        <v>29191967.999999996</v>
      </c>
      <c r="DB379" s="31">
        <f t="shared" si="558"/>
        <v>11309772006.792179</v>
      </c>
      <c r="DC379" s="31">
        <f t="shared" si="559"/>
        <v>7320</v>
      </c>
      <c r="DD379" s="31">
        <f t="shared" si="560"/>
        <v>3085110.2063857689</v>
      </c>
      <c r="DE379" s="56">
        <f t="shared" si="561"/>
        <v>387.42752824311742</v>
      </c>
      <c r="DG379" s="32">
        <f t="shared" si="562"/>
        <v>48</v>
      </c>
      <c r="DH379" s="32">
        <f t="shared" si="563"/>
        <v>29.65</v>
      </c>
      <c r="DI379" s="32">
        <v>1</v>
      </c>
      <c r="DJ379" s="23">
        <f t="shared" si="571"/>
        <v>2.625</v>
      </c>
      <c r="DK379" s="31">
        <f t="shared" si="492"/>
        <v>60</v>
      </c>
      <c r="DL379" s="31">
        <f t="shared" si="564"/>
        <v>7560</v>
      </c>
      <c r="DM379" s="31">
        <f t="shared" si="565"/>
        <v>1380587.4031728674</v>
      </c>
      <c r="DN379" s="31">
        <f t="shared" si="566"/>
        <v>8895</v>
      </c>
      <c r="DO379" s="31">
        <f t="shared" si="567"/>
        <v>3085110.2063857689</v>
      </c>
      <c r="DP379" s="56">
        <f t="shared" si="572"/>
        <v>182.6173813720724</v>
      </c>
    </row>
    <row r="380" spans="1:120">
      <c r="A380" s="23">
        <f t="shared" si="493"/>
        <v>106463.54609520733</v>
      </c>
      <c r="B380" s="23">
        <v>0</v>
      </c>
      <c r="C380" s="44">
        <f t="shared" si="574"/>
        <v>14.824999999999999</v>
      </c>
      <c r="D380" s="48"/>
      <c r="E380" s="47">
        <f t="shared" si="494"/>
        <v>14.824999999999999</v>
      </c>
      <c r="F380" s="84">
        <f t="shared" si="481"/>
        <v>29.65</v>
      </c>
      <c r="G380" s="185">
        <f t="shared" si="482"/>
        <v>178.52718929285192</v>
      </c>
      <c r="H380" s="26">
        <f t="shared" si="495"/>
        <v>3.2888470414024067E+22</v>
      </c>
      <c r="I380" s="23">
        <f t="shared" si="568"/>
        <v>74.80000000000004</v>
      </c>
      <c r="J380" s="27">
        <v>374</v>
      </c>
      <c r="K380" s="32">
        <f t="shared" si="496"/>
        <v>374</v>
      </c>
      <c r="L380" s="32">
        <f t="shared" si="497"/>
        <v>1</v>
      </c>
      <c r="M380" s="22">
        <v>1</v>
      </c>
      <c r="N380" s="109">
        <f t="shared" si="498"/>
        <v>14.824999999999999</v>
      </c>
      <c r="O380" s="31">
        <f t="shared" si="483"/>
        <v>1.2135937846092971E+22</v>
      </c>
      <c r="P380" s="31">
        <f t="shared" si="499"/>
        <v>6.7288314184554775E+25</v>
      </c>
      <c r="Q380" s="31">
        <f t="shared" si="500"/>
        <v>5.850858886654881E+25</v>
      </c>
      <c r="R380" s="31">
        <f t="shared" si="501"/>
        <v>300</v>
      </c>
      <c r="S380" s="31">
        <f t="shared" si="502"/>
        <v>3193906.38285622</v>
      </c>
      <c r="T380" s="56">
        <f t="shared" si="503"/>
        <v>0.86952080128021325</v>
      </c>
      <c r="U380" s="163">
        <f t="shared" si="504"/>
        <v>5355.8156787855578</v>
      </c>
      <c r="W380" s="32">
        <f t="shared" si="505"/>
        <v>369</v>
      </c>
      <c r="X380" s="32">
        <f t="shared" si="506"/>
        <v>2.0499999999999998</v>
      </c>
      <c r="Y380" s="22">
        <v>1</v>
      </c>
      <c r="Z380" s="23">
        <f t="shared" si="507"/>
        <v>1.0249999999999999</v>
      </c>
      <c r="AA380" s="31">
        <f t="shared" si="484"/>
        <v>7.9908058285313469E+22</v>
      </c>
      <c r="AB380" s="31">
        <f t="shared" si="508"/>
        <v>3.0223225344962685E+25</v>
      </c>
      <c r="AC380" s="31">
        <f t="shared" si="509"/>
        <v>2.9254294433274401E+25</v>
      </c>
      <c r="AD380" s="31">
        <f t="shared" si="510"/>
        <v>615</v>
      </c>
      <c r="AE380" s="31">
        <f t="shared" si="511"/>
        <v>3193906.38285622</v>
      </c>
      <c r="AF380" s="56">
        <f t="shared" si="573"/>
        <v>0.96794085010355202</v>
      </c>
      <c r="AH380" s="32">
        <f t="shared" si="512"/>
        <v>359</v>
      </c>
      <c r="AI380" s="32">
        <f t="shared" si="513"/>
        <v>4.1999999999999993</v>
      </c>
      <c r="AJ380" s="22">
        <v>1</v>
      </c>
      <c r="AK380" s="23">
        <f t="shared" si="514"/>
        <v>1.075</v>
      </c>
      <c r="AL380" s="31">
        <f t="shared" si="485"/>
        <v>6.5193054545127533E+21</v>
      </c>
      <c r="AM380" s="31">
        <f t="shared" si="515"/>
        <v>2.5159629575328342E+24</v>
      </c>
      <c r="AN380" s="31">
        <f t="shared" si="516"/>
        <v>7.3135736083185959E+24</v>
      </c>
      <c r="AO380" s="31">
        <f t="shared" si="517"/>
        <v>1259.9999999999998</v>
      </c>
      <c r="AP380" s="31">
        <f t="shared" si="518"/>
        <v>3193906.38285622</v>
      </c>
      <c r="AQ380" s="56">
        <f t="shared" si="577"/>
        <v>2.9068685556047784</v>
      </c>
      <c r="AS380" s="32">
        <f t="shared" si="519"/>
        <v>344</v>
      </c>
      <c r="AT380" s="32">
        <f t="shared" si="520"/>
        <v>6.4999999999999991</v>
      </c>
      <c r="AU380" s="22">
        <v>1</v>
      </c>
      <c r="AV380" s="23">
        <f t="shared" si="521"/>
        <v>1.1499999999999999</v>
      </c>
      <c r="AW380" s="31">
        <f t="shared" si="486"/>
        <v>3.8526786812993562E+20</v>
      </c>
      <c r="AX380" s="31">
        <f t="shared" si="522"/>
        <v>1.5241196863220252E+23</v>
      </c>
      <c r="AY380" s="31">
        <f t="shared" si="523"/>
        <v>9.1419670103982342E+23</v>
      </c>
      <c r="AZ380" s="31">
        <f t="shared" si="524"/>
        <v>1949.9999999999998</v>
      </c>
      <c r="BA380" s="31">
        <f t="shared" si="525"/>
        <v>3193906.38285622</v>
      </c>
      <c r="BB380" s="56">
        <f t="shared" si="569"/>
        <v>5.9981949530876042</v>
      </c>
      <c r="BD380" s="32">
        <f t="shared" si="526"/>
        <v>314</v>
      </c>
      <c r="BE380" s="32">
        <f t="shared" si="527"/>
        <v>9.1</v>
      </c>
      <c r="BF380" s="22">
        <v>1</v>
      </c>
      <c r="BG380" s="23">
        <f t="shared" si="528"/>
        <v>1.3</v>
      </c>
      <c r="BH380" s="31">
        <f t="shared" si="487"/>
        <v>2.5790658940929573E+19</v>
      </c>
      <c r="BI380" s="31">
        <f t="shared" si="529"/>
        <v>1.0527746979687452E+22</v>
      </c>
      <c r="BJ380" s="31">
        <f t="shared" si="530"/>
        <v>1.4284323453747214E+22</v>
      </c>
      <c r="BK380" s="31">
        <f t="shared" si="531"/>
        <v>2730</v>
      </c>
      <c r="BL380" s="31">
        <f t="shared" si="532"/>
        <v>3193906.38285622</v>
      </c>
      <c r="BM380" s="56">
        <f t="shared" si="578"/>
        <v>1.3568262498431822</v>
      </c>
      <c r="BO380" s="32">
        <f t="shared" si="533"/>
        <v>269</v>
      </c>
      <c r="BP380" s="32">
        <f t="shared" si="534"/>
        <v>12.149999999999999</v>
      </c>
      <c r="BQ380" s="22">
        <v>1</v>
      </c>
      <c r="BR380" s="23">
        <f t="shared" si="535"/>
        <v>1.5249999999999999</v>
      </c>
      <c r="BS380" s="31">
        <f t="shared" si="488"/>
        <v>1.3432634865067486E+17</v>
      </c>
      <c r="BT380" s="31">
        <f t="shared" si="536"/>
        <v>5.5104026375223091E+19</v>
      </c>
      <c r="BU380" s="31">
        <f t="shared" si="537"/>
        <v>2.7899069245599941E+19</v>
      </c>
      <c r="BV380" s="31">
        <f t="shared" si="538"/>
        <v>3644.9999999999995</v>
      </c>
      <c r="BW380" s="31">
        <f t="shared" si="539"/>
        <v>3193906.38285622</v>
      </c>
      <c r="BX380" s="56">
        <f t="shared" si="576"/>
        <v>0.50629819780545915</v>
      </c>
      <c r="BZ380" s="32">
        <f t="shared" si="540"/>
        <v>219</v>
      </c>
      <c r="CA380" s="32">
        <f t="shared" si="541"/>
        <v>15.7</v>
      </c>
      <c r="CB380" s="32">
        <v>1</v>
      </c>
      <c r="CC380" s="23">
        <f t="shared" si="542"/>
        <v>1.7749999999999999</v>
      </c>
      <c r="CD380" s="31">
        <f t="shared" si="489"/>
        <v>1.502673830043372E+26</v>
      </c>
      <c r="CE380" s="31">
        <f t="shared" si="543"/>
        <v>5.8412688458360977E+28</v>
      </c>
      <c r="CF380" s="31">
        <f t="shared" si="544"/>
        <v>2.72451848101561E+16</v>
      </c>
      <c r="CG380" s="31">
        <f t="shared" si="545"/>
        <v>4710</v>
      </c>
      <c r="CH380" s="31">
        <f t="shared" si="546"/>
        <v>3193906.38285622</v>
      </c>
      <c r="CI380" s="56">
        <f t="shared" si="575"/>
        <v>4.6642579770279904E-13</v>
      </c>
      <c r="CK380" s="32">
        <f t="shared" si="547"/>
        <v>164</v>
      </c>
      <c r="CL380" s="32">
        <f t="shared" si="548"/>
        <v>19.799999999999997</v>
      </c>
      <c r="CM380" s="32">
        <v>1</v>
      </c>
      <c r="CN380" s="23">
        <f t="shared" si="549"/>
        <v>2.0499999999999998</v>
      </c>
      <c r="CO380" s="31">
        <f t="shared" si="490"/>
        <v>276595200</v>
      </c>
      <c r="CP380" s="31">
        <f t="shared" si="550"/>
        <v>92991306239.999985</v>
      </c>
      <c r="CQ380" s="31">
        <f t="shared" si="551"/>
        <v>13303312895583.986</v>
      </c>
      <c r="CR380" s="31">
        <f t="shared" si="552"/>
        <v>5939.9999999999991</v>
      </c>
      <c r="CS380" s="31">
        <f t="shared" si="553"/>
        <v>3193906.38285622</v>
      </c>
      <c r="CT380" s="56">
        <f t="shared" si="570"/>
        <v>143.05974863122847</v>
      </c>
      <c r="CV380" s="32">
        <f t="shared" si="554"/>
        <v>114</v>
      </c>
      <c r="CW380" s="32">
        <f t="shared" si="555"/>
        <v>24.4</v>
      </c>
      <c r="CX380" s="32">
        <v>1</v>
      </c>
      <c r="CY380" s="23">
        <f t="shared" si="556"/>
        <v>2.2999999999999998</v>
      </c>
      <c r="CZ380" s="31">
        <f t="shared" si="491"/>
        <v>112320</v>
      </c>
      <c r="DA380" s="31">
        <f t="shared" si="557"/>
        <v>29450303.999999996</v>
      </c>
      <c r="DB380" s="31">
        <f t="shared" si="558"/>
        <v>12991516499.593693</v>
      </c>
      <c r="DC380" s="31">
        <f t="shared" si="559"/>
        <v>7320</v>
      </c>
      <c r="DD380" s="31">
        <f t="shared" si="560"/>
        <v>3193906.38285622</v>
      </c>
      <c r="DE380" s="56">
        <f t="shared" si="561"/>
        <v>441.13352784384483</v>
      </c>
      <c r="DG380" s="32">
        <f t="shared" si="562"/>
        <v>49</v>
      </c>
      <c r="DH380" s="32">
        <f t="shared" si="563"/>
        <v>29.65</v>
      </c>
      <c r="DI380" s="32">
        <v>1</v>
      </c>
      <c r="DJ380" s="23">
        <f t="shared" si="571"/>
        <v>2.625</v>
      </c>
      <c r="DK380" s="31">
        <f t="shared" si="492"/>
        <v>60</v>
      </c>
      <c r="DL380" s="31">
        <f t="shared" si="564"/>
        <v>7717.5</v>
      </c>
      <c r="DM380" s="31">
        <f t="shared" si="565"/>
        <v>1585878.4789543012</v>
      </c>
      <c r="DN380" s="31">
        <f t="shared" si="566"/>
        <v>8895</v>
      </c>
      <c r="DO380" s="31">
        <f t="shared" si="567"/>
        <v>3193906.38285622</v>
      </c>
      <c r="DP380" s="56">
        <f t="shared" si="572"/>
        <v>205.49121852339505</v>
      </c>
    </row>
    <row r="381" spans="1:120">
      <c r="A381" s="23">
        <f t="shared" si="493"/>
        <v>110217.97494013782</v>
      </c>
      <c r="B381" s="23">
        <v>0</v>
      </c>
      <c r="C381" s="44">
        <f t="shared" si="574"/>
        <v>14.824999999999999</v>
      </c>
      <c r="D381" s="73"/>
      <c r="E381" s="47">
        <f t="shared" si="494"/>
        <v>14.824999999999999</v>
      </c>
      <c r="F381" s="84">
        <f t="shared" si="481"/>
        <v>29.65</v>
      </c>
      <c r="G381" s="185">
        <f t="shared" si="482"/>
        <v>181.01933598375612</v>
      </c>
      <c r="H381" s="26">
        <f t="shared" si="495"/>
        <v>3.7778931862958118E+22</v>
      </c>
      <c r="I381" s="23">
        <f t="shared" si="568"/>
        <v>75.000000000000043</v>
      </c>
      <c r="J381" s="27">
        <v>375</v>
      </c>
      <c r="K381" s="32">
        <f t="shared" si="496"/>
        <v>375</v>
      </c>
      <c r="L381" s="32">
        <f t="shared" si="497"/>
        <v>1</v>
      </c>
      <c r="M381" s="22">
        <v>1</v>
      </c>
      <c r="N381" s="109">
        <f t="shared" si="498"/>
        <v>14.824999999999999</v>
      </c>
      <c r="O381" s="31">
        <f t="shared" si="483"/>
        <v>1.2135937846092971E+22</v>
      </c>
      <c r="P381" s="31">
        <f t="shared" si="499"/>
        <v>6.7468229463123107E+25</v>
      </c>
      <c r="Q381" s="31">
        <f t="shared" si="500"/>
        <v>6.7208719784202491E+25</v>
      </c>
      <c r="R381" s="31">
        <f t="shared" si="501"/>
        <v>300</v>
      </c>
      <c r="S381" s="31">
        <f t="shared" si="502"/>
        <v>3306539.2482041344</v>
      </c>
      <c r="T381" s="56">
        <f t="shared" si="503"/>
        <v>0.99615360176210854</v>
      </c>
      <c r="U381" s="163">
        <f t="shared" si="504"/>
        <v>5430.5800795126834</v>
      </c>
      <c r="W381" s="32">
        <f t="shared" si="505"/>
        <v>370</v>
      </c>
      <c r="X381" s="32">
        <f t="shared" si="506"/>
        <v>2.0499999999999998</v>
      </c>
      <c r="Y381" s="22">
        <v>1</v>
      </c>
      <c r="Z381" s="23">
        <f t="shared" si="507"/>
        <v>1.0249999999999999</v>
      </c>
      <c r="AA381" s="31">
        <f t="shared" si="484"/>
        <v>7.9908058285313469E+22</v>
      </c>
      <c r="AB381" s="31">
        <f t="shared" si="508"/>
        <v>3.0305131104705132E+25</v>
      </c>
      <c r="AC381" s="31">
        <f t="shared" si="509"/>
        <v>3.360435989210122E+25</v>
      </c>
      <c r="AD381" s="31">
        <f t="shared" si="510"/>
        <v>615</v>
      </c>
      <c r="AE381" s="31">
        <f t="shared" si="511"/>
        <v>3306539.2482041344</v>
      </c>
      <c r="AF381" s="56">
        <f t="shared" si="573"/>
        <v>1.1088670026206835</v>
      </c>
      <c r="AH381" s="32">
        <f t="shared" si="512"/>
        <v>360</v>
      </c>
      <c r="AI381" s="32">
        <f t="shared" si="513"/>
        <v>4.1999999999999993</v>
      </c>
      <c r="AJ381" s="22">
        <v>1</v>
      </c>
      <c r="AK381" s="23">
        <f t="shared" si="514"/>
        <v>1.075</v>
      </c>
      <c r="AL381" s="31">
        <f t="shared" si="485"/>
        <v>6.5193054545127533E+21</v>
      </c>
      <c r="AM381" s="31">
        <f t="shared" si="515"/>
        <v>2.5229712108964358E+24</v>
      </c>
      <c r="AN381" s="31">
        <f t="shared" si="516"/>
        <v>8.4010899730252996E+24</v>
      </c>
      <c r="AO381" s="31">
        <f t="shared" si="517"/>
        <v>1259.9999999999998</v>
      </c>
      <c r="AP381" s="31">
        <f t="shared" si="518"/>
        <v>3306539.2482041344</v>
      </c>
      <c r="AQ381" s="56">
        <f t="shared" si="577"/>
        <v>3.329839808215771</v>
      </c>
      <c r="AS381" s="32">
        <f t="shared" si="519"/>
        <v>345</v>
      </c>
      <c r="AT381" s="32">
        <f t="shared" si="520"/>
        <v>6.4999999999999991</v>
      </c>
      <c r="AU381" s="22">
        <v>1</v>
      </c>
      <c r="AV381" s="23">
        <f t="shared" si="521"/>
        <v>1.1499999999999999</v>
      </c>
      <c r="AW381" s="31">
        <f t="shared" si="486"/>
        <v>3.8526786812993562E+20</v>
      </c>
      <c r="AX381" s="31">
        <f t="shared" si="522"/>
        <v>1.5285502668055196E+23</v>
      </c>
      <c r="AY381" s="31">
        <f t="shared" si="523"/>
        <v>1.0501362466281615E+24</v>
      </c>
      <c r="AZ381" s="31">
        <f t="shared" si="524"/>
        <v>1949.9999999999998</v>
      </c>
      <c r="BA381" s="31">
        <f t="shared" si="525"/>
        <v>3306539.2482041344</v>
      </c>
      <c r="BB381" s="56">
        <f t="shared" si="569"/>
        <v>6.8701453228804565</v>
      </c>
      <c r="BD381" s="32">
        <f t="shared" si="526"/>
        <v>315</v>
      </c>
      <c r="BE381" s="32">
        <f t="shared" si="527"/>
        <v>9.1</v>
      </c>
      <c r="BF381" s="22">
        <v>1</v>
      </c>
      <c r="BG381" s="23">
        <f t="shared" si="528"/>
        <v>1.3</v>
      </c>
      <c r="BH381" s="31">
        <f t="shared" si="487"/>
        <v>2.5790658940929573E+19</v>
      </c>
      <c r="BI381" s="31">
        <f t="shared" si="529"/>
        <v>1.0561274836310659E+22</v>
      </c>
      <c r="BJ381" s="31">
        <f t="shared" si="530"/>
        <v>1.6408378853564988E+22</v>
      </c>
      <c r="BK381" s="31">
        <f t="shared" si="531"/>
        <v>2730</v>
      </c>
      <c r="BL381" s="31">
        <f t="shared" si="532"/>
        <v>3306539.2482041344</v>
      </c>
      <c r="BM381" s="56">
        <f t="shared" si="578"/>
        <v>1.553636195239559</v>
      </c>
      <c r="BO381" s="32">
        <f t="shared" si="533"/>
        <v>270</v>
      </c>
      <c r="BP381" s="32">
        <f t="shared" si="534"/>
        <v>12.149999999999999</v>
      </c>
      <c r="BQ381" s="22">
        <v>1</v>
      </c>
      <c r="BR381" s="23">
        <f t="shared" si="535"/>
        <v>1.5249999999999999</v>
      </c>
      <c r="BS381" s="31">
        <f t="shared" si="488"/>
        <v>1.3432634865067486E+17</v>
      </c>
      <c r="BT381" s="31">
        <f t="shared" si="536"/>
        <v>5.530887405691537E+19</v>
      </c>
      <c r="BU381" s="31">
        <f t="shared" si="537"/>
        <v>3.2047614948369019E+19</v>
      </c>
      <c r="BV381" s="31">
        <f t="shared" si="538"/>
        <v>3644.9999999999995</v>
      </c>
      <c r="BW381" s="31">
        <f t="shared" si="539"/>
        <v>3306539.2482041344</v>
      </c>
      <c r="BX381" s="56">
        <f t="shared" si="576"/>
        <v>0.57942989248688292</v>
      </c>
      <c r="BZ381" s="32">
        <f t="shared" si="540"/>
        <v>220</v>
      </c>
      <c r="CA381" s="32">
        <f t="shared" si="541"/>
        <v>15.7</v>
      </c>
      <c r="CB381" s="32">
        <v>1</v>
      </c>
      <c r="CC381" s="23">
        <f t="shared" si="542"/>
        <v>1.7749999999999999</v>
      </c>
      <c r="CD381" s="31">
        <f t="shared" si="489"/>
        <v>1.502673830043372E+26</v>
      </c>
      <c r="CE381" s="31">
        <f t="shared" si="543"/>
        <v>5.8679413063193674E+28</v>
      </c>
      <c r="CF381" s="31">
        <f t="shared" si="544"/>
        <v>3.1296498973016524E+16</v>
      </c>
      <c r="CG381" s="31">
        <f t="shared" si="545"/>
        <v>4710</v>
      </c>
      <c r="CH381" s="31">
        <f t="shared" si="546"/>
        <v>3306539.2482041344</v>
      </c>
      <c r="CI381" s="56">
        <f t="shared" si="575"/>
        <v>5.3334717133779711E-13</v>
      </c>
      <c r="CK381" s="32">
        <f t="shared" si="547"/>
        <v>165</v>
      </c>
      <c r="CL381" s="32">
        <f t="shared" si="548"/>
        <v>19.799999999999997</v>
      </c>
      <c r="CM381" s="32">
        <v>1</v>
      </c>
      <c r="CN381" s="23">
        <f t="shared" si="549"/>
        <v>2.0499999999999998</v>
      </c>
      <c r="CO381" s="31">
        <f t="shared" si="490"/>
        <v>276595200</v>
      </c>
      <c r="CP381" s="31">
        <f t="shared" si="550"/>
        <v>93558326399.999985</v>
      </c>
      <c r="CQ381" s="31">
        <f t="shared" si="551"/>
        <v>15281493639168.166</v>
      </c>
      <c r="CR381" s="31">
        <f t="shared" si="552"/>
        <v>5939.9999999999991</v>
      </c>
      <c r="CS381" s="31">
        <f t="shared" si="553"/>
        <v>3306539.2482041344</v>
      </c>
      <c r="CT381" s="56">
        <f t="shared" si="570"/>
        <v>163.33654338613917</v>
      </c>
      <c r="CV381" s="32">
        <f t="shared" si="554"/>
        <v>115</v>
      </c>
      <c r="CW381" s="32">
        <f t="shared" si="555"/>
        <v>24.4</v>
      </c>
      <c r="CX381" s="32">
        <v>1</v>
      </c>
      <c r="CY381" s="23">
        <f t="shared" si="556"/>
        <v>2.2999999999999998</v>
      </c>
      <c r="CZ381" s="31">
        <f t="shared" si="491"/>
        <v>112320</v>
      </c>
      <c r="DA381" s="31">
        <f t="shared" si="557"/>
        <v>29708639.999999996</v>
      </c>
      <c r="DB381" s="31">
        <f t="shared" si="558"/>
        <v>14923333632.000116</v>
      </c>
      <c r="DC381" s="31">
        <f t="shared" si="559"/>
        <v>7320</v>
      </c>
      <c r="DD381" s="31">
        <f t="shared" si="560"/>
        <v>3306539.2482041344</v>
      </c>
      <c r="DE381" s="56">
        <f t="shared" si="561"/>
        <v>502.32301552680025</v>
      </c>
      <c r="DG381" s="32">
        <f t="shared" si="562"/>
        <v>50</v>
      </c>
      <c r="DH381" s="32">
        <f t="shared" si="563"/>
        <v>29.65</v>
      </c>
      <c r="DI381" s="32">
        <v>1</v>
      </c>
      <c r="DJ381" s="23">
        <f t="shared" si="571"/>
        <v>2.625</v>
      </c>
      <c r="DK381" s="31">
        <f t="shared" si="492"/>
        <v>60</v>
      </c>
      <c r="DL381" s="31">
        <f t="shared" si="564"/>
        <v>7875</v>
      </c>
      <c r="DM381" s="31">
        <f t="shared" si="565"/>
        <v>1821696.0000000061</v>
      </c>
      <c r="DN381" s="31">
        <f t="shared" si="566"/>
        <v>8895</v>
      </c>
      <c r="DO381" s="31">
        <f t="shared" si="567"/>
        <v>3306539.2482041344</v>
      </c>
      <c r="DP381" s="56">
        <f t="shared" si="572"/>
        <v>231.32647619047697</v>
      </c>
    </row>
    <row r="382" spans="1:120">
      <c r="A382" s="23">
        <f t="shared" si="493"/>
        <v>114104.80343235264</v>
      </c>
      <c r="B382" s="23">
        <v>0</v>
      </c>
      <c r="C382" s="44">
        <f t="shared" si="574"/>
        <v>14.824999999999999</v>
      </c>
      <c r="D382" s="48"/>
      <c r="E382" s="47">
        <f t="shared" si="494"/>
        <v>14.824999999999999</v>
      </c>
      <c r="F382" s="84">
        <f t="shared" si="481"/>
        <v>29.65</v>
      </c>
      <c r="G382" s="185">
        <f t="shared" si="482"/>
        <v>183.54627174602581</v>
      </c>
      <c r="H382" s="26">
        <f t="shared" si="495"/>
        <v>4.3396596884525048E+22</v>
      </c>
      <c r="I382" s="23">
        <f t="shared" si="568"/>
        <v>75.200000000000045</v>
      </c>
      <c r="J382" s="27">
        <v>376</v>
      </c>
      <c r="K382" s="32">
        <f t="shared" si="496"/>
        <v>376</v>
      </c>
      <c r="L382" s="32">
        <f t="shared" si="497"/>
        <v>1</v>
      </c>
      <c r="M382" s="22">
        <v>1</v>
      </c>
      <c r="N382" s="109">
        <f t="shared" si="498"/>
        <v>14.824999999999999</v>
      </c>
      <c r="O382" s="31">
        <f t="shared" si="483"/>
        <v>1.2135937846092971E+22</v>
      </c>
      <c r="P382" s="31">
        <f t="shared" si="499"/>
        <v>6.7648144741691431E+25</v>
      </c>
      <c r="Q382" s="31">
        <f t="shared" si="500"/>
        <v>7.7202545857570062E+25</v>
      </c>
      <c r="R382" s="31">
        <f t="shared" si="501"/>
        <v>300</v>
      </c>
      <c r="S382" s="31">
        <f t="shared" si="502"/>
        <v>3423144.1029705792</v>
      </c>
      <c r="T382" s="56">
        <f t="shared" si="503"/>
        <v>1.1412367057864081</v>
      </c>
      <c r="U382" s="163">
        <f t="shared" si="504"/>
        <v>5506.388152380774</v>
      </c>
      <c r="W382" s="32">
        <f t="shared" si="505"/>
        <v>371</v>
      </c>
      <c r="X382" s="32">
        <f t="shared" si="506"/>
        <v>2.0499999999999998</v>
      </c>
      <c r="Y382" s="22">
        <v>1</v>
      </c>
      <c r="Z382" s="23">
        <f t="shared" si="507"/>
        <v>1.0249999999999999</v>
      </c>
      <c r="AA382" s="31">
        <f t="shared" si="484"/>
        <v>7.9908058285313469E+22</v>
      </c>
      <c r="AB382" s="31">
        <f t="shared" si="508"/>
        <v>3.0387036864447574E+25</v>
      </c>
      <c r="AC382" s="31">
        <f t="shared" si="509"/>
        <v>3.8601272928785022E+25</v>
      </c>
      <c r="AD382" s="31">
        <f t="shared" si="510"/>
        <v>615</v>
      </c>
      <c r="AE382" s="31">
        <f t="shared" si="511"/>
        <v>3423144.1029705792</v>
      </c>
      <c r="AF382" s="56">
        <f t="shared" si="573"/>
        <v>1.2703204034332152</v>
      </c>
      <c r="AH382" s="32">
        <f t="shared" si="512"/>
        <v>361</v>
      </c>
      <c r="AI382" s="32">
        <f t="shared" si="513"/>
        <v>4.1999999999999993</v>
      </c>
      <c r="AJ382" s="22">
        <v>1</v>
      </c>
      <c r="AK382" s="23">
        <f t="shared" si="514"/>
        <v>1.075</v>
      </c>
      <c r="AL382" s="31">
        <f t="shared" si="485"/>
        <v>6.5193054545127533E+21</v>
      </c>
      <c r="AM382" s="31">
        <f t="shared" si="515"/>
        <v>2.5299794642600368E+24</v>
      </c>
      <c r="AN382" s="31">
        <f t="shared" si="516"/>
        <v>9.6503182321962503E+24</v>
      </c>
      <c r="AO382" s="31">
        <f t="shared" si="517"/>
        <v>1259.9999999999998</v>
      </c>
      <c r="AP382" s="31">
        <f t="shared" si="518"/>
        <v>3423144.1029705792</v>
      </c>
      <c r="AQ382" s="56">
        <f t="shared" si="577"/>
        <v>3.8143859934526207</v>
      </c>
      <c r="AS382" s="32">
        <f t="shared" si="519"/>
        <v>346</v>
      </c>
      <c r="AT382" s="32">
        <f t="shared" si="520"/>
        <v>6.4999999999999991</v>
      </c>
      <c r="AU382" s="22">
        <v>1</v>
      </c>
      <c r="AV382" s="23">
        <f t="shared" si="521"/>
        <v>1.1499999999999999</v>
      </c>
      <c r="AW382" s="31">
        <f t="shared" si="486"/>
        <v>3.8526786812993562E+20</v>
      </c>
      <c r="AX382" s="31">
        <f t="shared" si="522"/>
        <v>1.5329808472890136E+23</v>
      </c>
      <c r="AY382" s="31">
        <f t="shared" si="523"/>
        <v>1.2062897790245298E+24</v>
      </c>
      <c r="AZ382" s="31">
        <f t="shared" si="524"/>
        <v>1949.9999999999998</v>
      </c>
      <c r="BA382" s="31">
        <f t="shared" si="525"/>
        <v>3423144.1029705792</v>
      </c>
      <c r="BB382" s="56">
        <f t="shared" si="569"/>
        <v>7.8689161782926531</v>
      </c>
      <c r="BD382" s="32">
        <f t="shared" si="526"/>
        <v>316</v>
      </c>
      <c r="BE382" s="32">
        <f t="shared" si="527"/>
        <v>9.1</v>
      </c>
      <c r="BF382" s="22">
        <v>1</v>
      </c>
      <c r="BG382" s="23">
        <f t="shared" si="528"/>
        <v>1.3</v>
      </c>
      <c r="BH382" s="31">
        <f t="shared" si="487"/>
        <v>2.5790658940929573E+19</v>
      </c>
      <c r="BI382" s="31">
        <f t="shared" si="529"/>
        <v>1.0594802692933869E+22</v>
      </c>
      <c r="BJ382" s="31">
        <f t="shared" si="530"/>
        <v>1.8848277797258243E+22</v>
      </c>
      <c r="BK382" s="31">
        <f t="shared" si="531"/>
        <v>2730</v>
      </c>
      <c r="BL382" s="31">
        <f t="shared" si="532"/>
        <v>3423144.1029705792</v>
      </c>
      <c r="BM382" s="56">
        <f t="shared" si="578"/>
        <v>1.7790116855908014</v>
      </c>
      <c r="BO382" s="32">
        <f t="shared" si="533"/>
        <v>271</v>
      </c>
      <c r="BP382" s="32">
        <f t="shared" si="534"/>
        <v>12.149999999999999</v>
      </c>
      <c r="BQ382" s="22">
        <v>1</v>
      </c>
      <c r="BR382" s="23">
        <f t="shared" si="535"/>
        <v>1.5249999999999999</v>
      </c>
      <c r="BS382" s="31">
        <f t="shared" si="488"/>
        <v>1.3432634865067486E+17</v>
      </c>
      <c r="BT382" s="31">
        <f t="shared" si="536"/>
        <v>5.5513721738607649E+19</v>
      </c>
      <c r="BU382" s="31">
        <f t="shared" si="537"/>
        <v>3.681304257276989E+19</v>
      </c>
      <c r="BV382" s="31">
        <f t="shared" si="538"/>
        <v>3644.9999999999995</v>
      </c>
      <c r="BW382" s="31">
        <f t="shared" si="539"/>
        <v>3423144.1029705792</v>
      </c>
      <c r="BX382" s="56">
        <f t="shared" si="576"/>
        <v>0.66313411206886963</v>
      </c>
      <c r="BZ382" s="32">
        <f t="shared" si="540"/>
        <v>221</v>
      </c>
      <c r="CA382" s="32">
        <f t="shared" si="541"/>
        <v>15.7</v>
      </c>
      <c r="CB382" s="32">
        <v>1</v>
      </c>
      <c r="CC382" s="23">
        <f t="shared" si="542"/>
        <v>1.7749999999999999</v>
      </c>
      <c r="CD382" s="31">
        <f t="shared" si="489"/>
        <v>1.502673830043372E+26</v>
      </c>
      <c r="CE382" s="31">
        <f t="shared" si="543"/>
        <v>5.8946137668026371E+28</v>
      </c>
      <c r="CF382" s="31">
        <f t="shared" si="544"/>
        <v>3.5950236887470476E+16</v>
      </c>
      <c r="CG382" s="31">
        <f t="shared" si="545"/>
        <v>4710</v>
      </c>
      <c r="CH382" s="31">
        <f t="shared" si="546"/>
        <v>3423144.1029705792</v>
      </c>
      <c r="CI382" s="56">
        <f t="shared" si="575"/>
        <v>6.0988282370484543E-13</v>
      </c>
      <c r="CK382" s="32">
        <f t="shared" si="547"/>
        <v>166</v>
      </c>
      <c r="CL382" s="32">
        <f t="shared" si="548"/>
        <v>19.799999999999997</v>
      </c>
      <c r="CM382" s="32">
        <v>1</v>
      </c>
      <c r="CN382" s="23">
        <f t="shared" si="549"/>
        <v>2.0499999999999998</v>
      </c>
      <c r="CO382" s="31">
        <f t="shared" si="490"/>
        <v>276595200</v>
      </c>
      <c r="CP382" s="31">
        <f t="shared" si="550"/>
        <v>94125346559.999985</v>
      </c>
      <c r="CQ382" s="31">
        <f t="shared" si="551"/>
        <v>17553826605210.129</v>
      </c>
      <c r="CR382" s="31">
        <f t="shared" si="552"/>
        <v>5939.9999999999991</v>
      </c>
      <c r="CS382" s="31">
        <f t="shared" si="553"/>
        <v>3423144.1029705792</v>
      </c>
      <c r="CT382" s="56">
        <f t="shared" si="570"/>
        <v>186.49415111603847</v>
      </c>
      <c r="CV382" s="32">
        <f t="shared" si="554"/>
        <v>116</v>
      </c>
      <c r="CW382" s="32">
        <f t="shared" si="555"/>
        <v>24.4</v>
      </c>
      <c r="CX382" s="32">
        <v>1</v>
      </c>
      <c r="CY382" s="23">
        <f t="shared" si="556"/>
        <v>2.2999999999999998</v>
      </c>
      <c r="CZ382" s="31">
        <f t="shared" si="491"/>
        <v>112320</v>
      </c>
      <c r="DA382" s="31">
        <f t="shared" si="557"/>
        <v>29966975.999999996</v>
      </c>
      <c r="DB382" s="31">
        <f t="shared" si="558"/>
        <v>17142408794.150459</v>
      </c>
      <c r="DC382" s="31">
        <f t="shared" si="559"/>
        <v>7320</v>
      </c>
      <c r="DD382" s="31">
        <f t="shared" si="560"/>
        <v>3423144.1029705792</v>
      </c>
      <c r="DE382" s="56">
        <f t="shared" si="561"/>
        <v>572.04333177129593</v>
      </c>
      <c r="DG382" s="32">
        <f t="shared" si="562"/>
        <v>51</v>
      </c>
      <c r="DH382" s="32">
        <f t="shared" si="563"/>
        <v>29.65</v>
      </c>
      <c r="DI382" s="32">
        <v>1</v>
      </c>
      <c r="DJ382" s="23">
        <f t="shared" si="571"/>
        <v>2.625</v>
      </c>
      <c r="DK382" s="31">
        <f t="shared" si="492"/>
        <v>60</v>
      </c>
      <c r="DL382" s="31">
        <f t="shared" si="564"/>
        <v>8032.5</v>
      </c>
      <c r="DM382" s="31">
        <f t="shared" si="565"/>
        <v>2092579.1985046859</v>
      </c>
      <c r="DN382" s="31">
        <f t="shared" si="566"/>
        <v>8895</v>
      </c>
      <c r="DO382" s="31">
        <f t="shared" si="567"/>
        <v>3423144.1029705792</v>
      </c>
      <c r="DP382" s="56">
        <f t="shared" si="572"/>
        <v>260.51406143849186</v>
      </c>
    </row>
    <row r="383" spans="1:120">
      <c r="A383" s="23">
        <f t="shared" si="493"/>
        <v>118128.70063532992</v>
      </c>
      <c r="B383" s="23">
        <v>0</v>
      </c>
      <c r="C383" s="44">
        <f t="shared" si="574"/>
        <v>14.824999999999999</v>
      </c>
      <c r="D383" s="48"/>
      <c r="E383" s="47">
        <f t="shared" si="494"/>
        <v>14.824999999999999</v>
      </c>
      <c r="F383" s="84">
        <f t="shared" si="481"/>
        <v>29.65</v>
      </c>
      <c r="G383" s="185">
        <f t="shared" si="482"/>
        <v>186.10848221699973</v>
      </c>
      <c r="H383" s="26">
        <f t="shared" si="495"/>
        <v>4.9849599453723403E+22</v>
      </c>
      <c r="I383" s="23">
        <f t="shared" si="568"/>
        <v>75.400000000000034</v>
      </c>
      <c r="J383" s="27">
        <v>377</v>
      </c>
      <c r="K383" s="32">
        <f t="shared" si="496"/>
        <v>377</v>
      </c>
      <c r="L383" s="32">
        <f t="shared" si="497"/>
        <v>1</v>
      </c>
      <c r="M383" s="22">
        <v>1</v>
      </c>
      <c r="N383" s="109">
        <f t="shared" si="498"/>
        <v>14.824999999999999</v>
      </c>
      <c r="O383" s="31">
        <f t="shared" si="483"/>
        <v>1.2135937846092971E+22</v>
      </c>
      <c r="P383" s="31">
        <f t="shared" si="499"/>
        <v>6.7828060020259763E+25</v>
      </c>
      <c r="Q383" s="31">
        <f t="shared" si="500"/>
        <v>8.8682437428173935E+25</v>
      </c>
      <c r="R383" s="31">
        <f t="shared" si="501"/>
        <v>300</v>
      </c>
      <c r="S383" s="31">
        <f t="shared" si="502"/>
        <v>3543861.0190598979</v>
      </c>
      <c r="T383" s="56">
        <f t="shared" si="503"/>
        <v>1.3074594408521358</v>
      </c>
      <c r="U383" s="163">
        <f t="shared" si="504"/>
        <v>5583.2544665099922</v>
      </c>
      <c r="W383" s="32">
        <f t="shared" si="505"/>
        <v>372</v>
      </c>
      <c r="X383" s="32">
        <f t="shared" si="506"/>
        <v>2.0499999999999998</v>
      </c>
      <c r="Y383" s="22">
        <v>1</v>
      </c>
      <c r="Z383" s="23">
        <f t="shared" si="507"/>
        <v>1.0249999999999999</v>
      </c>
      <c r="AA383" s="31">
        <f t="shared" si="484"/>
        <v>7.9908058285313469E+22</v>
      </c>
      <c r="AB383" s="31">
        <f t="shared" si="508"/>
        <v>3.0468942624190025E+25</v>
      </c>
      <c r="AC383" s="31">
        <f t="shared" si="509"/>
        <v>4.4341218714086933E+25</v>
      </c>
      <c r="AD383" s="31">
        <f t="shared" si="510"/>
        <v>615</v>
      </c>
      <c r="AE383" s="31">
        <f t="shared" si="511"/>
        <v>3543861.0190598979</v>
      </c>
      <c r="AF383" s="56">
        <f t="shared" si="573"/>
        <v>1.4552923368887563</v>
      </c>
      <c r="AH383" s="32">
        <f t="shared" si="512"/>
        <v>362</v>
      </c>
      <c r="AI383" s="32">
        <f t="shared" si="513"/>
        <v>4.1999999999999993</v>
      </c>
      <c r="AJ383" s="22">
        <v>1</v>
      </c>
      <c r="AK383" s="23">
        <f t="shared" si="514"/>
        <v>1.075</v>
      </c>
      <c r="AL383" s="31">
        <f t="shared" si="485"/>
        <v>6.5193054545127533E+21</v>
      </c>
      <c r="AM383" s="31">
        <f t="shared" si="515"/>
        <v>2.5369877176236378E+24</v>
      </c>
      <c r="AN383" s="31">
        <f t="shared" si="516"/>
        <v>1.1085304678521727E+25</v>
      </c>
      <c r="AO383" s="31">
        <f t="shared" si="517"/>
        <v>1259.9999999999998</v>
      </c>
      <c r="AP383" s="31">
        <f t="shared" si="518"/>
        <v>3543861.0190598979</v>
      </c>
      <c r="AQ383" s="56">
        <f t="shared" si="577"/>
        <v>4.3694751068425282</v>
      </c>
      <c r="AS383" s="32">
        <f t="shared" si="519"/>
        <v>347</v>
      </c>
      <c r="AT383" s="32">
        <f t="shared" si="520"/>
        <v>6.4999999999999991</v>
      </c>
      <c r="AU383" s="22">
        <v>1</v>
      </c>
      <c r="AV383" s="23">
        <f t="shared" si="521"/>
        <v>1.1499999999999999</v>
      </c>
      <c r="AW383" s="31">
        <f t="shared" si="486"/>
        <v>3.8526786812993562E+20</v>
      </c>
      <c r="AX383" s="31">
        <f t="shared" si="522"/>
        <v>1.537411427772508E+23</v>
      </c>
      <c r="AY383" s="31">
        <f t="shared" si="523"/>
        <v>1.3856630848152142E+24</v>
      </c>
      <c r="AZ383" s="31">
        <f t="shared" si="524"/>
        <v>1949.9999999999998</v>
      </c>
      <c r="BA383" s="31">
        <f t="shared" si="525"/>
        <v>3543861.0190598979</v>
      </c>
      <c r="BB383" s="56">
        <f t="shared" si="569"/>
        <v>9.0129620463589522</v>
      </c>
      <c r="BD383" s="32">
        <f t="shared" si="526"/>
        <v>317</v>
      </c>
      <c r="BE383" s="32">
        <f t="shared" si="527"/>
        <v>9.1</v>
      </c>
      <c r="BF383" s="22">
        <v>1</v>
      </c>
      <c r="BG383" s="23">
        <f t="shared" si="528"/>
        <v>1.3</v>
      </c>
      <c r="BH383" s="31">
        <f t="shared" si="487"/>
        <v>2.5790658940929573E+19</v>
      </c>
      <c r="BI383" s="31">
        <f t="shared" si="529"/>
        <v>1.0628330549557078E+22</v>
      </c>
      <c r="BJ383" s="31">
        <f t="shared" si="530"/>
        <v>2.1650985700237676E+22</v>
      </c>
      <c r="BK383" s="31">
        <f t="shared" si="531"/>
        <v>2730</v>
      </c>
      <c r="BL383" s="31">
        <f t="shared" si="532"/>
        <v>3543861.0190598979</v>
      </c>
      <c r="BM383" s="56">
        <f t="shared" si="578"/>
        <v>2.0371012737404892</v>
      </c>
      <c r="BO383" s="32">
        <f t="shared" si="533"/>
        <v>272</v>
      </c>
      <c r="BP383" s="32">
        <f t="shared" si="534"/>
        <v>12.149999999999999</v>
      </c>
      <c r="BQ383" s="22">
        <v>1</v>
      </c>
      <c r="BR383" s="23">
        <f t="shared" si="535"/>
        <v>1.5249999999999999</v>
      </c>
      <c r="BS383" s="31">
        <f t="shared" si="488"/>
        <v>1.3432634865067486E+17</v>
      </c>
      <c r="BT383" s="31">
        <f t="shared" si="536"/>
        <v>5.5718569420299936E+19</v>
      </c>
      <c r="BU383" s="31">
        <f t="shared" si="537"/>
        <v>4.2287081445776589E+19</v>
      </c>
      <c r="BV383" s="31">
        <f t="shared" si="538"/>
        <v>3644.9999999999995</v>
      </c>
      <c r="BW383" s="31">
        <f t="shared" si="539"/>
        <v>3543861.0190598979</v>
      </c>
      <c r="BX383" s="56">
        <f t="shared" si="576"/>
        <v>0.75894054505947428</v>
      </c>
      <c r="BZ383" s="32">
        <f t="shared" si="540"/>
        <v>222</v>
      </c>
      <c r="CA383" s="32">
        <f t="shared" si="541"/>
        <v>15.7</v>
      </c>
      <c r="CB383" s="32">
        <v>1</v>
      </c>
      <c r="CC383" s="23">
        <f t="shared" si="542"/>
        <v>1.7749999999999999</v>
      </c>
      <c r="CD383" s="31">
        <f t="shared" si="489"/>
        <v>1.502673830043372E+26</v>
      </c>
      <c r="CE383" s="31">
        <f t="shared" si="543"/>
        <v>5.9212862272859077E+28</v>
      </c>
      <c r="CF383" s="31">
        <f t="shared" si="544"/>
        <v>4.1295977974391064E+16</v>
      </c>
      <c r="CG383" s="31">
        <f t="shared" si="545"/>
        <v>4710</v>
      </c>
      <c r="CH383" s="31">
        <f t="shared" si="546"/>
        <v>3543861.0190598979</v>
      </c>
      <c r="CI383" s="56">
        <f t="shared" si="575"/>
        <v>6.974156693202039E-13</v>
      </c>
      <c r="CK383" s="32">
        <f t="shared" si="547"/>
        <v>167</v>
      </c>
      <c r="CL383" s="32">
        <f t="shared" si="548"/>
        <v>19.799999999999997</v>
      </c>
      <c r="CM383" s="32">
        <v>1</v>
      </c>
      <c r="CN383" s="23">
        <f t="shared" si="549"/>
        <v>2.0499999999999998</v>
      </c>
      <c r="CO383" s="31">
        <f t="shared" si="490"/>
        <v>276595200</v>
      </c>
      <c r="CP383" s="31">
        <f t="shared" si="550"/>
        <v>94692366719.999985</v>
      </c>
      <c r="CQ383" s="31">
        <f t="shared" si="551"/>
        <v>20164051745308.066</v>
      </c>
      <c r="CR383" s="31">
        <f t="shared" si="552"/>
        <v>5939.9999999999991</v>
      </c>
      <c r="CS383" s="31">
        <f t="shared" si="553"/>
        <v>3543861.0190598979</v>
      </c>
      <c r="CT383" s="56">
        <f t="shared" si="570"/>
        <v>212.94273703108547</v>
      </c>
      <c r="CV383" s="32">
        <f t="shared" si="554"/>
        <v>117</v>
      </c>
      <c r="CW383" s="32">
        <f t="shared" si="555"/>
        <v>24.4</v>
      </c>
      <c r="CX383" s="32">
        <v>13</v>
      </c>
      <c r="CY383" s="23">
        <f t="shared" si="556"/>
        <v>2.2999999999999998</v>
      </c>
      <c r="CZ383" s="31">
        <f t="shared" si="491"/>
        <v>1460160</v>
      </c>
      <c r="DA383" s="31">
        <f t="shared" si="557"/>
        <v>392929055.99999994</v>
      </c>
      <c r="DB383" s="31">
        <f t="shared" si="558"/>
        <v>19691456782.527336</v>
      </c>
      <c r="DC383" s="31">
        <f t="shared" si="559"/>
        <v>7320</v>
      </c>
      <c r="DD383" s="31">
        <f t="shared" si="560"/>
        <v>3543861.0190598979</v>
      </c>
      <c r="DE383" s="56">
        <f t="shared" si="561"/>
        <v>50.114534626137036</v>
      </c>
      <c r="DG383" s="32">
        <f t="shared" si="562"/>
        <v>52</v>
      </c>
      <c r="DH383" s="32">
        <f t="shared" si="563"/>
        <v>29.65</v>
      </c>
      <c r="DI383" s="32">
        <v>1</v>
      </c>
      <c r="DJ383" s="23">
        <f t="shared" si="571"/>
        <v>2.625</v>
      </c>
      <c r="DK383" s="31">
        <f t="shared" si="492"/>
        <v>60</v>
      </c>
      <c r="DL383" s="31">
        <f t="shared" si="564"/>
        <v>8190</v>
      </c>
      <c r="DM383" s="31">
        <f t="shared" si="565"/>
        <v>2403742.2830233467</v>
      </c>
      <c r="DN383" s="31">
        <f t="shared" si="566"/>
        <v>8895</v>
      </c>
      <c r="DO383" s="31">
        <f t="shared" si="567"/>
        <v>3543861.0190598979</v>
      </c>
      <c r="DP383" s="56">
        <f t="shared" si="572"/>
        <v>293.49722625437687</v>
      </c>
    </row>
    <row r="384" spans="1:120">
      <c r="A384" s="23">
        <f t="shared" si="493"/>
        <v>122294.50026671572</v>
      </c>
      <c r="B384" s="23">
        <v>0</v>
      </c>
      <c r="C384" s="44">
        <f t="shared" si="574"/>
        <v>14.824999999999999</v>
      </c>
      <c r="D384" s="48"/>
      <c r="E384" s="47">
        <f t="shared" si="494"/>
        <v>14.824999999999999</v>
      </c>
      <c r="F384" s="84">
        <f t="shared" si="481"/>
        <v>29.65</v>
      </c>
      <c r="G384" s="185">
        <f t="shared" si="482"/>
        <v>188.70645981326089</v>
      </c>
      <c r="H384" s="26">
        <f t="shared" si="495"/>
        <v>5.7262152889753145E+22</v>
      </c>
      <c r="I384" s="23">
        <f t="shared" si="568"/>
        <v>75.600000000000037</v>
      </c>
      <c r="J384" s="27">
        <v>378</v>
      </c>
      <c r="K384" s="32">
        <f t="shared" si="496"/>
        <v>378</v>
      </c>
      <c r="L384" s="32">
        <f t="shared" si="497"/>
        <v>1</v>
      </c>
      <c r="M384" s="22">
        <v>1</v>
      </c>
      <c r="N384" s="109">
        <f t="shared" si="498"/>
        <v>14.824999999999999</v>
      </c>
      <c r="O384" s="31">
        <f t="shared" si="483"/>
        <v>1.2135937846092971E+22</v>
      </c>
      <c r="P384" s="31">
        <f t="shared" si="499"/>
        <v>6.8007975298828086E+25</v>
      </c>
      <c r="Q384" s="31">
        <f t="shared" si="500"/>
        <v>1.0186936999087085E+26</v>
      </c>
      <c r="R384" s="31">
        <f t="shared" si="501"/>
        <v>300</v>
      </c>
      <c r="S384" s="31">
        <f t="shared" si="502"/>
        <v>3668835.0080014719</v>
      </c>
      <c r="T384" s="56">
        <f t="shared" si="503"/>
        <v>1.4979032906545928</v>
      </c>
      <c r="U384" s="163">
        <f t="shared" si="504"/>
        <v>5661.1937943978264</v>
      </c>
      <c r="W384" s="32">
        <f t="shared" si="505"/>
        <v>373</v>
      </c>
      <c r="X384" s="32">
        <f t="shared" si="506"/>
        <v>2.0499999999999998</v>
      </c>
      <c r="Y384" s="22">
        <v>1</v>
      </c>
      <c r="Z384" s="23">
        <f t="shared" si="507"/>
        <v>1.0249999999999999</v>
      </c>
      <c r="AA384" s="31">
        <f t="shared" si="484"/>
        <v>7.9908058285313469E+22</v>
      </c>
      <c r="AB384" s="31">
        <f t="shared" si="508"/>
        <v>3.0550848383932467E+25</v>
      </c>
      <c r="AC384" s="31">
        <f t="shared" si="509"/>
        <v>5.0934684995435409E+25</v>
      </c>
      <c r="AD384" s="31">
        <f t="shared" si="510"/>
        <v>615</v>
      </c>
      <c r="AE384" s="31">
        <f t="shared" si="511"/>
        <v>3668835.0080014719</v>
      </c>
      <c r="AF384" s="56">
        <f t="shared" si="573"/>
        <v>1.6672101656667369</v>
      </c>
      <c r="AH384" s="32">
        <f t="shared" si="512"/>
        <v>363</v>
      </c>
      <c r="AI384" s="32">
        <f t="shared" si="513"/>
        <v>4.1999999999999993</v>
      </c>
      <c r="AJ384" s="22">
        <v>1</v>
      </c>
      <c r="AK384" s="23">
        <f t="shared" si="514"/>
        <v>1.075</v>
      </c>
      <c r="AL384" s="31">
        <f t="shared" si="485"/>
        <v>6.5193054545127533E+21</v>
      </c>
      <c r="AM384" s="31">
        <f t="shared" si="515"/>
        <v>2.5439959709872389E+24</v>
      </c>
      <c r="AN384" s="31">
        <f t="shared" si="516"/>
        <v>1.2733671248858844E+25</v>
      </c>
      <c r="AO384" s="31">
        <f t="shared" si="517"/>
        <v>1259.9999999999998</v>
      </c>
      <c r="AP384" s="31">
        <f t="shared" si="518"/>
        <v>3668835.0080014719</v>
      </c>
      <c r="AQ384" s="56">
        <f t="shared" si="577"/>
        <v>5.0053818457571442</v>
      </c>
      <c r="AS384" s="32">
        <f t="shared" si="519"/>
        <v>348</v>
      </c>
      <c r="AT384" s="32">
        <f t="shared" si="520"/>
        <v>6.4999999999999991</v>
      </c>
      <c r="AU384" s="22">
        <v>1</v>
      </c>
      <c r="AV384" s="23">
        <f t="shared" si="521"/>
        <v>1.1499999999999999</v>
      </c>
      <c r="AW384" s="31">
        <f t="shared" si="486"/>
        <v>3.8526786812993562E+20</v>
      </c>
      <c r="AX384" s="31">
        <f t="shared" si="522"/>
        <v>1.541842008256002E+23</v>
      </c>
      <c r="AY384" s="31">
        <f t="shared" si="523"/>
        <v>1.5917089061073539E+24</v>
      </c>
      <c r="AZ384" s="31">
        <f t="shared" si="524"/>
        <v>1949.9999999999998</v>
      </c>
      <c r="BA384" s="31">
        <f t="shared" si="525"/>
        <v>3668835.0080014719</v>
      </c>
      <c r="BB384" s="56">
        <f t="shared" si="569"/>
        <v>10.323424174359841</v>
      </c>
      <c r="BD384" s="32">
        <f t="shared" si="526"/>
        <v>318</v>
      </c>
      <c r="BE384" s="32">
        <f t="shared" si="527"/>
        <v>9.1</v>
      </c>
      <c r="BF384" s="22">
        <v>1</v>
      </c>
      <c r="BG384" s="23">
        <f t="shared" si="528"/>
        <v>1.3</v>
      </c>
      <c r="BH384" s="31">
        <f t="shared" si="487"/>
        <v>2.5790658940929573E+19</v>
      </c>
      <c r="BI384" s="31">
        <f t="shared" si="529"/>
        <v>1.0661858406180286E+22</v>
      </c>
      <c r="BJ384" s="31">
        <f t="shared" si="530"/>
        <v>2.487045165792735E+22</v>
      </c>
      <c r="BK384" s="31">
        <f t="shared" si="531"/>
        <v>2730</v>
      </c>
      <c r="BL384" s="31">
        <f t="shared" si="532"/>
        <v>3668835.0080014719</v>
      </c>
      <c r="BM384" s="56">
        <f t="shared" si="578"/>
        <v>2.3326563447429454</v>
      </c>
      <c r="BO384" s="32">
        <f t="shared" si="533"/>
        <v>273</v>
      </c>
      <c r="BP384" s="32">
        <f t="shared" si="534"/>
        <v>12.149999999999999</v>
      </c>
      <c r="BQ384" s="22">
        <v>1</v>
      </c>
      <c r="BR384" s="23">
        <f t="shared" si="535"/>
        <v>1.5249999999999999</v>
      </c>
      <c r="BS384" s="31">
        <f t="shared" si="488"/>
        <v>1.3432634865067486E+17</v>
      </c>
      <c r="BT384" s="31">
        <f t="shared" si="536"/>
        <v>5.5923417101992206E+19</v>
      </c>
      <c r="BU384" s="31">
        <f t="shared" si="537"/>
        <v>4.8575100894389215E+19</v>
      </c>
      <c r="BV384" s="31">
        <f t="shared" si="538"/>
        <v>3644.9999999999995</v>
      </c>
      <c r="BW384" s="31">
        <f t="shared" si="539"/>
        <v>3668835.0080014719</v>
      </c>
      <c r="BX384" s="56">
        <f t="shared" si="576"/>
        <v>0.86860037193004047</v>
      </c>
      <c r="BZ384" s="32">
        <f t="shared" si="540"/>
        <v>223</v>
      </c>
      <c r="CA384" s="32">
        <f t="shared" si="541"/>
        <v>15.7</v>
      </c>
      <c r="CB384" s="32">
        <v>1</v>
      </c>
      <c r="CC384" s="23">
        <f t="shared" si="542"/>
        <v>1.7749999999999999</v>
      </c>
      <c r="CD384" s="31">
        <f t="shared" si="489"/>
        <v>1.502673830043372E+26</v>
      </c>
      <c r="CE384" s="31">
        <f t="shared" si="543"/>
        <v>5.9479586877691774E+28</v>
      </c>
      <c r="CF384" s="31">
        <f t="shared" si="544"/>
        <v>4.7436621967176824E+16</v>
      </c>
      <c r="CG384" s="31">
        <f t="shared" si="545"/>
        <v>4710</v>
      </c>
      <c r="CH384" s="31">
        <f t="shared" si="546"/>
        <v>3668835.0080014719</v>
      </c>
      <c r="CI384" s="56">
        <f t="shared" si="575"/>
        <v>7.9752776468876671E-13</v>
      </c>
      <c r="CK384" s="32">
        <f t="shared" si="547"/>
        <v>168</v>
      </c>
      <c r="CL384" s="32">
        <f t="shared" si="548"/>
        <v>19.799999999999997</v>
      </c>
      <c r="CM384" s="32">
        <v>1</v>
      </c>
      <c r="CN384" s="23">
        <f t="shared" si="549"/>
        <v>2.0499999999999998</v>
      </c>
      <c r="CO384" s="31">
        <f t="shared" si="490"/>
        <v>276595200</v>
      </c>
      <c r="CP384" s="31">
        <f t="shared" si="550"/>
        <v>95259386879.999985</v>
      </c>
      <c r="CQ384" s="31">
        <f t="shared" si="551"/>
        <v>23162413069910.465</v>
      </c>
      <c r="CR384" s="31">
        <f t="shared" si="552"/>
        <v>5939.9999999999991</v>
      </c>
      <c r="CS384" s="31">
        <f t="shared" si="553"/>
        <v>3668835.0080014719</v>
      </c>
      <c r="CT384" s="56">
        <f t="shared" si="570"/>
        <v>243.15097785679205</v>
      </c>
      <c r="CV384" s="32">
        <f t="shared" si="554"/>
        <v>118</v>
      </c>
      <c r="CW384" s="32">
        <f t="shared" si="555"/>
        <v>24.4</v>
      </c>
      <c r="CX384" s="32">
        <v>1</v>
      </c>
      <c r="CY384" s="23">
        <f t="shared" si="556"/>
        <v>2.2999999999999998</v>
      </c>
      <c r="CZ384" s="31">
        <f t="shared" si="491"/>
        <v>1460160</v>
      </c>
      <c r="DA384" s="31">
        <f t="shared" si="557"/>
        <v>396287423.99999994</v>
      </c>
      <c r="DB384" s="31">
        <f t="shared" si="558"/>
        <v>22619544013.584362</v>
      </c>
      <c r="DC384" s="31">
        <f t="shared" si="559"/>
        <v>7320</v>
      </c>
      <c r="DD384" s="31">
        <f t="shared" si="560"/>
        <v>3668835.0080014719</v>
      </c>
      <c r="DE384" s="56">
        <f t="shared" si="561"/>
        <v>57.078631931515361</v>
      </c>
      <c r="DG384" s="32">
        <f t="shared" si="562"/>
        <v>53</v>
      </c>
      <c r="DH384" s="32">
        <f t="shared" si="563"/>
        <v>29.65</v>
      </c>
      <c r="DI384" s="32">
        <v>1</v>
      </c>
      <c r="DJ384" s="23">
        <f t="shared" si="571"/>
        <v>2.625</v>
      </c>
      <c r="DK384" s="31">
        <f t="shared" si="492"/>
        <v>60</v>
      </c>
      <c r="DL384" s="31">
        <f t="shared" si="564"/>
        <v>8347.5</v>
      </c>
      <c r="DM384" s="31">
        <f t="shared" si="565"/>
        <v>2761174.8063457357</v>
      </c>
      <c r="DN384" s="31">
        <f t="shared" si="566"/>
        <v>8895</v>
      </c>
      <c r="DO384" s="31">
        <f t="shared" si="567"/>
        <v>3668835.0080014719</v>
      </c>
      <c r="DP384" s="56">
        <f t="shared" si="572"/>
        <v>330.77865305130109</v>
      </c>
    </row>
    <row r="385" spans="1:120">
      <c r="A385" s="23">
        <f t="shared" si="493"/>
        <v>126607.20650484078</v>
      </c>
      <c r="B385" s="23">
        <v>0</v>
      </c>
      <c r="C385" s="44">
        <f t="shared" si="574"/>
        <v>14.824999999999999</v>
      </c>
      <c r="D385" s="48"/>
      <c r="E385" s="47">
        <f t="shared" si="494"/>
        <v>14.824999999999999</v>
      </c>
      <c r="F385" s="84">
        <f t="shared" si="481"/>
        <v>29.65</v>
      </c>
      <c r="G385" s="185">
        <f t="shared" si="482"/>
        <v>191.34070382527213</v>
      </c>
      <c r="H385" s="26">
        <f t="shared" si="495"/>
        <v>6.5776940828048159E+22</v>
      </c>
      <c r="I385" s="23">
        <f t="shared" si="568"/>
        <v>75.80000000000004</v>
      </c>
      <c r="J385" s="27">
        <v>379</v>
      </c>
      <c r="K385" s="32">
        <f t="shared" si="496"/>
        <v>379</v>
      </c>
      <c r="L385" s="32">
        <f t="shared" si="497"/>
        <v>1</v>
      </c>
      <c r="M385" s="22">
        <v>1</v>
      </c>
      <c r="N385" s="109">
        <f t="shared" si="498"/>
        <v>14.824999999999999</v>
      </c>
      <c r="O385" s="31">
        <f t="shared" si="483"/>
        <v>1.2135937846092971E+22</v>
      </c>
      <c r="P385" s="31">
        <f t="shared" si="499"/>
        <v>6.8187890577396418E+25</v>
      </c>
      <c r="Q385" s="31">
        <f t="shared" si="500"/>
        <v>1.1701717773309767E+26</v>
      </c>
      <c r="R385" s="31">
        <f t="shared" si="501"/>
        <v>300</v>
      </c>
      <c r="S385" s="31">
        <f t="shared" si="502"/>
        <v>3798216.1951452233</v>
      </c>
      <c r="T385" s="56">
        <f t="shared" si="503"/>
        <v>1.7160991012073874</v>
      </c>
      <c r="U385" s="163">
        <f t="shared" si="504"/>
        <v>5740.2211147581638</v>
      </c>
      <c r="W385" s="32">
        <f t="shared" si="505"/>
        <v>374</v>
      </c>
      <c r="X385" s="32">
        <f t="shared" si="506"/>
        <v>2.0499999999999998</v>
      </c>
      <c r="Y385" s="22">
        <v>1</v>
      </c>
      <c r="Z385" s="23">
        <f t="shared" si="507"/>
        <v>1.0249999999999999</v>
      </c>
      <c r="AA385" s="31">
        <f t="shared" si="484"/>
        <v>7.9908058285313469E+22</v>
      </c>
      <c r="AB385" s="31">
        <f t="shared" si="508"/>
        <v>3.0632754143674917E+25</v>
      </c>
      <c r="AC385" s="31">
        <f t="shared" si="509"/>
        <v>5.850858886654881E+25</v>
      </c>
      <c r="AD385" s="31">
        <f t="shared" si="510"/>
        <v>615</v>
      </c>
      <c r="AE385" s="31">
        <f t="shared" si="511"/>
        <v>3798216.1951452233</v>
      </c>
      <c r="AF385" s="56">
        <f t="shared" si="573"/>
        <v>1.9100009288139612</v>
      </c>
      <c r="AH385" s="32">
        <f t="shared" si="512"/>
        <v>364</v>
      </c>
      <c r="AI385" s="32">
        <f t="shared" si="513"/>
        <v>4.1999999999999993</v>
      </c>
      <c r="AJ385" s="22">
        <v>1</v>
      </c>
      <c r="AK385" s="23">
        <f t="shared" si="514"/>
        <v>1.075</v>
      </c>
      <c r="AL385" s="31">
        <f t="shared" si="485"/>
        <v>6.5193054545127533E+21</v>
      </c>
      <c r="AM385" s="31">
        <f t="shared" si="515"/>
        <v>2.5510042243508404E+24</v>
      </c>
      <c r="AN385" s="31">
        <f t="shared" si="516"/>
        <v>1.4627147216637196E+25</v>
      </c>
      <c r="AO385" s="31">
        <f t="shared" si="517"/>
        <v>1259.9999999999998</v>
      </c>
      <c r="AP385" s="31">
        <f t="shared" si="518"/>
        <v>3798216.1951452233</v>
      </c>
      <c r="AQ385" s="56">
        <f t="shared" si="577"/>
        <v>5.7338780849566797</v>
      </c>
      <c r="AS385" s="32">
        <f t="shared" si="519"/>
        <v>349</v>
      </c>
      <c r="AT385" s="32">
        <f t="shared" si="520"/>
        <v>6.4999999999999991</v>
      </c>
      <c r="AU385" s="22">
        <v>1</v>
      </c>
      <c r="AV385" s="23">
        <f t="shared" si="521"/>
        <v>1.1499999999999999</v>
      </c>
      <c r="AW385" s="31">
        <f t="shared" si="486"/>
        <v>3.8526786812993562E+20</v>
      </c>
      <c r="AX385" s="31">
        <f t="shared" si="522"/>
        <v>1.5462725887394964E+23</v>
      </c>
      <c r="AY385" s="31">
        <f t="shared" si="523"/>
        <v>1.8283934020796476E+24</v>
      </c>
      <c r="AZ385" s="31">
        <f t="shared" si="524"/>
        <v>1949.9999999999998</v>
      </c>
      <c r="BA385" s="31">
        <f t="shared" si="525"/>
        <v>3798216.1951452233</v>
      </c>
      <c r="BB385" s="56">
        <f t="shared" si="569"/>
        <v>11.824521855943479</v>
      </c>
      <c r="BD385" s="32">
        <f t="shared" si="526"/>
        <v>319</v>
      </c>
      <c r="BE385" s="32">
        <f t="shared" si="527"/>
        <v>9.1</v>
      </c>
      <c r="BF385" s="22">
        <v>1</v>
      </c>
      <c r="BG385" s="23">
        <f t="shared" si="528"/>
        <v>1.3</v>
      </c>
      <c r="BH385" s="31">
        <f t="shared" si="487"/>
        <v>2.5790658940929573E+19</v>
      </c>
      <c r="BI385" s="31">
        <f t="shared" si="529"/>
        <v>1.0695386262803493E+22</v>
      </c>
      <c r="BJ385" s="31">
        <f t="shared" si="530"/>
        <v>2.8568646907494436E+22</v>
      </c>
      <c r="BK385" s="31">
        <f t="shared" si="531"/>
        <v>2730</v>
      </c>
      <c r="BL385" s="31">
        <f t="shared" si="532"/>
        <v>3798216.1951452233</v>
      </c>
      <c r="BM385" s="56">
        <f t="shared" si="578"/>
        <v>2.6711187614467673</v>
      </c>
      <c r="BO385" s="32">
        <f t="shared" si="533"/>
        <v>274</v>
      </c>
      <c r="BP385" s="32">
        <f t="shared" si="534"/>
        <v>12.149999999999999</v>
      </c>
      <c r="BQ385" s="22">
        <v>1</v>
      </c>
      <c r="BR385" s="23">
        <f t="shared" si="535"/>
        <v>1.5249999999999999</v>
      </c>
      <c r="BS385" s="31">
        <f t="shared" si="488"/>
        <v>1.3432634865067486E+17</v>
      </c>
      <c r="BT385" s="31">
        <f t="shared" si="536"/>
        <v>5.6128264783684485E+19</v>
      </c>
      <c r="BU385" s="31">
        <f t="shared" si="537"/>
        <v>5.5798138491199898E+19</v>
      </c>
      <c r="BV385" s="31">
        <f t="shared" si="538"/>
        <v>3644.9999999999995</v>
      </c>
      <c r="BW385" s="31">
        <f t="shared" si="539"/>
        <v>3798216.1951452233</v>
      </c>
      <c r="BX385" s="56">
        <f t="shared" si="576"/>
        <v>0.99411835919466107</v>
      </c>
      <c r="BZ385" s="32">
        <f t="shared" si="540"/>
        <v>224</v>
      </c>
      <c r="CA385" s="32">
        <f t="shared" si="541"/>
        <v>15.7</v>
      </c>
      <c r="CB385" s="32">
        <v>1</v>
      </c>
      <c r="CC385" s="23">
        <f t="shared" si="542"/>
        <v>1.7749999999999999</v>
      </c>
      <c r="CD385" s="31">
        <f t="shared" si="489"/>
        <v>1.502673830043372E+26</v>
      </c>
      <c r="CE385" s="31">
        <f t="shared" si="543"/>
        <v>5.9746311482524471E+28</v>
      </c>
      <c r="CF385" s="31">
        <f t="shared" si="544"/>
        <v>5.4490369620312232E+16</v>
      </c>
      <c r="CG385" s="31">
        <f t="shared" si="545"/>
        <v>4710</v>
      </c>
      <c r="CH385" s="31">
        <f t="shared" si="546"/>
        <v>3798216.1951452233</v>
      </c>
      <c r="CI385" s="56">
        <f t="shared" si="575"/>
        <v>9.1202901515100939E-13</v>
      </c>
      <c r="CK385" s="32">
        <f t="shared" si="547"/>
        <v>169</v>
      </c>
      <c r="CL385" s="32">
        <f t="shared" si="548"/>
        <v>19.799999999999997</v>
      </c>
      <c r="CM385" s="32">
        <v>1</v>
      </c>
      <c r="CN385" s="23">
        <f t="shared" si="549"/>
        <v>2.0499999999999998</v>
      </c>
      <c r="CO385" s="31">
        <f t="shared" si="490"/>
        <v>276595200</v>
      </c>
      <c r="CP385" s="31">
        <f t="shared" si="550"/>
        <v>95826407039.999985</v>
      </c>
      <c r="CQ385" s="31">
        <f t="shared" si="551"/>
        <v>26606625791167.98</v>
      </c>
      <c r="CR385" s="31">
        <f t="shared" si="552"/>
        <v>5939.9999999999991</v>
      </c>
      <c r="CS385" s="31">
        <f t="shared" si="553"/>
        <v>3798216.1951452233</v>
      </c>
      <c r="CT385" s="56">
        <f t="shared" si="570"/>
        <v>277.6544233789524</v>
      </c>
      <c r="CV385" s="32">
        <f t="shared" si="554"/>
        <v>119</v>
      </c>
      <c r="CW385" s="32">
        <f t="shared" si="555"/>
        <v>24.4</v>
      </c>
      <c r="CX385" s="32">
        <v>1</v>
      </c>
      <c r="CY385" s="23">
        <f t="shared" si="556"/>
        <v>2.2999999999999998</v>
      </c>
      <c r="CZ385" s="31">
        <f t="shared" si="491"/>
        <v>1460160</v>
      </c>
      <c r="DA385" s="31">
        <f t="shared" si="557"/>
        <v>399645791.99999994</v>
      </c>
      <c r="DB385" s="31">
        <f t="shared" si="558"/>
        <v>25983032999.187397</v>
      </c>
      <c r="DC385" s="31">
        <f t="shared" si="559"/>
        <v>7320</v>
      </c>
      <c r="DD385" s="31">
        <f t="shared" si="560"/>
        <v>3798216.1951452233</v>
      </c>
      <c r="DE385" s="56">
        <f t="shared" si="561"/>
        <v>65.01515471777418</v>
      </c>
      <c r="DG385" s="32">
        <f t="shared" si="562"/>
        <v>54</v>
      </c>
      <c r="DH385" s="32">
        <f t="shared" si="563"/>
        <v>29.65</v>
      </c>
      <c r="DI385" s="32">
        <v>1</v>
      </c>
      <c r="DJ385" s="23">
        <f t="shared" si="571"/>
        <v>2.625</v>
      </c>
      <c r="DK385" s="31">
        <f t="shared" si="492"/>
        <v>60</v>
      </c>
      <c r="DL385" s="31">
        <f t="shared" si="564"/>
        <v>8505</v>
      </c>
      <c r="DM385" s="31">
        <f t="shared" si="565"/>
        <v>3171756.9579086029</v>
      </c>
      <c r="DN385" s="31">
        <f t="shared" si="566"/>
        <v>8895</v>
      </c>
      <c r="DO385" s="31">
        <f t="shared" si="567"/>
        <v>3798216.1951452233</v>
      </c>
      <c r="DP385" s="56">
        <f t="shared" si="572"/>
        <v>372.92850769060584</v>
      </c>
    </row>
    <row r="386" spans="1:120">
      <c r="A386" s="23">
        <f t="shared" si="493"/>
        <v>131072.00000000355</v>
      </c>
      <c r="B386" s="23">
        <v>0</v>
      </c>
      <c r="C386" s="44">
        <f t="shared" si="574"/>
        <v>14.824999999999999</v>
      </c>
      <c r="D386" s="48"/>
      <c r="E386" s="47">
        <f t="shared" si="494"/>
        <v>14.824999999999999</v>
      </c>
      <c r="F386" s="84">
        <f t="shared" si="481"/>
        <v>29.65</v>
      </c>
      <c r="G386" s="185">
        <f t="shared" si="482"/>
        <v>194.01172051333091</v>
      </c>
      <c r="H386" s="26">
        <f t="shared" si="495"/>
        <v>7.5557863725916236E+22</v>
      </c>
      <c r="I386" s="23">
        <f t="shared" si="568"/>
        <v>76.000000000000043</v>
      </c>
      <c r="J386" s="27">
        <v>380</v>
      </c>
      <c r="K386" s="32">
        <f t="shared" si="496"/>
        <v>380</v>
      </c>
      <c r="L386" s="32">
        <f t="shared" si="497"/>
        <v>1</v>
      </c>
      <c r="M386" s="22">
        <v>1</v>
      </c>
      <c r="N386" s="109">
        <f t="shared" si="498"/>
        <v>14.824999999999999</v>
      </c>
      <c r="O386" s="31">
        <f t="shared" si="483"/>
        <v>1.2135937846092971E+22</v>
      </c>
      <c r="P386" s="31">
        <f t="shared" si="499"/>
        <v>6.836780585596475E+25</v>
      </c>
      <c r="Q386" s="31">
        <f t="shared" si="500"/>
        <v>1.3441743956840498E+26</v>
      </c>
      <c r="R386" s="31">
        <f t="shared" si="501"/>
        <v>300</v>
      </c>
      <c r="S386" s="31">
        <f t="shared" si="502"/>
        <v>3932160.0000001066</v>
      </c>
      <c r="T386" s="56">
        <f t="shared" si="503"/>
        <v>1.9660926350567931</v>
      </c>
      <c r="U386" s="163">
        <f t="shared" si="504"/>
        <v>5820.3516153999271</v>
      </c>
      <c r="W386" s="32">
        <f t="shared" si="505"/>
        <v>375</v>
      </c>
      <c r="X386" s="32">
        <f t="shared" si="506"/>
        <v>2.0499999999999998</v>
      </c>
      <c r="Y386" s="22">
        <v>1</v>
      </c>
      <c r="Z386" s="23">
        <f t="shared" si="507"/>
        <v>1.0249999999999999</v>
      </c>
      <c r="AA386" s="31">
        <f t="shared" si="484"/>
        <v>7.9908058285313469E+22</v>
      </c>
      <c r="AB386" s="31">
        <f t="shared" si="508"/>
        <v>3.071465990341736E+25</v>
      </c>
      <c r="AC386" s="31">
        <f t="shared" si="509"/>
        <v>6.7208719784202491E+25</v>
      </c>
      <c r="AD386" s="31">
        <f t="shared" si="510"/>
        <v>615</v>
      </c>
      <c r="AE386" s="31">
        <f t="shared" si="511"/>
        <v>3932160.0000001066</v>
      </c>
      <c r="AF386" s="56">
        <f t="shared" si="573"/>
        <v>2.1881642185048173</v>
      </c>
      <c r="AH386" s="32">
        <f t="shared" si="512"/>
        <v>365</v>
      </c>
      <c r="AI386" s="32">
        <f t="shared" si="513"/>
        <v>4.1999999999999993</v>
      </c>
      <c r="AJ386" s="22">
        <v>1</v>
      </c>
      <c r="AK386" s="23">
        <f t="shared" si="514"/>
        <v>1.075</v>
      </c>
      <c r="AL386" s="31">
        <f t="shared" si="485"/>
        <v>6.5193054545127533E+21</v>
      </c>
      <c r="AM386" s="31">
        <f t="shared" si="515"/>
        <v>2.5580124777144415E+24</v>
      </c>
      <c r="AN386" s="31">
        <f t="shared" si="516"/>
        <v>1.6802179946050606E+25</v>
      </c>
      <c r="AO386" s="31">
        <f t="shared" si="517"/>
        <v>1259.9999999999998</v>
      </c>
      <c r="AP386" s="31">
        <f t="shared" si="518"/>
        <v>3932160.0000001066</v>
      </c>
      <c r="AQ386" s="56">
        <f t="shared" si="577"/>
        <v>6.5684511285352229</v>
      </c>
      <c r="AS386" s="32">
        <f t="shared" si="519"/>
        <v>350</v>
      </c>
      <c r="AT386" s="32">
        <f t="shared" si="520"/>
        <v>6.4999999999999991</v>
      </c>
      <c r="AU386" s="22">
        <v>1</v>
      </c>
      <c r="AV386" s="23">
        <f t="shared" si="521"/>
        <v>1.1499999999999999</v>
      </c>
      <c r="AW386" s="31">
        <f t="shared" si="486"/>
        <v>3.8526786812993562E+20</v>
      </c>
      <c r="AX386" s="31">
        <f t="shared" si="522"/>
        <v>1.5507031692229908E+23</v>
      </c>
      <c r="AY386" s="31">
        <f t="shared" si="523"/>
        <v>2.100272493256323E+24</v>
      </c>
      <c r="AZ386" s="31">
        <f t="shared" si="524"/>
        <v>1949.9999999999998</v>
      </c>
      <c r="BA386" s="31">
        <f t="shared" si="525"/>
        <v>3932160.0000001066</v>
      </c>
      <c r="BB386" s="56">
        <f t="shared" si="569"/>
        <v>13.544000779392903</v>
      </c>
      <c r="BD386" s="32">
        <f t="shared" si="526"/>
        <v>320</v>
      </c>
      <c r="BE386" s="32">
        <f t="shared" si="527"/>
        <v>9.1</v>
      </c>
      <c r="BF386" s="22">
        <v>1</v>
      </c>
      <c r="BG386" s="23">
        <f t="shared" si="528"/>
        <v>1.3</v>
      </c>
      <c r="BH386" s="31">
        <f t="shared" si="487"/>
        <v>2.5790658940929573E+19</v>
      </c>
      <c r="BI386" s="31">
        <f t="shared" si="529"/>
        <v>1.0728914119426702E+22</v>
      </c>
      <c r="BJ386" s="31">
        <f t="shared" si="530"/>
        <v>3.2816757707129989E+22</v>
      </c>
      <c r="BK386" s="31">
        <f t="shared" si="531"/>
        <v>2730</v>
      </c>
      <c r="BL386" s="31">
        <f t="shared" si="532"/>
        <v>3932160.0000001066</v>
      </c>
      <c r="BM386" s="56">
        <f t="shared" si="578"/>
        <v>3.0587212593778825</v>
      </c>
      <c r="BO386" s="32">
        <f t="shared" si="533"/>
        <v>275</v>
      </c>
      <c r="BP386" s="32">
        <f t="shared" si="534"/>
        <v>12.149999999999999</v>
      </c>
      <c r="BQ386" s="22">
        <v>1</v>
      </c>
      <c r="BR386" s="23">
        <f t="shared" si="535"/>
        <v>1.5249999999999999</v>
      </c>
      <c r="BS386" s="31">
        <f t="shared" si="488"/>
        <v>1.3432634865067486E+17</v>
      </c>
      <c r="BT386" s="31">
        <f t="shared" si="536"/>
        <v>5.6333112465376764E+19</v>
      </c>
      <c r="BU386" s="31">
        <f t="shared" si="537"/>
        <v>6.4095229896738079E+19</v>
      </c>
      <c r="BV386" s="31">
        <f t="shared" si="538"/>
        <v>3644.9999999999995</v>
      </c>
      <c r="BW386" s="31">
        <f t="shared" si="539"/>
        <v>3932160.0000001066</v>
      </c>
      <c r="BX386" s="56">
        <f t="shared" si="576"/>
        <v>1.1377896070651525</v>
      </c>
      <c r="BZ386" s="32">
        <f t="shared" si="540"/>
        <v>225</v>
      </c>
      <c r="CA386" s="32">
        <f t="shared" si="541"/>
        <v>15.7</v>
      </c>
      <c r="CB386" s="32">
        <v>1</v>
      </c>
      <c r="CC386" s="23">
        <f t="shared" si="542"/>
        <v>1.7749999999999999</v>
      </c>
      <c r="CD386" s="31">
        <f t="shared" si="489"/>
        <v>1.502673830043372E+26</v>
      </c>
      <c r="CE386" s="31">
        <f t="shared" si="543"/>
        <v>6.0013036087357168E+28</v>
      </c>
      <c r="CF386" s="31">
        <f t="shared" si="544"/>
        <v>6.259299794603308E+16</v>
      </c>
      <c r="CG386" s="31">
        <f t="shared" si="545"/>
        <v>4710</v>
      </c>
      <c r="CH386" s="31">
        <f t="shared" si="546"/>
        <v>3932160.0000001066</v>
      </c>
      <c r="CI386" s="56">
        <f t="shared" si="575"/>
        <v>1.0429900239494703E-12</v>
      </c>
      <c r="CK386" s="32">
        <f t="shared" si="547"/>
        <v>170</v>
      </c>
      <c r="CL386" s="32">
        <f t="shared" si="548"/>
        <v>19.799999999999997</v>
      </c>
      <c r="CM386" s="32">
        <v>1</v>
      </c>
      <c r="CN386" s="23">
        <f t="shared" si="549"/>
        <v>2.0499999999999998</v>
      </c>
      <c r="CO386" s="31">
        <f t="shared" si="490"/>
        <v>276595200</v>
      </c>
      <c r="CP386" s="31">
        <f t="shared" si="550"/>
        <v>96393427199.999985</v>
      </c>
      <c r="CQ386" s="31">
        <f t="shared" si="551"/>
        <v>30562987278336.348</v>
      </c>
      <c r="CR386" s="31">
        <f t="shared" si="552"/>
        <v>5939.9999999999991</v>
      </c>
      <c r="CS386" s="31">
        <f t="shared" si="553"/>
        <v>3932160.0000001066</v>
      </c>
      <c r="CT386" s="56">
        <f t="shared" si="570"/>
        <v>317.06505480838791</v>
      </c>
      <c r="CV386" s="32">
        <f t="shared" si="554"/>
        <v>120</v>
      </c>
      <c r="CW386" s="32">
        <f t="shared" si="555"/>
        <v>24.4</v>
      </c>
      <c r="CX386" s="32">
        <v>1</v>
      </c>
      <c r="CY386" s="23">
        <f t="shared" si="556"/>
        <v>2.2999999999999998</v>
      </c>
      <c r="CZ386" s="31">
        <f t="shared" si="491"/>
        <v>1460160</v>
      </c>
      <c r="DA386" s="31">
        <f t="shared" si="557"/>
        <v>403004159.99999994</v>
      </c>
      <c r="DB386" s="31">
        <f t="shared" si="558"/>
        <v>29846667264.00024</v>
      </c>
      <c r="DC386" s="31">
        <f t="shared" si="559"/>
        <v>7320</v>
      </c>
      <c r="DD386" s="31">
        <f t="shared" si="560"/>
        <v>3932160.0000001066</v>
      </c>
      <c r="DE386" s="56">
        <f t="shared" si="561"/>
        <v>74.060444596900055</v>
      </c>
      <c r="DG386" s="32">
        <f t="shared" si="562"/>
        <v>55</v>
      </c>
      <c r="DH386" s="32">
        <f t="shared" si="563"/>
        <v>29.65</v>
      </c>
      <c r="DI386" s="32">
        <v>12</v>
      </c>
      <c r="DJ386" s="23">
        <f t="shared" si="571"/>
        <v>2.625</v>
      </c>
      <c r="DK386" s="31">
        <f t="shared" si="492"/>
        <v>720</v>
      </c>
      <c r="DL386" s="31">
        <f t="shared" si="564"/>
        <v>103950</v>
      </c>
      <c r="DM386" s="31">
        <f t="shared" si="565"/>
        <v>3643392.0000000135</v>
      </c>
      <c r="DN386" s="31">
        <f t="shared" si="566"/>
        <v>8895</v>
      </c>
      <c r="DO386" s="31">
        <f t="shared" si="567"/>
        <v>3932160.0000001066</v>
      </c>
      <c r="DP386" s="56">
        <f t="shared" si="572"/>
        <v>35.049466089466222</v>
      </c>
    </row>
    <row r="387" spans="1:120">
      <c r="A387" s="23">
        <f t="shared" si="493"/>
        <v>135694.24409774071</v>
      </c>
      <c r="B387" s="23">
        <v>0</v>
      </c>
      <c r="C387" s="44">
        <f t="shared" si="574"/>
        <v>14.824999999999999</v>
      </c>
      <c r="D387" s="48"/>
      <c r="E387" s="47">
        <f t="shared" si="494"/>
        <v>14.824999999999999</v>
      </c>
      <c r="F387" s="84">
        <f t="shared" si="481"/>
        <v>29.65</v>
      </c>
      <c r="G387" s="185">
        <f t="shared" si="482"/>
        <v>196.72002320486564</v>
      </c>
      <c r="H387" s="26">
        <f t="shared" si="495"/>
        <v>8.679319376905013E+22</v>
      </c>
      <c r="I387" s="23">
        <f t="shared" si="568"/>
        <v>76.200000000000031</v>
      </c>
      <c r="J387" s="27">
        <v>381</v>
      </c>
      <c r="K387" s="32">
        <f t="shared" si="496"/>
        <v>381</v>
      </c>
      <c r="L387" s="32">
        <f t="shared" si="497"/>
        <v>1</v>
      </c>
      <c r="M387" s="22">
        <v>1</v>
      </c>
      <c r="N387" s="109">
        <f t="shared" si="498"/>
        <v>14.824999999999999</v>
      </c>
      <c r="O387" s="31">
        <f t="shared" si="483"/>
        <v>1.2135937846092971E+22</v>
      </c>
      <c r="P387" s="31">
        <f t="shared" si="499"/>
        <v>6.8547721134533082E+25</v>
      </c>
      <c r="Q387" s="31">
        <f t="shared" si="500"/>
        <v>1.5440509171514016E+26</v>
      </c>
      <c r="R387" s="31">
        <f t="shared" si="501"/>
        <v>300</v>
      </c>
      <c r="S387" s="31">
        <f t="shared" si="502"/>
        <v>4070827.3229322215</v>
      </c>
      <c r="T387" s="56">
        <f t="shared" si="503"/>
        <v>2.2525196922608375</v>
      </c>
      <c r="U387" s="163">
        <f t="shared" si="504"/>
        <v>5901.6006961459689</v>
      </c>
      <c r="W387" s="32">
        <f t="shared" si="505"/>
        <v>376</v>
      </c>
      <c r="X387" s="32">
        <f t="shared" si="506"/>
        <v>2.0499999999999998</v>
      </c>
      <c r="Y387" s="22">
        <v>1</v>
      </c>
      <c r="Z387" s="23">
        <f t="shared" si="507"/>
        <v>1.0249999999999999</v>
      </c>
      <c r="AA387" s="31">
        <f t="shared" si="484"/>
        <v>7.9908058285313469E+22</v>
      </c>
      <c r="AB387" s="31">
        <f t="shared" si="508"/>
        <v>3.079656566315981E+25</v>
      </c>
      <c r="AC387" s="31">
        <f t="shared" si="509"/>
        <v>7.7202545857570062E+25</v>
      </c>
      <c r="AD387" s="31">
        <f t="shared" si="510"/>
        <v>615</v>
      </c>
      <c r="AE387" s="31">
        <f t="shared" si="511"/>
        <v>4070827.3229322215</v>
      </c>
      <c r="AF387" s="56">
        <f t="shared" si="573"/>
        <v>2.506855689753845</v>
      </c>
      <c r="AH387" s="32">
        <f t="shared" si="512"/>
        <v>366</v>
      </c>
      <c r="AI387" s="32">
        <f t="shared" si="513"/>
        <v>4.1999999999999993</v>
      </c>
      <c r="AJ387" s="22">
        <v>1</v>
      </c>
      <c r="AK387" s="23">
        <f t="shared" si="514"/>
        <v>1.075</v>
      </c>
      <c r="AL387" s="31">
        <f t="shared" si="485"/>
        <v>6.5193054545127533E+21</v>
      </c>
      <c r="AM387" s="31">
        <f t="shared" si="515"/>
        <v>2.5650207310780425E+24</v>
      </c>
      <c r="AN387" s="31">
        <f t="shared" si="516"/>
        <v>1.9300636464392505E+25</v>
      </c>
      <c r="AO387" s="31">
        <f t="shared" si="517"/>
        <v>1259.9999999999998</v>
      </c>
      <c r="AP387" s="31">
        <f t="shared" si="518"/>
        <v>4070827.3229322215</v>
      </c>
      <c r="AQ387" s="56">
        <f t="shared" si="577"/>
        <v>7.5245537903628232</v>
      </c>
      <c r="AS387" s="32">
        <f t="shared" si="519"/>
        <v>351</v>
      </c>
      <c r="AT387" s="32">
        <f t="shared" si="520"/>
        <v>6.4999999999999991</v>
      </c>
      <c r="AU387" s="22">
        <v>1</v>
      </c>
      <c r="AV387" s="23">
        <f t="shared" si="521"/>
        <v>1.1499999999999999</v>
      </c>
      <c r="AW387" s="31">
        <f t="shared" si="486"/>
        <v>3.8526786812993562E+20</v>
      </c>
      <c r="AX387" s="31">
        <f t="shared" si="522"/>
        <v>1.5551337497064851E+23</v>
      </c>
      <c r="AY387" s="31">
        <f t="shared" si="523"/>
        <v>2.4125795580490604E+24</v>
      </c>
      <c r="AZ387" s="31">
        <f t="shared" si="524"/>
        <v>1949.9999999999998</v>
      </c>
      <c r="BA387" s="31">
        <f t="shared" si="525"/>
        <v>4070827.3229322215</v>
      </c>
      <c r="BB387" s="56">
        <f t="shared" si="569"/>
        <v>15.513646710480105</v>
      </c>
      <c r="BD387" s="32">
        <f t="shared" si="526"/>
        <v>321</v>
      </c>
      <c r="BE387" s="32">
        <f t="shared" si="527"/>
        <v>9.1</v>
      </c>
      <c r="BF387" s="22">
        <v>1</v>
      </c>
      <c r="BG387" s="23">
        <f t="shared" si="528"/>
        <v>1.3</v>
      </c>
      <c r="BH387" s="31">
        <f t="shared" si="487"/>
        <v>2.5790658940929573E+19</v>
      </c>
      <c r="BI387" s="31">
        <f t="shared" si="529"/>
        <v>1.0762441976049912E+22</v>
      </c>
      <c r="BJ387" s="31">
        <f t="shared" si="530"/>
        <v>3.7696555594516502E+22</v>
      </c>
      <c r="BK387" s="31">
        <f t="shared" si="531"/>
        <v>2730</v>
      </c>
      <c r="BL387" s="31">
        <f t="shared" si="532"/>
        <v>4070827.3229322215</v>
      </c>
      <c r="BM387" s="56">
        <f t="shared" si="578"/>
        <v>3.5026024463968439</v>
      </c>
      <c r="BO387" s="32">
        <f t="shared" si="533"/>
        <v>276</v>
      </c>
      <c r="BP387" s="32">
        <f t="shared" si="534"/>
        <v>12.149999999999999</v>
      </c>
      <c r="BQ387" s="22">
        <v>1</v>
      </c>
      <c r="BR387" s="23">
        <f t="shared" si="535"/>
        <v>1.5249999999999999</v>
      </c>
      <c r="BS387" s="31">
        <f t="shared" si="488"/>
        <v>1.3432634865067486E+17</v>
      </c>
      <c r="BT387" s="31">
        <f t="shared" si="536"/>
        <v>5.6537960147069043E+19</v>
      </c>
      <c r="BU387" s="31">
        <f t="shared" si="537"/>
        <v>7.3626085145539813E+19</v>
      </c>
      <c r="BV387" s="31">
        <f t="shared" si="538"/>
        <v>3644.9999999999995</v>
      </c>
      <c r="BW387" s="31">
        <f t="shared" si="539"/>
        <v>4070827.3229322215</v>
      </c>
      <c r="BX387" s="56">
        <f t="shared" si="576"/>
        <v>1.3022416258743752</v>
      </c>
      <c r="BZ387" s="32">
        <f t="shared" si="540"/>
        <v>226</v>
      </c>
      <c r="CA387" s="32">
        <f t="shared" si="541"/>
        <v>15.7</v>
      </c>
      <c r="CB387" s="32">
        <v>1</v>
      </c>
      <c r="CC387" s="23">
        <f t="shared" si="542"/>
        <v>1.7749999999999999</v>
      </c>
      <c r="CD387" s="31">
        <f t="shared" si="489"/>
        <v>1.502673830043372E+26</v>
      </c>
      <c r="CE387" s="31">
        <f t="shared" si="543"/>
        <v>6.0279760692189866E+28</v>
      </c>
      <c r="CF387" s="31">
        <f t="shared" si="544"/>
        <v>7.1900473774940984E+16</v>
      </c>
      <c r="CG387" s="31">
        <f t="shared" si="545"/>
        <v>4710</v>
      </c>
      <c r="CH387" s="31">
        <f t="shared" si="546"/>
        <v>4070827.3229322215</v>
      </c>
      <c r="CI387" s="56">
        <f t="shared" si="575"/>
        <v>1.1927796817590345E-12</v>
      </c>
      <c r="CK387" s="32">
        <f t="shared" si="547"/>
        <v>171</v>
      </c>
      <c r="CL387" s="32">
        <f t="shared" si="548"/>
        <v>19.799999999999997</v>
      </c>
      <c r="CM387" s="32">
        <v>1</v>
      </c>
      <c r="CN387" s="23">
        <f t="shared" si="549"/>
        <v>2.0499999999999998</v>
      </c>
      <c r="CO387" s="31">
        <f t="shared" si="490"/>
        <v>276595200</v>
      </c>
      <c r="CP387" s="31">
        <f t="shared" si="550"/>
        <v>96960447359.999985</v>
      </c>
      <c r="CQ387" s="31">
        <f t="shared" si="551"/>
        <v>35107653210420.273</v>
      </c>
      <c r="CR387" s="31">
        <f t="shared" si="552"/>
        <v>5939.9999999999991</v>
      </c>
      <c r="CS387" s="31">
        <f t="shared" si="553"/>
        <v>4070827.3229322215</v>
      </c>
      <c r="CT387" s="56">
        <f t="shared" si="570"/>
        <v>362.08221152353684</v>
      </c>
      <c r="CV387" s="32">
        <f t="shared" si="554"/>
        <v>121</v>
      </c>
      <c r="CW387" s="32">
        <f t="shared" si="555"/>
        <v>24.4</v>
      </c>
      <c r="CX387" s="32">
        <v>1</v>
      </c>
      <c r="CY387" s="23">
        <f t="shared" si="556"/>
        <v>2.2999999999999998</v>
      </c>
      <c r="CZ387" s="31">
        <f t="shared" si="491"/>
        <v>1460160</v>
      </c>
      <c r="DA387" s="31">
        <f t="shared" si="557"/>
        <v>406362527.99999994</v>
      </c>
      <c r="DB387" s="31">
        <f t="shared" si="558"/>
        <v>34284817588.300941</v>
      </c>
      <c r="DC387" s="31">
        <f t="shared" si="559"/>
        <v>7320</v>
      </c>
      <c r="DD387" s="31">
        <f t="shared" si="560"/>
        <v>4070827.3229322215</v>
      </c>
      <c r="DE387" s="56">
        <f t="shared" si="561"/>
        <v>84.370027317826285</v>
      </c>
      <c r="DG387" s="32">
        <f t="shared" si="562"/>
        <v>56</v>
      </c>
      <c r="DH387" s="32">
        <f t="shared" si="563"/>
        <v>29.65</v>
      </c>
      <c r="DI387" s="32">
        <v>1</v>
      </c>
      <c r="DJ387" s="23">
        <f t="shared" si="571"/>
        <v>2.625</v>
      </c>
      <c r="DK387" s="31">
        <f t="shared" si="492"/>
        <v>720</v>
      </c>
      <c r="DL387" s="31">
        <f t="shared" si="564"/>
        <v>105840</v>
      </c>
      <c r="DM387" s="31">
        <f t="shared" si="565"/>
        <v>4185158.3970093732</v>
      </c>
      <c r="DN387" s="31">
        <f t="shared" si="566"/>
        <v>8895</v>
      </c>
      <c r="DO387" s="31">
        <f t="shared" si="567"/>
        <v>4070827.3229322215</v>
      </c>
      <c r="DP387" s="56">
        <f t="shared" si="572"/>
        <v>39.542312896913955</v>
      </c>
    </row>
    <row r="388" spans="1:120">
      <c r="A388" s="23">
        <f t="shared" si="493"/>
        <v>140479.49128156083</v>
      </c>
      <c r="B388" s="23">
        <v>0</v>
      </c>
      <c r="C388" s="44">
        <f t="shared" si="574"/>
        <v>14.824999999999999</v>
      </c>
      <c r="D388" s="48"/>
      <c r="E388" s="47">
        <f t="shared" si="494"/>
        <v>14.824999999999999</v>
      </c>
      <c r="F388" s="84">
        <f t="shared" si="481"/>
        <v>29.65</v>
      </c>
      <c r="G388" s="185">
        <f t="shared" si="482"/>
        <v>199.46613239308795</v>
      </c>
      <c r="H388" s="26">
        <f t="shared" si="495"/>
        <v>9.9699198907446806E+22</v>
      </c>
      <c r="I388" s="23">
        <f t="shared" si="568"/>
        <v>76.400000000000034</v>
      </c>
      <c r="J388" s="27">
        <v>382</v>
      </c>
      <c r="K388" s="32">
        <f t="shared" si="496"/>
        <v>382</v>
      </c>
      <c r="L388" s="32">
        <f t="shared" si="497"/>
        <v>1</v>
      </c>
      <c r="M388" s="22">
        <v>1</v>
      </c>
      <c r="N388" s="109">
        <f t="shared" si="498"/>
        <v>14.824999999999999</v>
      </c>
      <c r="O388" s="31">
        <f t="shared" si="483"/>
        <v>1.2135937846092971E+22</v>
      </c>
      <c r="P388" s="31">
        <f t="shared" si="499"/>
        <v>6.8727636413101406E+25</v>
      </c>
      <c r="Q388" s="31">
        <f t="shared" si="500"/>
        <v>1.7736487485634787E+26</v>
      </c>
      <c r="R388" s="31">
        <f t="shared" si="501"/>
        <v>300</v>
      </c>
      <c r="S388" s="31">
        <f t="shared" si="502"/>
        <v>4214384.7384468252</v>
      </c>
      <c r="T388" s="56">
        <f t="shared" si="503"/>
        <v>2.5806921947709696</v>
      </c>
      <c r="U388" s="163">
        <f t="shared" si="504"/>
        <v>5983.9839717926388</v>
      </c>
      <c r="W388" s="32">
        <f t="shared" si="505"/>
        <v>377</v>
      </c>
      <c r="X388" s="32">
        <f t="shared" si="506"/>
        <v>2.0499999999999998</v>
      </c>
      <c r="Y388" s="22">
        <v>1</v>
      </c>
      <c r="Z388" s="23">
        <f t="shared" si="507"/>
        <v>1.0249999999999999</v>
      </c>
      <c r="AA388" s="31">
        <f t="shared" si="484"/>
        <v>7.9908058285313469E+22</v>
      </c>
      <c r="AB388" s="31">
        <f t="shared" si="508"/>
        <v>3.0878471422902252E+25</v>
      </c>
      <c r="AC388" s="31">
        <f t="shared" si="509"/>
        <v>8.8682437428173935E+25</v>
      </c>
      <c r="AD388" s="31">
        <f t="shared" si="510"/>
        <v>615</v>
      </c>
      <c r="AE388" s="31">
        <f t="shared" si="511"/>
        <v>4214384.7384468252</v>
      </c>
      <c r="AF388" s="56">
        <f t="shared" si="573"/>
        <v>2.8719827550271502</v>
      </c>
      <c r="AH388" s="32">
        <f t="shared" si="512"/>
        <v>367</v>
      </c>
      <c r="AI388" s="32">
        <f t="shared" si="513"/>
        <v>4.1999999999999993</v>
      </c>
      <c r="AJ388" s="22">
        <v>1</v>
      </c>
      <c r="AK388" s="23">
        <f t="shared" si="514"/>
        <v>1.075</v>
      </c>
      <c r="AL388" s="31">
        <f t="shared" si="485"/>
        <v>6.5193054545127533E+21</v>
      </c>
      <c r="AM388" s="31">
        <f t="shared" si="515"/>
        <v>2.5720289844416441E+24</v>
      </c>
      <c r="AN388" s="31">
        <f t="shared" si="516"/>
        <v>2.2170609357043454E+25</v>
      </c>
      <c r="AO388" s="31">
        <f t="shared" si="517"/>
        <v>1259.9999999999998</v>
      </c>
      <c r="AP388" s="31">
        <f t="shared" si="518"/>
        <v>4214384.7384468252</v>
      </c>
      <c r="AQ388" s="56">
        <f t="shared" si="577"/>
        <v>8.6198909464686384</v>
      </c>
      <c r="AS388" s="32">
        <f t="shared" si="519"/>
        <v>352</v>
      </c>
      <c r="AT388" s="32">
        <f t="shared" si="520"/>
        <v>6.4999999999999991</v>
      </c>
      <c r="AU388" s="22">
        <v>1</v>
      </c>
      <c r="AV388" s="23">
        <f t="shared" si="521"/>
        <v>1.1499999999999999</v>
      </c>
      <c r="AW388" s="31">
        <f t="shared" si="486"/>
        <v>3.8526786812993562E+20</v>
      </c>
      <c r="AX388" s="31">
        <f t="shared" si="522"/>
        <v>1.5595643301899795E+23</v>
      </c>
      <c r="AY388" s="31">
        <f t="shared" si="523"/>
        <v>2.7713261696304296E+24</v>
      </c>
      <c r="AZ388" s="31">
        <f t="shared" si="524"/>
        <v>1949.9999999999998</v>
      </c>
      <c r="BA388" s="31">
        <f t="shared" si="525"/>
        <v>4214384.7384468252</v>
      </c>
      <c r="BB388" s="56">
        <f t="shared" si="569"/>
        <v>17.769874034582713</v>
      </c>
      <c r="BD388" s="32">
        <f t="shared" si="526"/>
        <v>322</v>
      </c>
      <c r="BE388" s="32">
        <f t="shared" si="527"/>
        <v>9.1</v>
      </c>
      <c r="BF388" s="22">
        <v>1</v>
      </c>
      <c r="BG388" s="23">
        <f t="shared" si="528"/>
        <v>1.3</v>
      </c>
      <c r="BH388" s="31">
        <f t="shared" si="487"/>
        <v>2.5790658940929573E+19</v>
      </c>
      <c r="BI388" s="31">
        <f t="shared" si="529"/>
        <v>1.0795969832673121E+22</v>
      </c>
      <c r="BJ388" s="31">
        <f t="shared" si="530"/>
        <v>4.3301971400475386E+22</v>
      </c>
      <c r="BK388" s="31">
        <f t="shared" si="531"/>
        <v>2730</v>
      </c>
      <c r="BL388" s="31">
        <f t="shared" si="532"/>
        <v>4214384.7384468252</v>
      </c>
      <c r="BM388" s="56">
        <f t="shared" si="578"/>
        <v>4.0109385327685434</v>
      </c>
      <c r="BO388" s="32">
        <f t="shared" si="533"/>
        <v>277</v>
      </c>
      <c r="BP388" s="32">
        <f t="shared" si="534"/>
        <v>12.149999999999999</v>
      </c>
      <c r="BQ388" s="22">
        <v>1</v>
      </c>
      <c r="BR388" s="23">
        <f t="shared" si="535"/>
        <v>1.5249999999999999</v>
      </c>
      <c r="BS388" s="31">
        <f t="shared" si="488"/>
        <v>1.3432634865067486E+17</v>
      </c>
      <c r="BT388" s="31">
        <f t="shared" si="536"/>
        <v>5.674280782876133E+19</v>
      </c>
      <c r="BU388" s="31">
        <f t="shared" si="537"/>
        <v>8.4574162891553194E+19</v>
      </c>
      <c r="BV388" s="31">
        <f t="shared" si="538"/>
        <v>3644.9999999999995</v>
      </c>
      <c r="BW388" s="31">
        <f t="shared" si="539"/>
        <v>4214384.7384468252</v>
      </c>
      <c r="BX388" s="56">
        <f t="shared" si="576"/>
        <v>1.4904825144850329</v>
      </c>
      <c r="BZ388" s="32">
        <f t="shared" si="540"/>
        <v>227</v>
      </c>
      <c r="CA388" s="32">
        <f t="shared" si="541"/>
        <v>15.7</v>
      </c>
      <c r="CB388" s="32">
        <v>1</v>
      </c>
      <c r="CC388" s="23">
        <f t="shared" si="542"/>
        <v>1.7749999999999999</v>
      </c>
      <c r="CD388" s="31">
        <f t="shared" si="489"/>
        <v>1.502673830043372E+26</v>
      </c>
      <c r="CE388" s="31">
        <f t="shared" si="543"/>
        <v>6.0546485297022563E+28</v>
      </c>
      <c r="CF388" s="31">
        <f t="shared" si="544"/>
        <v>8.2591955948782176E+16</v>
      </c>
      <c r="CG388" s="31">
        <f t="shared" si="545"/>
        <v>4710</v>
      </c>
      <c r="CH388" s="31">
        <f t="shared" si="546"/>
        <v>4214384.7384468252</v>
      </c>
      <c r="CI388" s="56">
        <f t="shared" si="575"/>
        <v>1.3641081814016332E-12</v>
      </c>
      <c r="CK388" s="32">
        <f t="shared" si="547"/>
        <v>172</v>
      </c>
      <c r="CL388" s="32">
        <f t="shared" si="548"/>
        <v>19.799999999999997</v>
      </c>
      <c r="CM388" s="32">
        <v>1</v>
      </c>
      <c r="CN388" s="23">
        <f t="shared" si="549"/>
        <v>2.0499999999999998</v>
      </c>
      <c r="CO388" s="31">
        <f t="shared" si="490"/>
        <v>276595200</v>
      </c>
      <c r="CP388" s="31">
        <f t="shared" si="550"/>
        <v>97527467519.999985</v>
      </c>
      <c r="CQ388" s="31">
        <f t="shared" si="551"/>
        <v>40328103490616.148</v>
      </c>
      <c r="CR388" s="31">
        <f t="shared" si="552"/>
        <v>5939.9999999999991</v>
      </c>
      <c r="CS388" s="31">
        <f t="shared" si="553"/>
        <v>4214384.7384468252</v>
      </c>
      <c r="CT388" s="56">
        <f t="shared" si="570"/>
        <v>413.50508237431728</v>
      </c>
      <c r="CV388" s="32">
        <f t="shared" si="554"/>
        <v>122</v>
      </c>
      <c r="CW388" s="32">
        <f t="shared" si="555"/>
        <v>24.4</v>
      </c>
      <c r="CX388" s="32">
        <v>1</v>
      </c>
      <c r="CY388" s="23">
        <f t="shared" si="556"/>
        <v>2.2999999999999998</v>
      </c>
      <c r="CZ388" s="31">
        <f t="shared" si="491"/>
        <v>1460160</v>
      </c>
      <c r="DA388" s="31">
        <f t="shared" si="557"/>
        <v>409720895.99999994</v>
      </c>
      <c r="DB388" s="31">
        <f t="shared" si="558"/>
        <v>39382913565.054687</v>
      </c>
      <c r="DC388" s="31">
        <f t="shared" si="559"/>
        <v>7320</v>
      </c>
      <c r="DD388" s="31">
        <f t="shared" si="560"/>
        <v>4214384.7384468252</v>
      </c>
      <c r="DE388" s="56">
        <f t="shared" si="561"/>
        <v>96.12132051242682</v>
      </c>
      <c r="DG388" s="32">
        <f t="shared" si="562"/>
        <v>57</v>
      </c>
      <c r="DH388" s="32">
        <f t="shared" si="563"/>
        <v>29.65</v>
      </c>
      <c r="DI388" s="32">
        <v>1</v>
      </c>
      <c r="DJ388" s="23">
        <f t="shared" si="571"/>
        <v>2.625</v>
      </c>
      <c r="DK388" s="31">
        <f t="shared" si="492"/>
        <v>720</v>
      </c>
      <c r="DL388" s="31">
        <f t="shared" si="564"/>
        <v>107730</v>
      </c>
      <c r="DM388" s="31">
        <f t="shared" si="565"/>
        <v>4807484.5660466962</v>
      </c>
      <c r="DN388" s="31">
        <f t="shared" si="566"/>
        <v>8895</v>
      </c>
      <c r="DO388" s="31">
        <f t="shared" si="567"/>
        <v>4214384.7384468252</v>
      </c>
      <c r="DP388" s="56">
        <f t="shared" si="572"/>
        <v>44.625309255051484</v>
      </c>
    </row>
    <row r="389" spans="1:120">
      <c r="A389" s="23">
        <f t="shared" si="493"/>
        <v>145433.48984288058</v>
      </c>
      <c r="B389" s="23">
        <v>0</v>
      </c>
      <c r="C389" s="44">
        <f t="shared" si="574"/>
        <v>14.824999999999999</v>
      </c>
      <c r="D389" s="48"/>
      <c r="E389" s="47">
        <f t="shared" si="494"/>
        <v>14.824999999999999</v>
      </c>
      <c r="F389" s="84">
        <f t="shared" si="481"/>
        <v>29.65</v>
      </c>
      <c r="G389" s="185">
        <f t="shared" si="482"/>
        <v>202.25057583702448</v>
      </c>
      <c r="H389" s="26">
        <f t="shared" si="495"/>
        <v>1.1452430577950634E+23</v>
      </c>
      <c r="I389" s="23">
        <f t="shared" si="568"/>
        <v>76.600000000000037</v>
      </c>
      <c r="J389" s="27">
        <v>383</v>
      </c>
      <c r="K389" s="32">
        <f t="shared" si="496"/>
        <v>383</v>
      </c>
      <c r="L389" s="32">
        <f t="shared" si="497"/>
        <v>1</v>
      </c>
      <c r="M389" s="22">
        <v>1</v>
      </c>
      <c r="N389" s="109">
        <f t="shared" si="498"/>
        <v>14.824999999999999</v>
      </c>
      <c r="O389" s="31">
        <f t="shared" si="483"/>
        <v>1.2135937846092971E+22</v>
      </c>
      <c r="P389" s="31">
        <f t="shared" si="499"/>
        <v>6.8907551691669738E+25</v>
      </c>
      <c r="Q389" s="31">
        <f t="shared" si="500"/>
        <v>2.0373873998174177E+26</v>
      </c>
      <c r="R389" s="31">
        <f t="shared" si="501"/>
        <v>300</v>
      </c>
      <c r="S389" s="31">
        <f t="shared" si="502"/>
        <v>4363004.6952864174</v>
      </c>
      <c r="T389" s="56">
        <f t="shared" si="503"/>
        <v>2.9566968348168992</v>
      </c>
      <c r="U389" s="163">
        <f t="shared" si="504"/>
        <v>6067.5172751107348</v>
      </c>
      <c r="W389" s="32">
        <f t="shared" si="505"/>
        <v>378</v>
      </c>
      <c r="X389" s="32">
        <f t="shared" si="506"/>
        <v>2.0499999999999998</v>
      </c>
      <c r="Y389" s="22">
        <v>1</v>
      </c>
      <c r="Z389" s="23">
        <f t="shared" si="507"/>
        <v>1.0249999999999999</v>
      </c>
      <c r="AA389" s="31">
        <f t="shared" si="484"/>
        <v>7.9908058285313469E+22</v>
      </c>
      <c r="AB389" s="31">
        <f t="shared" si="508"/>
        <v>3.0960377182644703E+25</v>
      </c>
      <c r="AC389" s="31">
        <f t="shared" si="509"/>
        <v>1.0186936999087085E+26</v>
      </c>
      <c r="AD389" s="31">
        <f t="shared" si="510"/>
        <v>615</v>
      </c>
      <c r="AE389" s="31">
        <f t="shared" si="511"/>
        <v>4363004.6952864174</v>
      </c>
      <c r="AF389" s="56">
        <f t="shared" si="573"/>
        <v>3.2903142422946718</v>
      </c>
      <c r="AH389" s="32">
        <f t="shared" si="512"/>
        <v>368</v>
      </c>
      <c r="AI389" s="32">
        <f t="shared" si="513"/>
        <v>4.1999999999999993</v>
      </c>
      <c r="AJ389" s="22">
        <v>1</v>
      </c>
      <c r="AK389" s="23">
        <f t="shared" si="514"/>
        <v>1.075</v>
      </c>
      <c r="AL389" s="31">
        <f t="shared" si="485"/>
        <v>6.5193054545127533E+21</v>
      </c>
      <c r="AM389" s="31">
        <f t="shared" si="515"/>
        <v>2.5790372378052451E+24</v>
      </c>
      <c r="AN389" s="31">
        <f t="shared" si="516"/>
        <v>2.5467342497717696E+25</v>
      </c>
      <c r="AO389" s="31">
        <f t="shared" si="517"/>
        <v>1259.9999999999998</v>
      </c>
      <c r="AP389" s="31">
        <f t="shared" si="518"/>
        <v>4363004.6952864174</v>
      </c>
      <c r="AQ389" s="56">
        <f t="shared" si="577"/>
        <v>9.8747478804882807</v>
      </c>
      <c r="AS389" s="32">
        <f t="shared" si="519"/>
        <v>353</v>
      </c>
      <c r="AT389" s="32">
        <f t="shared" si="520"/>
        <v>6.4999999999999991</v>
      </c>
      <c r="AU389" s="22">
        <v>1</v>
      </c>
      <c r="AV389" s="23">
        <f t="shared" si="521"/>
        <v>1.1499999999999999</v>
      </c>
      <c r="AW389" s="31">
        <f t="shared" si="486"/>
        <v>3.8526786812993562E+20</v>
      </c>
      <c r="AX389" s="31">
        <f t="shared" si="522"/>
        <v>1.5639949106734735E+23</v>
      </c>
      <c r="AY389" s="31">
        <f t="shared" si="523"/>
        <v>3.1834178122147093E+24</v>
      </c>
      <c r="AZ389" s="31">
        <f t="shared" si="524"/>
        <v>1949.9999999999998</v>
      </c>
      <c r="BA389" s="31">
        <f t="shared" si="525"/>
        <v>4363004.6952864174</v>
      </c>
      <c r="BB389" s="56">
        <f t="shared" si="569"/>
        <v>20.354400071825644</v>
      </c>
      <c r="BD389" s="32">
        <f t="shared" si="526"/>
        <v>323</v>
      </c>
      <c r="BE389" s="32">
        <f t="shared" si="527"/>
        <v>9.1</v>
      </c>
      <c r="BF389" s="22">
        <v>1</v>
      </c>
      <c r="BG389" s="23">
        <f t="shared" si="528"/>
        <v>1.3</v>
      </c>
      <c r="BH389" s="31">
        <f t="shared" si="487"/>
        <v>2.5790658940929573E+19</v>
      </c>
      <c r="BI389" s="31">
        <f t="shared" si="529"/>
        <v>1.0829497689296328E+22</v>
      </c>
      <c r="BJ389" s="31">
        <f t="shared" si="530"/>
        <v>4.9740903315854724E+22</v>
      </c>
      <c r="BK389" s="31">
        <f t="shared" si="531"/>
        <v>2730</v>
      </c>
      <c r="BL389" s="31">
        <f t="shared" si="532"/>
        <v>4363004.6952864174</v>
      </c>
      <c r="BM389" s="56">
        <f t="shared" si="578"/>
        <v>4.5930942268003525</v>
      </c>
      <c r="BO389" s="32">
        <f t="shared" si="533"/>
        <v>278</v>
      </c>
      <c r="BP389" s="32">
        <f t="shared" si="534"/>
        <v>12.149999999999999</v>
      </c>
      <c r="BQ389" s="22">
        <v>1</v>
      </c>
      <c r="BR389" s="23">
        <f t="shared" si="535"/>
        <v>1.5249999999999999</v>
      </c>
      <c r="BS389" s="31">
        <f t="shared" si="488"/>
        <v>1.3432634865067486E+17</v>
      </c>
      <c r="BT389" s="31">
        <f t="shared" si="536"/>
        <v>5.6947655510453608E+19</v>
      </c>
      <c r="BU389" s="31">
        <f t="shared" si="537"/>
        <v>9.7150201788778447E+19</v>
      </c>
      <c r="BV389" s="31">
        <f t="shared" si="538"/>
        <v>3644.9999999999995</v>
      </c>
      <c r="BW389" s="31">
        <f t="shared" si="539"/>
        <v>4363004.6952864174</v>
      </c>
      <c r="BX389" s="56">
        <f t="shared" si="576"/>
        <v>1.7059561261647558</v>
      </c>
      <c r="BZ389" s="32">
        <f t="shared" si="540"/>
        <v>228</v>
      </c>
      <c r="CA389" s="32">
        <f t="shared" si="541"/>
        <v>15.7</v>
      </c>
      <c r="CB389" s="32">
        <v>1</v>
      </c>
      <c r="CC389" s="23">
        <f t="shared" si="542"/>
        <v>1.7749999999999999</v>
      </c>
      <c r="CD389" s="31">
        <f t="shared" si="489"/>
        <v>1.502673830043372E+26</v>
      </c>
      <c r="CE389" s="31">
        <f t="shared" si="543"/>
        <v>6.0813209901855269E+28</v>
      </c>
      <c r="CF389" s="31">
        <f t="shared" si="544"/>
        <v>9.4873243934353648E+16</v>
      </c>
      <c r="CG389" s="31">
        <f t="shared" si="545"/>
        <v>4710</v>
      </c>
      <c r="CH389" s="31">
        <f t="shared" si="546"/>
        <v>4363004.6952864174</v>
      </c>
      <c r="CI389" s="56">
        <f t="shared" si="575"/>
        <v>1.5600762414525876E-12</v>
      </c>
      <c r="CK389" s="32">
        <f t="shared" si="547"/>
        <v>173</v>
      </c>
      <c r="CL389" s="32">
        <f t="shared" si="548"/>
        <v>19.799999999999997</v>
      </c>
      <c r="CM389" s="32">
        <v>1</v>
      </c>
      <c r="CN389" s="23">
        <f t="shared" si="549"/>
        <v>2.0499999999999998</v>
      </c>
      <c r="CO389" s="31">
        <f t="shared" si="490"/>
        <v>276595200</v>
      </c>
      <c r="CP389" s="31">
        <f t="shared" si="550"/>
        <v>98094487679.999985</v>
      </c>
      <c r="CQ389" s="31">
        <f t="shared" si="551"/>
        <v>46324826139820.945</v>
      </c>
      <c r="CR389" s="31">
        <f t="shared" si="552"/>
        <v>5939.9999999999991</v>
      </c>
      <c r="CS389" s="31">
        <f t="shared" si="553"/>
        <v>4363004.6952864174</v>
      </c>
      <c r="CT389" s="56">
        <f t="shared" si="570"/>
        <v>472.24698589527259</v>
      </c>
      <c r="CV389" s="32">
        <f t="shared" si="554"/>
        <v>123</v>
      </c>
      <c r="CW389" s="32">
        <f t="shared" si="555"/>
        <v>24.4</v>
      </c>
      <c r="CX389" s="32">
        <v>1</v>
      </c>
      <c r="CY389" s="23">
        <f t="shared" si="556"/>
        <v>2.2999999999999998</v>
      </c>
      <c r="CZ389" s="31">
        <f t="shared" si="491"/>
        <v>1460160</v>
      </c>
      <c r="DA389" s="31">
        <f t="shared" si="557"/>
        <v>413079263.99999994</v>
      </c>
      <c r="DB389" s="31">
        <f t="shared" si="558"/>
        <v>45239088027.168747</v>
      </c>
      <c r="DC389" s="31">
        <f t="shared" si="559"/>
        <v>7320</v>
      </c>
      <c r="DD389" s="31">
        <f t="shared" si="560"/>
        <v>4363004.6952864174</v>
      </c>
      <c r="DE389" s="56">
        <f t="shared" si="561"/>
        <v>109.51672468160676</v>
      </c>
      <c r="DG389" s="32">
        <f t="shared" si="562"/>
        <v>58</v>
      </c>
      <c r="DH389" s="32">
        <f t="shared" si="563"/>
        <v>29.65</v>
      </c>
      <c r="DI389" s="32">
        <v>1</v>
      </c>
      <c r="DJ389" s="23">
        <f t="shared" si="571"/>
        <v>2.625</v>
      </c>
      <c r="DK389" s="31">
        <f t="shared" si="492"/>
        <v>720</v>
      </c>
      <c r="DL389" s="31">
        <f t="shared" si="564"/>
        <v>109620</v>
      </c>
      <c r="DM389" s="31">
        <f t="shared" si="565"/>
        <v>5522349.6126914732</v>
      </c>
      <c r="DN389" s="31">
        <f t="shared" si="566"/>
        <v>8895</v>
      </c>
      <c r="DO389" s="31">
        <f t="shared" si="567"/>
        <v>4363004.6952864174</v>
      </c>
      <c r="DP389" s="56">
        <f t="shared" si="572"/>
        <v>50.377208654364836</v>
      </c>
    </row>
    <row r="390" spans="1:120">
      <c r="A390" s="23">
        <f t="shared" si="493"/>
        <v>150562.19078617549</v>
      </c>
      <c r="B390" s="23">
        <v>0</v>
      </c>
      <c r="C390" s="44">
        <f t="shared" si="574"/>
        <v>14.824999999999999</v>
      </c>
      <c r="D390" s="73"/>
      <c r="E390" s="47">
        <f t="shared" si="494"/>
        <v>14.824999999999999</v>
      </c>
      <c r="F390" s="84">
        <f t="shared" ref="F390:F453" si="579">C390+E390</f>
        <v>29.65</v>
      </c>
      <c r="G390" s="185">
        <f t="shared" ref="G390:G453" si="580">POWER(2,J390/50)</f>
        <v>205.07388866294309</v>
      </c>
      <c r="H390" s="26">
        <f t="shared" si="495"/>
        <v>1.3155388165609637E+23</v>
      </c>
      <c r="I390" s="23">
        <f t="shared" si="568"/>
        <v>76.80000000000004</v>
      </c>
      <c r="J390" s="27">
        <v>384</v>
      </c>
      <c r="K390" s="32">
        <f t="shared" si="496"/>
        <v>384</v>
      </c>
      <c r="L390" s="32">
        <f t="shared" si="497"/>
        <v>1</v>
      </c>
      <c r="M390" s="22">
        <v>1</v>
      </c>
      <c r="N390" s="109">
        <f t="shared" si="498"/>
        <v>14.824999999999999</v>
      </c>
      <c r="O390" s="31">
        <f t="shared" ref="O390:O406" si="581">O389*M390</f>
        <v>1.2135937846092971E+22</v>
      </c>
      <c r="P390" s="31">
        <f t="shared" si="499"/>
        <v>6.9087466970238061E+25</v>
      </c>
      <c r="Q390" s="31">
        <f t="shared" si="500"/>
        <v>2.3403435546619541E+26</v>
      </c>
      <c r="R390" s="31">
        <f t="shared" si="501"/>
        <v>300</v>
      </c>
      <c r="S390" s="31">
        <f t="shared" si="502"/>
        <v>4516865.7235852648</v>
      </c>
      <c r="T390" s="56">
        <f t="shared" si="503"/>
        <v>3.3875081216541667</v>
      </c>
      <c r="U390" s="163">
        <f t="shared" si="504"/>
        <v>6152.2166598882923</v>
      </c>
      <c r="W390" s="32">
        <f t="shared" si="505"/>
        <v>379</v>
      </c>
      <c r="X390" s="32">
        <f t="shared" si="506"/>
        <v>2.0499999999999998</v>
      </c>
      <c r="Y390" s="22">
        <v>1</v>
      </c>
      <c r="Z390" s="23">
        <f t="shared" si="507"/>
        <v>1.0249999999999999</v>
      </c>
      <c r="AA390" s="31">
        <f t="shared" ref="AA390:AA406" si="582">AA389*Y390</f>
        <v>7.9908058285313469E+22</v>
      </c>
      <c r="AB390" s="31">
        <f t="shared" si="508"/>
        <v>3.1042282942387145E+25</v>
      </c>
      <c r="AC390" s="31">
        <f t="shared" si="509"/>
        <v>1.1701717773309767E+26</v>
      </c>
      <c r="AD390" s="31">
        <f t="shared" si="510"/>
        <v>615</v>
      </c>
      <c r="AE390" s="31">
        <f t="shared" si="511"/>
        <v>4516865.7235852648</v>
      </c>
      <c r="AF390" s="56">
        <f t="shared" si="573"/>
        <v>3.7696060547568435</v>
      </c>
      <c r="AH390" s="32">
        <f t="shared" si="512"/>
        <v>369</v>
      </c>
      <c r="AI390" s="32">
        <f t="shared" si="513"/>
        <v>4.1999999999999993</v>
      </c>
      <c r="AJ390" s="22">
        <v>1</v>
      </c>
      <c r="AK390" s="23">
        <f t="shared" si="514"/>
        <v>1.075</v>
      </c>
      <c r="AL390" s="31">
        <f t="shared" ref="AL390:AL406" si="583">AL389*AJ390</f>
        <v>6.5193054545127533E+21</v>
      </c>
      <c r="AM390" s="31">
        <f t="shared" si="515"/>
        <v>2.5860454911688467E+24</v>
      </c>
      <c r="AN390" s="31">
        <f t="shared" si="516"/>
        <v>2.9254294433274401E+25</v>
      </c>
      <c r="AO390" s="31">
        <f t="shared" si="517"/>
        <v>1259.9999999999998</v>
      </c>
      <c r="AP390" s="31">
        <f t="shared" si="518"/>
        <v>4516865.7235852648</v>
      </c>
      <c r="AQ390" s="56">
        <f t="shared" si="577"/>
        <v>11.312366519914535</v>
      </c>
      <c r="AS390" s="32">
        <f t="shared" si="519"/>
        <v>354</v>
      </c>
      <c r="AT390" s="32">
        <f t="shared" si="520"/>
        <v>6.4999999999999991</v>
      </c>
      <c r="AU390" s="22">
        <v>1</v>
      </c>
      <c r="AV390" s="23">
        <f t="shared" si="521"/>
        <v>1.1499999999999999</v>
      </c>
      <c r="AW390" s="31">
        <f t="shared" ref="AW390:AW406" si="584">AW389*AU390</f>
        <v>3.8526786812993562E+20</v>
      </c>
      <c r="AX390" s="31">
        <f t="shared" si="522"/>
        <v>1.5684254911569679E+23</v>
      </c>
      <c r="AY390" s="31">
        <f t="shared" si="523"/>
        <v>3.6567868041592958E+24</v>
      </c>
      <c r="AZ390" s="31">
        <f t="shared" si="524"/>
        <v>1949.9999999999998</v>
      </c>
      <c r="BA390" s="31">
        <f t="shared" si="525"/>
        <v>4516865.7235852648</v>
      </c>
      <c r="BB390" s="56">
        <f t="shared" si="569"/>
        <v>23.315017670758611</v>
      </c>
      <c r="BD390" s="32">
        <f t="shared" si="526"/>
        <v>324</v>
      </c>
      <c r="BE390" s="32">
        <f t="shared" si="527"/>
        <v>9.1</v>
      </c>
      <c r="BF390" s="22">
        <v>1</v>
      </c>
      <c r="BG390" s="23">
        <f t="shared" si="528"/>
        <v>1.3</v>
      </c>
      <c r="BH390" s="31">
        <f t="shared" ref="BH390:BH406" si="585">BH389*BF390</f>
        <v>2.5790658940929573E+19</v>
      </c>
      <c r="BI390" s="31">
        <f t="shared" si="529"/>
        <v>1.0863025545919536E+22</v>
      </c>
      <c r="BJ390" s="31">
        <f t="shared" si="530"/>
        <v>5.7137293814988888E+22</v>
      </c>
      <c r="BK390" s="31">
        <f t="shared" si="531"/>
        <v>2730</v>
      </c>
      <c r="BL390" s="31">
        <f t="shared" si="532"/>
        <v>4516865.7235852648</v>
      </c>
      <c r="BM390" s="56">
        <f t="shared" si="578"/>
        <v>5.2597955858118457</v>
      </c>
      <c r="BO390" s="32">
        <f t="shared" si="533"/>
        <v>279</v>
      </c>
      <c r="BP390" s="32">
        <f t="shared" si="534"/>
        <v>12.149999999999999</v>
      </c>
      <c r="BQ390" s="22">
        <v>1</v>
      </c>
      <c r="BR390" s="23">
        <f t="shared" si="535"/>
        <v>1.5249999999999999</v>
      </c>
      <c r="BS390" s="31">
        <f t="shared" ref="BS390:BS406" si="586">BS389*BQ390</f>
        <v>1.3432634865067486E+17</v>
      </c>
      <c r="BT390" s="31">
        <f t="shared" si="536"/>
        <v>5.7152503192145887E+19</v>
      </c>
      <c r="BU390" s="31">
        <f t="shared" si="537"/>
        <v>1.1159627698239984E+20</v>
      </c>
      <c r="BV390" s="31">
        <f t="shared" si="538"/>
        <v>3644.9999999999995</v>
      </c>
      <c r="BW390" s="31">
        <f t="shared" si="539"/>
        <v>4516865.7235852648</v>
      </c>
      <c r="BX390" s="56">
        <f t="shared" si="576"/>
        <v>1.9526052359809121</v>
      </c>
      <c r="BZ390" s="32">
        <f t="shared" si="540"/>
        <v>229</v>
      </c>
      <c r="CA390" s="32">
        <f t="shared" si="541"/>
        <v>15.7</v>
      </c>
      <c r="CB390" s="32">
        <v>1</v>
      </c>
      <c r="CC390" s="23">
        <f t="shared" si="542"/>
        <v>1.7749999999999999</v>
      </c>
      <c r="CD390" s="31">
        <f t="shared" ref="CD390:CD406" si="587">CD389*CB390</f>
        <v>1.502673830043372E+26</v>
      </c>
      <c r="CE390" s="31">
        <f t="shared" si="543"/>
        <v>6.1079934506687966E+28</v>
      </c>
      <c r="CF390" s="31">
        <f t="shared" si="544"/>
        <v>1.0898073924062448E+17</v>
      </c>
      <c r="CG390" s="31">
        <f t="shared" si="545"/>
        <v>4710</v>
      </c>
      <c r="CH390" s="31">
        <f t="shared" si="546"/>
        <v>4516865.7235852648</v>
      </c>
      <c r="CI390" s="56">
        <f t="shared" si="575"/>
        <v>1.7842314357539399E-12</v>
      </c>
      <c r="CK390" s="32">
        <f t="shared" si="547"/>
        <v>174</v>
      </c>
      <c r="CL390" s="32">
        <f t="shared" si="548"/>
        <v>19.799999999999997</v>
      </c>
      <c r="CM390" s="32">
        <v>1</v>
      </c>
      <c r="CN390" s="23">
        <f t="shared" si="549"/>
        <v>2.0499999999999998</v>
      </c>
      <c r="CO390" s="31">
        <f t="shared" ref="CO390:CO406" si="588">CO389*CM390</f>
        <v>276595200</v>
      </c>
      <c r="CP390" s="31">
        <f t="shared" si="550"/>
        <v>98661507839.999985</v>
      </c>
      <c r="CQ390" s="31">
        <f t="shared" si="551"/>
        <v>53213251582335.977</v>
      </c>
      <c r="CR390" s="31">
        <f t="shared" si="552"/>
        <v>5939.9999999999991</v>
      </c>
      <c r="CS390" s="31">
        <f t="shared" si="553"/>
        <v>4516865.7235852648</v>
      </c>
      <c r="CT390" s="56">
        <f t="shared" si="570"/>
        <v>539.35169598899961</v>
      </c>
      <c r="CV390" s="32">
        <f t="shared" si="554"/>
        <v>124</v>
      </c>
      <c r="CW390" s="32">
        <f t="shared" si="555"/>
        <v>24.4</v>
      </c>
      <c r="CX390" s="32">
        <v>1</v>
      </c>
      <c r="CY390" s="23">
        <f t="shared" si="556"/>
        <v>2.2999999999999998</v>
      </c>
      <c r="CZ390" s="31">
        <f t="shared" ref="CZ390:CZ406" si="589">CZ389*CX390</f>
        <v>1460160</v>
      </c>
      <c r="DA390" s="31">
        <f t="shared" si="557"/>
        <v>416437631.99999994</v>
      </c>
      <c r="DB390" s="31">
        <f t="shared" si="558"/>
        <v>51966065998.374802</v>
      </c>
      <c r="DC390" s="31">
        <f t="shared" si="559"/>
        <v>7320</v>
      </c>
      <c r="DD390" s="31">
        <f t="shared" si="560"/>
        <v>4516865.7235852648</v>
      </c>
      <c r="DE390" s="56">
        <f t="shared" si="561"/>
        <v>124.78715179701821</v>
      </c>
      <c r="DG390" s="32">
        <f t="shared" si="562"/>
        <v>59</v>
      </c>
      <c r="DH390" s="32">
        <f t="shared" si="563"/>
        <v>29.65</v>
      </c>
      <c r="DI390" s="32">
        <v>1</v>
      </c>
      <c r="DJ390" s="23">
        <f t="shared" si="571"/>
        <v>2.625</v>
      </c>
      <c r="DK390" s="31">
        <f t="shared" ref="DK390:DK406" si="590">DK389*DI390</f>
        <v>720</v>
      </c>
      <c r="DL390" s="31">
        <f t="shared" si="564"/>
        <v>111510</v>
      </c>
      <c r="DM390" s="31">
        <f t="shared" si="565"/>
        <v>6343513.9158172086</v>
      </c>
      <c r="DN390" s="31">
        <f t="shared" si="566"/>
        <v>8895</v>
      </c>
      <c r="DO390" s="31">
        <f t="shared" si="567"/>
        <v>4516865.7235852648</v>
      </c>
      <c r="DP390" s="56">
        <f t="shared" si="572"/>
        <v>56.887399478228041</v>
      </c>
    </row>
    <row r="391" spans="1:120">
      <c r="A391" s="23">
        <f t="shared" ref="A391:A454" si="591">POWER(POWER(2,0.05),J391-40)</f>
        <v>155871.75497764093</v>
      </c>
      <c r="B391" s="23">
        <v>0</v>
      </c>
      <c r="C391" s="44">
        <f t="shared" si="574"/>
        <v>14.824999999999999</v>
      </c>
      <c r="D391" s="48"/>
      <c r="E391" s="47">
        <f t="shared" ref="E391:E454" si="592">C391</f>
        <v>14.824999999999999</v>
      </c>
      <c r="F391" s="84">
        <f t="shared" si="579"/>
        <v>29.65</v>
      </c>
      <c r="G391" s="185">
        <f t="shared" si="580"/>
        <v>207.93661346719625</v>
      </c>
      <c r="H391" s="26">
        <f t="shared" ref="H391:H454" si="593">POWER($I$1,J391)</f>
        <v>1.5111572745183254E+23</v>
      </c>
      <c r="I391" s="23">
        <f t="shared" si="568"/>
        <v>77.000000000000028</v>
      </c>
      <c r="J391" s="27">
        <v>385</v>
      </c>
      <c r="K391" s="32">
        <f t="shared" ref="K391:K406" si="594">$J391-L$3</f>
        <v>385</v>
      </c>
      <c r="L391" s="32">
        <f t="shared" ref="L391:L406" si="595">M$3</f>
        <v>1</v>
      </c>
      <c r="M391" s="22">
        <v>1</v>
      </c>
      <c r="N391" s="109">
        <f t="shared" ref="N391:N406" si="596">E391</f>
        <v>14.824999999999999</v>
      </c>
      <c r="O391" s="31">
        <f t="shared" si="581"/>
        <v>1.2135937846092971E+22</v>
      </c>
      <c r="P391" s="31">
        <f t="shared" ref="P391:P406" si="597">K391*O391*N391</f>
        <v>6.9267382248806384E+25</v>
      </c>
      <c r="Q391" s="31">
        <f t="shared" ref="Q391:Q406" si="598">O$3*POWER($I$1,K391)*$F391</f>
        <v>2.688348791368101E+26</v>
      </c>
      <c r="R391" s="31">
        <f t="shared" ref="R391:R406" si="599">S$3</f>
        <v>300</v>
      </c>
      <c r="S391" s="31">
        <f t="shared" ref="S391:S406" si="600">$A391*(30+$B391)</f>
        <v>4676152.6493292283</v>
      </c>
      <c r="T391" s="56">
        <f t="shared" ref="T391:T406" si="601">Q391/P391</f>
        <v>3.881117928943282</v>
      </c>
      <c r="U391" s="163">
        <f t="shared" ref="U391:U406" si="602">30*G391</f>
        <v>6238.0984040158874</v>
      </c>
      <c r="W391" s="32">
        <f t="shared" ref="W391:W406" si="603">$J391-X$3</f>
        <v>380</v>
      </c>
      <c r="X391" s="32">
        <f t="shared" ref="X391:X406" si="604">Y$3</f>
        <v>2.0499999999999998</v>
      </c>
      <c r="Y391" s="22">
        <v>1</v>
      </c>
      <c r="Z391" s="23">
        <f t="shared" ref="Z391:Z406" si="605">Z$3</f>
        <v>1.0249999999999999</v>
      </c>
      <c r="AA391" s="31">
        <f t="shared" si="582"/>
        <v>7.9908058285313469E+22</v>
      </c>
      <c r="AB391" s="31">
        <f t="shared" ref="AB391:AB406" si="606">W391*AA391*Z391</f>
        <v>3.1124188702129596E+25</v>
      </c>
      <c r="AC391" s="31">
        <f t="shared" ref="AC391:AC406" si="607">AA$3*POWER($I$1,W391)*$F391</f>
        <v>1.3441743956840498E+26</v>
      </c>
      <c r="AD391" s="31">
        <f t="shared" ref="AD391:AD406" si="608">AE$3</f>
        <v>615</v>
      </c>
      <c r="AE391" s="31">
        <f t="shared" ref="AE391:AE406" si="609">$A391*(30+$B391)</f>
        <v>4676152.6493292283</v>
      </c>
      <c r="AF391" s="56">
        <f t="shared" si="573"/>
        <v>4.3187451681016125</v>
      </c>
      <c r="AH391" s="32">
        <f t="shared" ref="AH391:AH406" si="610">$J391-AI$3</f>
        <v>370</v>
      </c>
      <c r="AI391" s="32">
        <f t="shared" ref="AI391:AI406" si="611">AJ$3</f>
        <v>4.1999999999999993</v>
      </c>
      <c r="AJ391" s="22">
        <v>1</v>
      </c>
      <c r="AK391" s="23">
        <f t="shared" ref="AK391:AK406" si="612">AK$3</f>
        <v>1.075</v>
      </c>
      <c r="AL391" s="31">
        <f t="shared" si="583"/>
        <v>6.5193054545127533E+21</v>
      </c>
      <c r="AM391" s="31">
        <f t="shared" ref="AM391:AM406" si="613">AH391*AL391*AK391</f>
        <v>2.5930537445324477E+24</v>
      </c>
      <c r="AN391" s="31">
        <f t="shared" ref="AN391:AN406" si="614">AL$3*POWER($I$1,AH391)*$F391</f>
        <v>3.360435989210122E+25</v>
      </c>
      <c r="AO391" s="31">
        <f t="shared" ref="AO391:AO406" si="615">AP$3</f>
        <v>1259.9999999999998</v>
      </c>
      <c r="AP391" s="31">
        <f t="shared" ref="AP391:AP406" si="616">$A391*(30+$B391)</f>
        <v>4676152.6493292283</v>
      </c>
      <c r="AQ391" s="56">
        <f t="shared" si="577"/>
        <v>12.959376550893822</v>
      </c>
      <c r="AS391" s="32">
        <f t="shared" ref="AS391:AS406" si="617">$J391-AT$3</f>
        <v>355</v>
      </c>
      <c r="AT391" s="32">
        <f t="shared" ref="AT391:AT406" si="618">AU$3</f>
        <v>6.4999999999999991</v>
      </c>
      <c r="AU391" s="22">
        <v>1</v>
      </c>
      <c r="AV391" s="23">
        <f t="shared" ref="AV391:AV406" si="619">AV$3</f>
        <v>1.1499999999999999</v>
      </c>
      <c r="AW391" s="31">
        <f t="shared" si="584"/>
        <v>3.8526786812993562E+20</v>
      </c>
      <c r="AX391" s="31">
        <f t="shared" ref="AX391:AX406" si="620">AS391*AW391*AV391</f>
        <v>1.5728560716404619E+23</v>
      </c>
      <c r="AY391" s="31">
        <f t="shared" ref="AY391:AY406" si="621">AW$3*POWER($I$1,AS391)*$F391</f>
        <v>4.2005449865126493E+24</v>
      </c>
      <c r="AZ391" s="31">
        <f t="shared" ref="AZ391:AZ406" si="622">BA$3</f>
        <v>1949.9999999999998</v>
      </c>
      <c r="BA391" s="31">
        <f t="shared" ref="BA391:BA406" si="623">$A391*(30+$B391)</f>
        <v>4676152.6493292283</v>
      </c>
      <c r="BB391" s="56">
        <f t="shared" si="569"/>
        <v>26.706480410070533</v>
      </c>
      <c r="BD391" s="32">
        <f t="shared" ref="BD391:BD406" si="624">$J391-BE$3</f>
        <v>325</v>
      </c>
      <c r="BE391" s="32">
        <f t="shared" ref="BE391:BE406" si="625">BF$3</f>
        <v>9.1</v>
      </c>
      <c r="BF391" s="22">
        <v>1</v>
      </c>
      <c r="BG391" s="23">
        <f t="shared" ref="BG391:BG406" si="626">BG$3</f>
        <v>1.3</v>
      </c>
      <c r="BH391" s="31">
        <f t="shared" si="585"/>
        <v>2.5790658940929573E+19</v>
      </c>
      <c r="BI391" s="31">
        <f t="shared" ref="BI391:BI406" si="627">BD391*BH391*BG391</f>
        <v>1.0896553402542745E+22</v>
      </c>
      <c r="BJ391" s="31">
        <f t="shared" ref="BJ391:BJ406" si="628">BH$3*POWER($I$1,BD391)*$F391</f>
        <v>6.5633515414260011E+22</v>
      </c>
      <c r="BK391" s="31">
        <f t="shared" ref="BK391:BK406" si="629">BL$3</f>
        <v>2730</v>
      </c>
      <c r="BL391" s="31">
        <f t="shared" ref="BL391:BL406" si="630">$A391*(30+$B391)</f>
        <v>4676152.6493292283</v>
      </c>
      <c r="BM391" s="56">
        <f t="shared" si="578"/>
        <v>6.0233280184672173</v>
      </c>
      <c r="BO391" s="32">
        <f t="shared" ref="BO391:BO406" si="631">$J391-BP$3</f>
        <v>280</v>
      </c>
      <c r="BP391" s="32">
        <f t="shared" ref="BP391:BP406" si="632">BQ$3</f>
        <v>12.149999999999999</v>
      </c>
      <c r="BQ391" s="22">
        <v>1</v>
      </c>
      <c r="BR391" s="23">
        <f t="shared" ref="BR391:BR406" si="633">BR$3</f>
        <v>1.5249999999999999</v>
      </c>
      <c r="BS391" s="31">
        <f t="shared" si="586"/>
        <v>1.3432634865067486E+17</v>
      </c>
      <c r="BT391" s="31">
        <f t="shared" ref="BT391:BT406" si="634">BO391*BS391*BR391</f>
        <v>5.7357350873838166E+19</v>
      </c>
      <c r="BU391" s="31">
        <f t="shared" ref="BU391:BU406" si="635">BS$3*POWER($I$1,BO391)*$F391</f>
        <v>1.2819045979347619E+20</v>
      </c>
      <c r="BV391" s="31">
        <f t="shared" ref="BV391:BV406" si="636">BW$3</f>
        <v>3644.9999999999995</v>
      </c>
      <c r="BW391" s="31">
        <f t="shared" ref="BW391:BW406" si="637">$A391*(30+$B391)</f>
        <v>4676152.6493292283</v>
      </c>
      <c r="BX391" s="56">
        <f t="shared" si="576"/>
        <v>2.2349438710208358</v>
      </c>
      <c r="BZ391" s="32">
        <f t="shared" ref="BZ391:BZ406" si="638">$J391-CA$3</f>
        <v>230</v>
      </c>
      <c r="CA391" s="32">
        <f t="shared" ref="CA391:CA406" si="639">CB$3</f>
        <v>15.7</v>
      </c>
      <c r="CB391" s="32">
        <v>1</v>
      </c>
      <c r="CC391" s="23">
        <f t="shared" ref="CC391:CC406" si="640">CC$3</f>
        <v>1.7749999999999999</v>
      </c>
      <c r="CD391" s="31">
        <f t="shared" si="587"/>
        <v>1.502673830043372E+26</v>
      </c>
      <c r="CE391" s="31">
        <f t="shared" ref="CE391:CE406" si="641">BZ391*CD391*CC391</f>
        <v>6.1346659111520663E+28</v>
      </c>
      <c r="CF391" s="31">
        <f t="shared" ref="CF391:CF406" si="642">CD$3*POWER($I$1,BZ391)*$F391</f>
        <v>1.2518599589206616E+17</v>
      </c>
      <c r="CG391" s="31">
        <f t="shared" ref="CG391:CG406" si="643">CH$3</f>
        <v>4710</v>
      </c>
      <c r="CH391" s="31">
        <f t="shared" ref="CH391:CH406" si="644">$A391*(30+$B391)</f>
        <v>4676152.6493292283</v>
      </c>
      <c r="CI391" s="56">
        <f t="shared" si="575"/>
        <v>2.0406326555533112E-12</v>
      </c>
      <c r="CK391" s="32">
        <f t="shared" ref="CK391:CK406" si="645">$J391-CL$3</f>
        <v>175</v>
      </c>
      <c r="CL391" s="32">
        <f t="shared" ref="CL391:CL406" si="646">CM$3</f>
        <v>19.799999999999997</v>
      </c>
      <c r="CM391" s="32">
        <v>1</v>
      </c>
      <c r="CN391" s="23">
        <f t="shared" ref="CN391:CN406" si="647">CN$3</f>
        <v>2.0499999999999998</v>
      </c>
      <c r="CO391" s="31">
        <f t="shared" si="588"/>
        <v>276595200</v>
      </c>
      <c r="CP391" s="31">
        <f t="shared" ref="CP391:CP406" si="648">CK391*CO391*CN391</f>
        <v>99228527999.999985</v>
      </c>
      <c r="CQ391" s="31">
        <f t="shared" ref="CQ391:CQ406" si="649">CO$3*POWER($I$1,CK391)*$F391</f>
        <v>61125974556672.703</v>
      </c>
      <c r="CR391" s="31">
        <f t="shared" ref="CR391:CR406" si="650">CS$3</f>
        <v>5939.9999999999991</v>
      </c>
      <c r="CS391" s="31">
        <f t="shared" ref="CS391:CS406" si="651">$A391*(30+$B391)</f>
        <v>4676152.6493292283</v>
      </c>
      <c r="CT391" s="56">
        <f t="shared" si="570"/>
        <v>616.01210648486801</v>
      </c>
      <c r="CV391" s="32">
        <f t="shared" ref="CV391:CV406" si="652">$J391-CW$3</f>
        <v>125</v>
      </c>
      <c r="CW391" s="32">
        <f t="shared" ref="CW391:CW406" si="653">CX$3</f>
        <v>24.4</v>
      </c>
      <c r="CX391" s="32">
        <v>1</v>
      </c>
      <c r="CY391" s="23">
        <f t="shared" ref="CY391:CY406" si="654">CY$3</f>
        <v>2.2999999999999998</v>
      </c>
      <c r="CZ391" s="31">
        <f t="shared" si="589"/>
        <v>1460160</v>
      </c>
      <c r="DA391" s="31">
        <f t="shared" ref="DA391:DA406" si="655">CV391*CZ391*CY391</f>
        <v>419795999.99999994</v>
      </c>
      <c r="DB391" s="31">
        <f t="shared" ref="DB391:DB406" si="656">CZ$3*POWER($I$1,CV391)*$F391</f>
        <v>59693334528.000488</v>
      </c>
      <c r="DC391" s="31">
        <f t="shared" ref="DC391:DC406" si="657">DD$3</f>
        <v>7320</v>
      </c>
      <c r="DD391" s="31">
        <f t="shared" ref="DD391:DD406" si="658">$A391*(30+$B391)</f>
        <v>4676152.6493292283</v>
      </c>
      <c r="DE391" s="56">
        <f t="shared" ref="DE391:DE406" si="659">DB391/DA391</f>
        <v>142.19605362604813</v>
      </c>
      <c r="DG391" s="32">
        <f t="shared" ref="DG391:DG406" si="660">$J391-DH$3</f>
        <v>60</v>
      </c>
      <c r="DH391" s="32">
        <f t="shared" ref="DH391:DH406" si="661">DI$3</f>
        <v>29.65</v>
      </c>
      <c r="DI391" s="32">
        <v>1</v>
      </c>
      <c r="DJ391" s="23">
        <f t="shared" si="571"/>
        <v>2.625</v>
      </c>
      <c r="DK391" s="31">
        <f t="shared" si="590"/>
        <v>720</v>
      </c>
      <c r="DL391" s="31">
        <f t="shared" ref="DL391:DL406" si="662">DG391*DK391*DJ391</f>
        <v>113400</v>
      </c>
      <c r="DM391" s="31">
        <f t="shared" ref="DM391:DM406" si="663">DK$3*POWER($I$1,DG391)*$F391</f>
        <v>7286784.0000000289</v>
      </c>
      <c r="DN391" s="31">
        <f t="shared" ref="DN391:DN406" si="664">DO$3</f>
        <v>8895</v>
      </c>
      <c r="DO391" s="31">
        <f t="shared" ref="DO391:DO406" si="665">$A391*(30+$B391)</f>
        <v>4676152.6493292283</v>
      </c>
      <c r="DP391" s="56">
        <f t="shared" ref="DP391:DP406" si="666">DM391/DL391</f>
        <v>64.257354497354754</v>
      </c>
    </row>
    <row r="392" spans="1:120">
      <c r="A392" s="23">
        <f t="shared" si="591"/>
        <v>161368.56054594932</v>
      </c>
      <c r="B392" s="23">
        <v>0</v>
      </c>
      <c r="C392" s="44">
        <f t="shared" si="574"/>
        <v>14.824999999999999</v>
      </c>
      <c r="D392" s="48"/>
      <c r="E392" s="47">
        <f t="shared" si="592"/>
        <v>14.824999999999999</v>
      </c>
      <c r="F392" s="84">
        <f t="shared" si="579"/>
        <v>29.65</v>
      </c>
      <c r="G392" s="185">
        <f t="shared" si="580"/>
        <v>210.8393004204986</v>
      </c>
      <c r="H392" s="26">
        <f t="shared" si="593"/>
        <v>1.7358638753810033E+23</v>
      </c>
      <c r="I392" s="23">
        <f t="shared" ref="I392:I455" si="667">LOG(H392,2)</f>
        <v>77.200000000000031</v>
      </c>
      <c r="J392" s="27">
        <v>386</v>
      </c>
      <c r="K392" s="32">
        <f t="shared" si="594"/>
        <v>386</v>
      </c>
      <c r="L392" s="32">
        <f t="shared" si="595"/>
        <v>1</v>
      </c>
      <c r="M392" s="22">
        <v>1</v>
      </c>
      <c r="N392" s="109">
        <f t="shared" si="596"/>
        <v>14.824999999999999</v>
      </c>
      <c r="O392" s="31">
        <f t="shared" si="581"/>
        <v>1.2135937846092971E+22</v>
      </c>
      <c r="P392" s="31">
        <f t="shared" si="597"/>
        <v>6.9447297527374716E+25</v>
      </c>
      <c r="Q392" s="31">
        <f t="shared" si="598"/>
        <v>3.0881018343028045E+26</v>
      </c>
      <c r="R392" s="31">
        <f t="shared" si="599"/>
        <v>300</v>
      </c>
      <c r="S392" s="31">
        <f t="shared" si="600"/>
        <v>4841056.8163784798</v>
      </c>
      <c r="T392" s="56">
        <f t="shared" si="601"/>
        <v>4.4466839520796864</v>
      </c>
      <c r="U392" s="163">
        <f t="shared" si="602"/>
        <v>6325.1790126149581</v>
      </c>
      <c r="W392" s="32">
        <f t="shared" si="603"/>
        <v>381</v>
      </c>
      <c r="X392" s="32">
        <f t="shared" si="604"/>
        <v>2.0499999999999998</v>
      </c>
      <c r="Y392" s="22">
        <v>1</v>
      </c>
      <c r="Z392" s="23">
        <f t="shared" si="605"/>
        <v>1.0249999999999999</v>
      </c>
      <c r="AA392" s="31">
        <f t="shared" si="582"/>
        <v>7.9908058285313469E+22</v>
      </c>
      <c r="AB392" s="31">
        <f t="shared" si="606"/>
        <v>3.1206094461872038E+25</v>
      </c>
      <c r="AC392" s="31">
        <f t="shared" si="607"/>
        <v>1.5440509171514016E+26</v>
      </c>
      <c r="AD392" s="31">
        <f t="shared" si="608"/>
        <v>615</v>
      </c>
      <c r="AE392" s="31">
        <f t="shared" si="609"/>
        <v>4841056.8163784798</v>
      </c>
      <c r="AF392" s="56">
        <f t="shared" si="573"/>
        <v>4.9479146422438109</v>
      </c>
      <c r="AH392" s="32">
        <f t="shared" si="610"/>
        <v>371</v>
      </c>
      <c r="AI392" s="32">
        <f t="shared" si="611"/>
        <v>4.1999999999999993</v>
      </c>
      <c r="AJ392" s="22">
        <v>1</v>
      </c>
      <c r="AK392" s="23">
        <f t="shared" si="612"/>
        <v>1.075</v>
      </c>
      <c r="AL392" s="31">
        <f t="shared" si="583"/>
        <v>6.5193054545127533E+21</v>
      </c>
      <c r="AM392" s="31">
        <f t="shared" si="613"/>
        <v>2.6000619978960487E+24</v>
      </c>
      <c r="AN392" s="31">
        <f t="shared" si="614"/>
        <v>3.8601272928785022E+25</v>
      </c>
      <c r="AO392" s="31">
        <f t="shared" si="615"/>
        <v>1259.9999999999998</v>
      </c>
      <c r="AP392" s="31">
        <f t="shared" si="616"/>
        <v>4841056.8163784798</v>
      </c>
      <c r="AQ392" s="56">
        <f t="shared" si="577"/>
        <v>14.846289419260346</v>
      </c>
      <c r="AS392" s="32">
        <f t="shared" si="617"/>
        <v>356</v>
      </c>
      <c r="AT392" s="32">
        <f t="shared" si="618"/>
        <v>6.4999999999999991</v>
      </c>
      <c r="AU392" s="22">
        <v>1</v>
      </c>
      <c r="AV392" s="23">
        <f t="shared" si="619"/>
        <v>1.1499999999999999</v>
      </c>
      <c r="AW392" s="31">
        <f t="shared" si="584"/>
        <v>3.8526786812993562E+20</v>
      </c>
      <c r="AX392" s="31">
        <f t="shared" si="620"/>
        <v>1.5772866521239563E+23</v>
      </c>
      <c r="AY392" s="31">
        <f t="shared" si="621"/>
        <v>4.8251591160981219E+24</v>
      </c>
      <c r="AZ392" s="31">
        <f t="shared" si="622"/>
        <v>1949.9999999999998</v>
      </c>
      <c r="BA392" s="31">
        <f t="shared" si="623"/>
        <v>4841056.8163784798</v>
      </c>
      <c r="BB392" s="56">
        <f t="shared" ref="BB392:BB406" si="668">AY392/AX392</f>
        <v>30.591516827969205</v>
      </c>
      <c r="BD392" s="32">
        <f t="shared" si="624"/>
        <v>326</v>
      </c>
      <c r="BE392" s="32">
        <f t="shared" si="625"/>
        <v>9.1</v>
      </c>
      <c r="BF392" s="22">
        <v>1</v>
      </c>
      <c r="BG392" s="23">
        <f t="shared" si="626"/>
        <v>1.3</v>
      </c>
      <c r="BH392" s="31">
        <f t="shared" si="585"/>
        <v>2.5790658940929573E+19</v>
      </c>
      <c r="BI392" s="31">
        <f t="shared" si="627"/>
        <v>1.0930081259165953E+22</v>
      </c>
      <c r="BJ392" s="31">
        <f t="shared" si="628"/>
        <v>7.5393111189033012E+22</v>
      </c>
      <c r="BK392" s="31">
        <f t="shared" si="629"/>
        <v>2730</v>
      </c>
      <c r="BL392" s="31">
        <f t="shared" si="630"/>
        <v>4841056.8163784798</v>
      </c>
      <c r="BM392" s="56">
        <f t="shared" si="578"/>
        <v>6.8977630999594304</v>
      </c>
      <c r="BO392" s="32">
        <f t="shared" si="631"/>
        <v>281</v>
      </c>
      <c r="BP392" s="32">
        <f t="shared" si="632"/>
        <v>12.149999999999999</v>
      </c>
      <c r="BQ392" s="22">
        <v>1</v>
      </c>
      <c r="BR392" s="23">
        <f t="shared" si="633"/>
        <v>1.5249999999999999</v>
      </c>
      <c r="BS392" s="31">
        <f t="shared" si="586"/>
        <v>1.3432634865067486E+17</v>
      </c>
      <c r="BT392" s="31">
        <f t="shared" si="634"/>
        <v>5.7562198555530437E+19</v>
      </c>
      <c r="BU392" s="31">
        <f t="shared" si="635"/>
        <v>1.4725217029107969E+20</v>
      </c>
      <c r="BV392" s="31">
        <f t="shared" si="636"/>
        <v>3644.9999999999995</v>
      </c>
      <c r="BW392" s="31">
        <f t="shared" si="637"/>
        <v>4841056.8163784798</v>
      </c>
      <c r="BX392" s="56">
        <f t="shared" si="576"/>
        <v>2.5581401333902329</v>
      </c>
      <c r="BZ392" s="32">
        <f t="shared" si="638"/>
        <v>231</v>
      </c>
      <c r="CA392" s="32">
        <f t="shared" si="639"/>
        <v>15.7</v>
      </c>
      <c r="CB392" s="32">
        <v>1</v>
      </c>
      <c r="CC392" s="23">
        <f t="shared" si="640"/>
        <v>1.7749999999999999</v>
      </c>
      <c r="CD392" s="31">
        <f t="shared" si="587"/>
        <v>1.502673830043372E+26</v>
      </c>
      <c r="CE392" s="31">
        <f t="shared" si="641"/>
        <v>6.161338371635336E+28</v>
      </c>
      <c r="CF392" s="31">
        <f t="shared" si="642"/>
        <v>1.4380094754988203E+17</v>
      </c>
      <c r="CG392" s="31">
        <f t="shared" si="643"/>
        <v>4710</v>
      </c>
      <c r="CH392" s="31">
        <f t="shared" si="644"/>
        <v>4841056.8163784798</v>
      </c>
      <c r="CI392" s="56">
        <f t="shared" si="575"/>
        <v>2.3339238794592374E-12</v>
      </c>
      <c r="CK392" s="32">
        <f t="shared" si="645"/>
        <v>176</v>
      </c>
      <c r="CL392" s="32">
        <f t="shared" si="646"/>
        <v>19.799999999999997</v>
      </c>
      <c r="CM392" s="32">
        <v>1</v>
      </c>
      <c r="CN392" s="23">
        <f t="shared" si="647"/>
        <v>2.0499999999999998</v>
      </c>
      <c r="CO392" s="31">
        <f t="shared" si="588"/>
        <v>276595200</v>
      </c>
      <c r="CP392" s="31">
        <f t="shared" si="648"/>
        <v>99795548159.999985</v>
      </c>
      <c r="CQ392" s="31">
        <f t="shared" si="649"/>
        <v>70215306420840.562</v>
      </c>
      <c r="CR392" s="31">
        <f t="shared" si="650"/>
        <v>5939.9999999999991</v>
      </c>
      <c r="CS392" s="31">
        <f t="shared" si="651"/>
        <v>4841056.8163784798</v>
      </c>
      <c r="CT392" s="56">
        <f t="shared" ref="CT392:CT406" si="669">CQ392/CP392</f>
        <v>703.59157011960019</v>
      </c>
      <c r="CV392" s="32">
        <f t="shared" si="652"/>
        <v>126</v>
      </c>
      <c r="CW392" s="32">
        <f t="shared" si="653"/>
        <v>24.4</v>
      </c>
      <c r="CX392" s="32">
        <v>1</v>
      </c>
      <c r="CY392" s="23">
        <f t="shared" si="654"/>
        <v>2.2999999999999998</v>
      </c>
      <c r="CZ392" s="31">
        <f t="shared" si="589"/>
        <v>1460160</v>
      </c>
      <c r="DA392" s="31">
        <f t="shared" si="655"/>
        <v>423154367.99999994</v>
      </c>
      <c r="DB392" s="31">
        <f t="shared" si="656"/>
        <v>68569635176.601883</v>
      </c>
      <c r="DC392" s="31">
        <f t="shared" si="657"/>
        <v>7320</v>
      </c>
      <c r="DD392" s="31">
        <f t="shared" si="658"/>
        <v>4841056.8163784798</v>
      </c>
      <c r="DE392" s="56">
        <f t="shared" si="659"/>
        <v>162.04402072153937</v>
      </c>
      <c r="DG392" s="32">
        <f t="shared" si="660"/>
        <v>61</v>
      </c>
      <c r="DH392" s="32">
        <f t="shared" si="661"/>
        <v>29.65</v>
      </c>
      <c r="DI392" s="32">
        <v>1</v>
      </c>
      <c r="DJ392" s="23">
        <f t="shared" ref="DJ392:DJ406" si="670">DJ391</f>
        <v>2.625</v>
      </c>
      <c r="DK392" s="31">
        <f t="shared" si="590"/>
        <v>720</v>
      </c>
      <c r="DL392" s="31">
        <f t="shared" si="662"/>
        <v>115290</v>
      </c>
      <c r="DM392" s="31">
        <f t="shared" si="663"/>
        <v>8370316.7940187464</v>
      </c>
      <c r="DN392" s="31">
        <f t="shared" si="664"/>
        <v>8895</v>
      </c>
      <c r="DO392" s="31">
        <f t="shared" si="665"/>
        <v>4841056.8163784798</v>
      </c>
      <c r="DP392" s="56">
        <f t="shared" si="666"/>
        <v>72.602279417284649</v>
      </c>
    </row>
    <row r="393" spans="1:120">
      <c r="A393" s="23">
        <f t="shared" si="591"/>
        <v>167059.21054399494</v>
      </c>
      <c r="B393" s="23">
        <v>0</v>
      </c>
      <c r="C393" s="44">
        <f t="shared" si="574"/>
        <v>14.824999999999999</v>
      </c>
      <c r="D393" s="48"/>
      <c r="E393" s="47">
        <f t="shared" si="592"/>
        <v>14.824999999999999</v>
      </c>
      <c r="F393" s="84">
        <f t="shared" si="579"/>
        <v>29.65</v>
      </c>
      <c r="G393" s="185">
        <f t="shared" si="580"/>
        <v>213.78250737366255</v>
      </c>
      <c r="H393" s="26">
        <f t="shared" si="593"/>
        <v>1.9939839781489368E+23</v>
      </c>
      <c r="I393" s="23">
        <f t="shared" si="667"/>
        <v>77.400000000000034</v>
      </c>
      <c r="J393" s="27">
        <v>387</v>
      </c>
      <c r="K393" s="32">
        <f t="shared" si="594"/>
        <v>387</v>
      </c>
      <c r="L393" s="32">
        <f t="shared" si="595"/>
        <v>1</v>
      </c>
      <c r="M393" s="22">
        <v>1</v>
      </c>
      <c r="N393" s="109">
        <f t="shared" si="596"/>
        <v>14.824999999999999</v>
      </c>
      <c r="O393" s="31">
        <f t="shared" si="581"/>
        <v>1.2135937846092971E+22</v>
      </c>
      <c r="P393" s="31">
        <f t="shared" si="597"/>
        <v>6.962721280594304E+25</v>
      </c>
      <c r="Q393" s="31">
        <f t="shared" si="598"/>
        <v>3.5472974971269588E+26</v>
      </c>
      <c r="R393" s="31">
        <f t="shared" si="599"/>
        <v>300</v>
      </c>
      <c r="S393" s="31">
        <f t="shared" si="600"/>
        <v>5011776.3163198484</v>
      </c>
      <c r="T393" s="56">
        <f t="shared" si="601"/>
        <v>5.0946998367054821</v>
      </c>
      <c r="U393" s="163">
        <f t="shared" si="602"/>
        <v>6413.4752212098765</v>
      </c>
      <c r="W393" s="32">
        <f t="shared" si="603"/>
        <v>382</v>
      </c>
      <c r="X393" s="32">
        <f t="shared" si="604"/>
        <v>2.0499999999999998</v>
      </c>
      <c r="Y393" s="22">
        <v>1</v>
      </c>
      <c r="Z393" s="23">
        <f t="shared" si="605"/>
        <v>1.0249999999999999</v>
      </c>
      <c r="AA393" s="31">
        <f t="shared" si="582"/>
        <v>7.9908058285313469E+22</v>
      </c>
      <c r="AB393" s="31">
        <f t="shared" si="606"/>
        <v>3.1288000221614489E+25</v>
      </c>
      <c r="AC393" s="31">
        <f t="shared" si="607"/>
        <v>1.7736487485634787E+26</v>
      </c>
      <c r="AD393" s="31">
        <f t="shared" si="608"/>
        <v>615</v>
      </c>
      <c r="AE393" s="31">
        <f t="shared" si="609"/>
        <v>5011776.3163198484</v>
      </c>
      <c r="AF393" s="56">
        <f t="shared" si="573"/>
        <v>5.6687827154200807</v>
      </c>
      <c r="AH393" s="32">
        <f t="shared" si="610"/>
        <v>372</v>
      </c>
      <c r="AI393" s="32">
        <f t="shared" si="611"/>
        <v>4.1999999999999993</v>
      </c>
      <c r="AJ393" s="22">
        <v>1</v>
      </c>
      <c r="AK393" s="23">
        <f t="shared" si="612"/>
        <v>1.075</v>
      </c>
      <c r="AL393" s="31">
        <f t="shared" si="583"/>
        <v>6.5193054545127533E+21</v>
      </c>
      <c r="AM393" s="31">
        <f t="shared" si="613"/>
        <v>2.6070702512596498E+24</v>
      </c>
      <c r="AN393" s="31">
        <f t="shared" si="614"/>
        <v>4.4341218714086933E+25</v>
      </c>
      <c r="AO393" s="31">
        <f t="shared" si="615"/>
        <v>1259.9999999999998</v>
      </c>
      <c r="AP393" s="31">
        <f t="shared" si="616"/>
        <v>5011776.3163198484</v>
      </c>
      <c r="AQ393" s="56">
        <f t="shared" si="577"/>
        <v>17.008064394376305</v>
      </c>
      <c r="AS393" s="32">
        <f t="shared" si="617"/>
        <v>357</v>
      </c>
      <c r="AT393" s="32">
        <f t="shared" si="618"/>
        <v>6.4999999999999991</v>
      </c>
      <c r="AU393" s="22">
        <v>1</v>
      </c>
      <c r="AV393" s="23">
        <f t="shared" si="619"/>
        <v>1.1499999999999999</v>
      </c>
      <c r="AW393" s="31">
        <f t="shared" si="584"/>
        <v>3.8526786812993562E+20</v>
      </c>
      <c r="AX393" s="31">
        <f t="shared" si="620"/>
        <v>1.5817172326074506E+23</v>
      </c>
      <c r="AY393" s="31">
        <f t="shared" si="621"/>
        <v>5.5426523392608602E+24</v>
      </c>
      <c r="AZ393" s="31">
        <f t="shared" si="622"/>
        <v>1949.9999999999998</v>
      </c>
      <c r="BA393" s="31">
        <f t="shared" si="623"/>
        <v>5011776.3163198484</v>
      </c>
      <c r="BB393" s="56">
        <f t="shared" si="668"/>
        <v>35.041992493967037</v>
      </c>
      <c r="BD393" s="32">
        <f t="shared" si="624"/>
        <v>327</v>
      </c>
      <c r="BE393" s="32">
        <f t="shared" si="625"/>
        <v>9.1</v>
      </c>
      <c r="BF393" s="22">
        <v>1</v>
      </c>
      <c r="BG393" s="23">
        <f t="shared" si="626"/>
        <v>1.3</v>
      </c>
      <c r="BH393" s="31">
        <f t="shared" si="585"/>
        <v>2.5790658940929573E+19</v>
      </c>
      <c r="BI393" s="31">
        <f t="shared" si="627"/>
        <v>1.0963609115789162E+22</v>
      </c>
      <c r="BJ393" s="31">
        <f t="shared" si="628"/>
        <v>8.6603942800950789E+22</v>
      </c>
      <c r="BK393" s="31">
        <f t="shared" si="629"/>
        <v>2730</v>
      </c>
      <c r="BL393" s="31">
        <f t="shared" si="630"/>
        <v>5011776.3163198484</v>
      </c>
      <c r="BM393" s="56">
        <f t="shared" si="578"/>
        <v>7.899218394810223</v>
      </c>
      <c r="BO393" s="32">
        <f t="shared" si="631"/>
        <v>282</v>
      </c>
      <c r="BP393" s="32">
        <f t="shared" si="632"/>
        <v>12.149999999999999</v>
      </c>
      <c r="BQ393" s="22">
        <v>1</v>
      </c>
      <c r="BR393" s="23">
        <f t="shared" si="633"/>
        <v>1.5249999999999999</v>
      </c>
      <c r="BS393" s="31">
        <f t="shared" si="586"/>
        <v>1.3432634865067486E+17</v>
      </c>
      <c r="BT393" s="31">
        <f t="shared" si="634"/>
        <v>5.7767046237222724E+19</v>
      </c>
      <c r="BU393" s="31">
        <f t="shared" si="635"/>
        <v>1.6914832578310645E+20</v>
      </c>
      <c r="BV393" s="31">
        <f t="shared" si="636"/>
        <v>3644.9999999999995</v>
      </c>
      <c r="BW393" s="31">
        <f t="shared" si="637"/>
        <v>5011776.3163198484</v>
      </c>
      <c r="BX393" s="56">
        <f t="shared" si="576"/>
        <v>2.9281110390947114</v>
      </c>
      <c r="BZ393" s="32">
        <f t="shared" si="638"/>
        <v>232</v>
      </c>
      <c r="CA393" s="32">
        <f t="shared" si="639"/>
        <v>15.7</v>
      </c>
      <c r="CB393" s="32">
        <v>1</v>
      </c>
      <c r="CC393" s="23">
        <f t="shared" si="640"/>
        <v>1.7749999999999999</v>
      </c>
      <c r="CD393" s="31">
        <f t="shared" si="587"/>
        <v>1.502673830043372E+26</v>
      </c>
      <c r="CE393" s="31">
        <f t="shared" si="641"/>
        <v>6.1880108321186057E+28</v>
      </c>
      <c r="CF393" s="31">
        <f t="shared" si="642"/>
        <v>1.6518391189756438E+17</v>
      </c>
      <c r="CG393" s="31">
        <f t="shared" si="643"/>
        <v>4710</v>
      </c>
      <c r="CH393" s="31">
        <f t="shared" si="644"/>
        <v>5011776.3163198484</v>
      </c>
      <c r="CI393" s="56">
        <f t="shared" si="575"/>
        <v>2.6694185963635413E-12</v>
      </c>
      <c r="CK393" s="32">
        <f t="shared" si="645"/>
        <v>177</v>
      </c>
      <c r="CL393" s="32">
        <f t="shared" si="646"/>
        <v>19.799999999999997</v>
      </c>
      <c r="CM393" s="32">
        <v>14</v>
      </c>
      <c r="CN393" s="23">
        <f t="shared" si="647"/>
        <v>2.0499999999999998</v>
      </c>
      <c r="CO393" s="31">
        <f t="shared" si="588"/>
        <v>3872332800</v>
      </c>
      <c r="CP393" s="31">
        <f t="shared" si="648"/>
        <v>1405075956480</v>
      </c>
      <c r="CQ393" s="31">
        <f t="shared" si="649"/>
        <v>80656206981232.328</v>
      </c>
      <c r="CR393" s="31">
        <f t="shared" si="650"/>
        <v>5939.9999999999991</v>
      </c>
      <c r="CS393" s="31">
        <f t="shared" si="651"/>
        <v>5011776.3163198484</v>
      </c>
      <c r="CT393" s="56">
        <f t="shared" si="669"/>
        <v>57.403449691995633</v>
      </c>
      <c r="CV393" s="32">
        <f t="shared" si="652"/>
        <v>127</v>
      </c>
      <c r="CW393" s="32">
        <f t="shared" si="653"/>
        <v>24.4</v>
      </c>
      <c r="CX393" s="32">
        <v>1</v>
      </c>
      <c r="CY393" s="23">
        <f t="shared" si="654"/>
        <v>2.2999999999999998</v>
      </c>
      <c r="CZ393" s="31">
        <f t="shared" si="589"/>
        <v>1460160</v>
      </c>
      <c r="DA393" s="31">
        <f t="shared" si="655"/>
        <v>426512735.99999994</v>
      </c>
      <c r="DB393" s="31">
        <f t="shared" si="656"/>
        <v>78765827130.109421</v>
      </c>
      <c r="DC393" s="31">
        <f t="shared" si="657"/>
        <v>7320</v>
      </c>
      <c r="DD393" s="31">
        <f t="shared" si="658"/>
        <v>5011776.3163198484</v>
      </c>
      <c r="DE393" s="56">
        <f t="shared" si="659"/>
        <v>184.6740331104894</v>
      </c>
      <c r="DG393" s="32">
        <f t="shared" si="660"/>
        <v>62</v>
      </c>
      <c r="DH393" s="32">
        <f t="shared" si="661"/>
        <v>29.65</v>
      </c>
      <c r="DI393" s="32">
        <v>1</v>
      </c>
      <c r="DJ393" s="23">
        <f t="shared" si="670"/>
        <v>2.625</v>
      </c>
      <c r="DK393" s="31">
        <f t="shared" si="590"/>
        <v>720</v>
      </c>
      <c r="DL393" s="31">
        <f t="shared" si="662"/>
        <v>117180</v>
      </c>
      <c r="DM393" s="31">
        <f t="shared" si="663"/>
        <v>9614969.1320933923</v>
      </c>
      <c r="DN393" s="31">
        <f t="shared" si="664"/>
        <v>8895</v>
      </c>
      <c r="DO393" s="31">
        <f t="shared" si="665"/>
        <v>5011776.3163198484</v>
      </c>
      <c r="DP393" s="56">
        <f t="shared" si="666"/>
        <v>82.05298798509466</v>
      </c>
    </row>
    <row r="394" spans="1:120">
      <c r="A394" s="23">
        <f t="shared" si="591"/>
        <v>172950.54088082959</v>
      </c>
      <c r="B394" s="23">
        <v>0</v>
      </c>
      <c r="C394" s="44">
        <f t="shared" si="574"/>
        <v>14.824999999999999</v>
      </c>
      <c r="D394" s="48"/>
      <c r="E394" s="47">
        <f t="shared" si="592"/>
        <v>14.824999999999999</v>
      </c>
      <c r="F394" s="84">
        <f t="shared" si="579"/>
        <v>29.65</v>
      </c>
      <c r="G394" s="185">
        <f t="shared" si="580"/>
        <v>216.76679996480686</v>
      </c>
      <c r="H394" s="26">
        <f t="shared" si="593"/>
        <v>2.2904861155901278E+23</v>
      </c>
      <c r="I394" s="23">
        <f t="shared" si="667"/>
        <v>77.600000000000037</v>
      </c>
      <c r="J394" s="27">
        <v>388</v>
      </c>
      <c r="K394" s="32">
        <f t="shared" si="594"/>
        <v>388</v>
      </c>
      <c r="L394" s="32">
        <f t="shared" si="595"/>
        <v>1</v>
      </c>
      <c r="M394" s="22">
        <v>1</v>
      </c>
      <c r="N394" s="109">
        <f t="shared" si="596"/>
        <v>14.824999999999999</v>
      </c>
      <c r="O394" s="31">
        <f t="shared" si="581"/>
        <v>1.2135937846092971E+22</v>
      </c>
      <c r="P394" s="31">
        <f t="shared" si="597"/>
        <v>6.9807128084511372E+25</v>
      </c>
      <c r="Q394" s="31">
        <f t="shared" si="598"/>
        <v>4.0747747996348369E+26</v>
      </c>
      <c r="R394" s="31">
        <f t="shared" si="599"/>
        <v>300</v>
      </c>
      <c r="S394" s="31">
        <f t="shared" si="600"/>
        <v>5188516.2264248878</v>
      </c>
      <c r="T394" s="56">
        <f t="shared" si="601"/>
        <v>5.8371901429632622</v>
      </c>
      <c r="U394" s="163">
        <f t="shared" si="602"/>
        <v>6503.0039989442057</v>
      </c>
      <c r="W394" s="32">
        <f t="shared" si="603"/>
        <v>383</v>
      </c>
      <c r="X394" s="32">
        <f t="shared" si="604"/>
        <v>2.0499999999999998</v>
      </c>
      <c r="Y394" s="22">
        <v>1</v>
      </c>
      <c r="Z394" s="23">
        <f t="shared" si="605"/>
        <v>1.0249999999999999</v>
      </c>
      <c r="AA394" s="31">
        <f t="shared" si="582"/>
        <v>7.9908058285313469E+22</v>
      </c>
      <c r="AB394" s="31">
        <f t="shared" si="606"/>
        <v>3.1369905981356931E+25</v>
      </c>
      <c r="AC394" s="31">
        <f t="shared" si="607"/>
        <v>2.0373873998174177E+26</v>
      </c>
      <c r="AD394" s="31">
        <f t="shared" si="608"/>
        <v>615</v>
      </c>
      <c r="AE394" s="31">
        <f t="shared" si="609"/>
        <v>5188516.2264248878</v>
      </c>
      <c r="AF394" s="56">
        <f t="shared" si="573"/>
        <v>6.4947194965398776</v>
      </c>
      <c r="AH394" s="32">
        <f t="shared" si="610"/>
        <v>373</v>
      </c>
      <c r="AI394" s="32">
        <f t="shared" si="611"/>
        <v>4.1999999999999993</v>
      </c>
      <c r="AJ394" s="22">
        <v>1</v>
      </c>
      <c r="AK394" s="23">
        <f t="shared" si="612"/>
        <v>1.075</v>
      </c>
      <c r="AL394" s="31">
        <f t="shared" si="583"/>
        <v>6.5193054545127533E+21</v>
      </c>
      <c r="AM394" s="31">
        <f t="shared" si="613"/>
        <v>2.6140785046232508E+24</v>
      </c>
      <c r="AN394" s="31">
        <f t="shared" si="614"/>
        <v>5.0934684995435409E+25</v>
      </c>
      <c r="AO394" s="31">
        <f t="shared" si="615"/>
        <v>1259.9999999999998</v>
      </c>
      <c r="AP394" s="31">
        <f t="shared" si="616"/>
        <v>5188516.2264248878</v>
      </c>
      <c r="AQ394" s="56">
        <f t="shared" si="577"/>
        <v>19.484757211901819</v>
      </c>
      <c r="AS394" s="32">
        <f t="shared" si="617"/>
        <v>358</v>
      </c>
      <c r="AT394" s="32">
        <f t="shared" si="618"/>
        <v>6.4999999999999991</v>
      </c>
      <c r="AU394" s="22">
        <v>1</v>
      </c>
      <c r="AV394" s="23">
        <f t="shared" si="619"/>
        <v>1.1499999999999999</v>
      </c>
      <c r="AW394" s="31">
        <f t="shared" si="584"/>
        <v>3.8526786812993562E+20</v>
      </c>
      <c r="AX394" s="31">
        <f t="shared" si="620"/>
        <v>1.586147813090945E+23</v>
      </c>
      <c r="AY394" s="31">
        <f t="shared" si="621"/>
        <v>6.3668356244294187E+24</v>
      </c>
      <c r="AZ394" s="31">
        <f t="shared" si="622"/>
        <v>1949.9999999999998</v>
      </c>
      <c r="BA394" s="31">
        <f t="shared" si="623"/>
        <v>5188516.2264248878</v>
      </c>
      <c r="BB394" s="56">
        <f t="shared" si="668"/>
        <v>40.140241482427108</v>
      </c>
      <c r="BD394" s="32">
        <f t="shared" si="624"/>
        <v>328</v>
      </c>
      <c r="BE394" s="32">
        <f t="shared" si="625"/>
        <v>9.1</v>
      </c>
      <c r="BF394" s="22">
        <v>1</v>
      </c>
      <c r="BG394" s="23">
        <f t="shared" si="626"/>
        <v>1.3</v>
      </c>
      <c r="BH394" s="31">
        <f t="shared" si="585"/>
        <v>2.5790658940929573E+19</v>
      </c>
      <c r="BI394" s="31">
        <f t="shared" si="627"/>
        <v>1.0997136972412369E+22</v>
      </c>
      <c r="BJ394" s="31">
        <f t="shared" si="628"/>
        <v>9.9481806631709482E+22</v>
      </c>
      <c r="BK394" s="31">
        <f t="shared" si="629"/>
        <v>2730</v>
      </c>
      <c r="BL394" s="31">
        <f t="shared" si="630"/>
        <v>5188516.2264248878</v>
      </c>
      <c r="BM394" s="56">
        <f t="shared" si="578"/>
        <v>9.0461550930275276</v>
      </c>
      <c r="BO394" s="32">
        <f t="shared" si="631"/>
        <v>283</v>
      </c>
      <c r="BP394" s="32">
        <f t="shared" si="632"/>
        <v>12.149999999999999</v>
      </c>
      <c r="BQ394" s="22">
        <v>1</v>
      </c>
      <c r="BR394" s="23">
        <f t="shared" si="633"/>
        <v>1.5249999999999999</v>
      </c>
      <c r="BS394" s="31">
        <f t="shared" si="586"/>
        <v>1.3432634865067486E+17</v>
      </c>
      <c r="BT394" s="31">
        <f t="shared" si="634"/>
        <v>5.7971893918915002E+19</v>
      </c>
      <c r="BU394" s="31">
        <f t="shared" si="635"/>
        <v>1.9430040357755696E+20</v>
      </c>
      <c r="BV394" s="31">
        <f t="shared" si="636"/>
        <v>3644.9999999999995</v>
      </c>
      <c r="BW394" s="31">
        <f t="shared" si="637"/>
        <v>5188516.2264248878</v>
      </c>
      <c r="BX394" s="56">
        <f t="shared" si="576"/>
        <v>3.3516311171293447</v>
      </c>
      <c r="BZ394" s="32">
        <f t="shared" si="638"/>
        <v>233</v>
      </c>
      <c r="CA394" s="32">
        <f t="shared" si="639"/>
        <v>15.7</v>
      </c>
      <c r="CB394" s="32">
        <v>1</v>
      </c>
      <c r="CC394" s="23">
        <f t="shared" si="640"/>
        <v>1.7749999999999999</v>
      </c>
      <c r="CD394" s="31">
        <f t="shared" si="587"/>
        <v>1.502673830043372E+26</v>
      </c>
      <c r="CE394" s="31">
        <f t="shared" si="641"/>
        <v>6.2146832926018754E+28</v>
      </c>
      <c r="CF394" s="31">
        <f t="shared" si="642"/>
        <v>1.8974648786870742E+17</v>
      </c>
      <c r="CG394" s="31">
        <f t="shared" si="643"/>
        <v>4710</v>
      </c>
      <c r="CH394" s="31">
        <f t="shared" si="644"/>
        <v>5188516.2264248878</v>
      </c>
      <c r="CI394" s="56">
        <f t="shared" si="575"/>
        <v>3.0531964210402597E-12</v>
      </c>
      <c r="CK394" s="32">
        <f t="shared" si="645"/>
        <v>178</v>
      </c>
      <c r="CL394" s="32">
        <f t="shared" si="646"/>
        <v>19.799999999999997</v>
      </c>
      <c r="CM394" s="32">
        <v>1</v>
      </c>
      <c r="CN394" s="23">
        <f t="shared" si="647"/>
        <v>2.0499999999999998</v>
      </c>
      <c r="CO394" s="31">
        <f t="shared" si="588"/>
        <v>3872332800</v>
      </c>
      <c r="CP394" s="31">
        <f t="shared" si="648"/>
        <v>1413014238719.9998</v>
      </c>
      <c r="CQ394" s="31">
        <f t="shared" si="649"/>
        <v>92649652279641.937</v>
      </c>
      <c r="CR394" s="31">
        <f t="shared" si="650"/>
        <v>5939.9999999999991</v>
      </c>
      <c r="CS394" s="31">
        <f t="shared" si="651"/>
        <v>5188516.2264248878</v>
      </c>
      <c r="CT394" s="56">
        <f t="shared" si="669"/>
        <v>65.568803017561962</v>
      </c>
      <c r="CV394" s="32">
        <f t="shared" si="652"/>
        <v>128</v>
      </c>
      <c r="CW394" s="32">
        <f t="shared" si="653"/>
        <v>24.4</v>
      </c>
      <c r="CX394" s="32">
        <v>1</v>
      </c>
      <c r="CY394" s="23">
        <f t="shared" si="654"/>
        <v>2.2999999999999998</v>
      </c>
      <c r="CZ394" s="31">
        <f t="shared" si="589"/>
        <v>1460160</v>
      </c>
      <c r="DA394" s="31">
        <f t="shared" si="655"/>
        <v>429871103.99999994</v>
      </c>
      <c r="DB394" s="31">
        <f t="shared" si="656"/>
        <v>90478176054.33754</v>
      </c>
      <c r="DC394" s="31">
        <f t="shared" si="657"/>
        <v>7320</v>
      </c>
      <c r="DD394" s="31">
        <f t="shared" si="658"/>
        <v>5188516.2264248878</v>
      </c>
      <c r="DE394" s="56">
        <f t="shared" si="659"/>
        <v>210.4774552474631</v>
      </c>
      <c r="DG394" s="32">
        <f t="shared" si="660"/>
        <v>63</v>
      </c>
      <c r="DH394" s="32">
        <f t="shared" si="661"/>
        <v>29.65</v>
      </c>
      <c r="DI394" s="32">
        <v>1</v>
      </c>
      <c r="DJ394" s="23">
        <f t="shared" si="670"/>
        <v>2.625</v>
      </c>
      <c r="DK394" s="31">
        <f t="shared" si="590"/>
        <v>720</v>
      </c>
      <c r="DL394" s="31">
        <f t="shared" si="662"/>
        <v>119070</v>
      </c>
      <c r="DM394" s="31">
        <f t="shared" si="663"/>
        <v>11044699.22538295</v>
      </c>
      <c r="DN394" s="31">
        <f t="shared" si="664"/>
        <v>8895</v>
      </c>
      <c r="DO394" s="31">
        <f t="shared" si="665"/>
        <v>5188516.2264248878</v>
      </c>
      <c r="DP394" s="56">
        <f t="shared" si="666"/>
        <v>92.758034982640041</v>
      </c>
    </row>
    <row r="395" spans="1:120">
      <c r="A395" s="23">
        <f t="shared" si="591"/>
        <v>179049.6285333171</v>
      </c>
      <c r="B395" s="23">
        <v>0</v>
      </c>
      <c r="C395" s="44">
        <f t="shared" si="574"/>
        <v>14.824999999999999</v>
      </c>
      <c r="D395" s="48"/>
      <c r="E395" s="47">
        <f t="shared" si="592"/>
        <v>14.824999999999999</v>
      </c>
      <c r="F395" s="84">
        <f t="shared" si="579"/>
        <v>29.65</v>
      </c>
      <c r="G395" s="185">
        <f t="shared" si="580"/>
        <v>219.79275172806499</v>
      </c>
      <c r="H395" s="26">
        <f t="shared" si="593"/>
        <v>2.6310776331219284E+23</v>
      </c>
      <c r="I395" s="23">
        <f t="shared" si="667"/>
        <v>77.80000000000004</v>
      </c>
      <c r="J395" s="27">
        <v>389</v>
      </c>
      <c r="K395" s="32">
        <f t="shared" si="594"/>
        <v>389</v>
      </c>
      <c r="L395" s="32">
        <f t="shared" si="595"/>
        <v>1</v>
      </c>
      <c r="M395" s="22">
        <v>1</v>
      </c>
      <c r="N395" s="109">
        <f t="shared" si="596"/>
        <v>14.824999999999999</v>
      </c>
      <c r="O395" s="31">
        <f t="shared" si="581"/>
        <v>1.2135937846092971E+22</v>
      </c>
      <c r="P395" s="31">
        <f t="shared" si="597"/>
        <v>6.9987043363079704E+25</v>
      </c>
      <c r="Q395" s="31">
        <f t="shared" si="598"/>
        <v>4.6806871093239103E+26</v>
      </c>
      <c r="R395" s="31">
        <f t="shared" si="599"/>
        <v>300</v>
      </c>
      <c r="S395" s="31">
        <f t="shared" si="600"/>
        <v>5371488.8559995126</v>
      </c>
      <c r="T395" s="56">
        <f t="shared" si="601"/>
        <v>6.6879337723146559</v>
      </c>
      <c r="U395" s="163">
        <f t="shared" si="602"/>
        <v>6593.7825518419495</v>
      </c>
      <c r="W395" s="32">
        <f t="shared" si="603"/>
        <v>384</v>
      </c>
      <c r="X395" s="32">
        <f t="shared" si="604"/>
        <v>2.0499999999999998</v>
      </c>
      <c r="Y395" s="22">
        <v>1</v>
      </c>
      <c r="Z395" s="23">
        <f t="shared" si="605"/>
        <v>1.0249999999999999</v>
      </c>
      <c r="AA395" s="31">
        <f t="shared" si="582"/>
        <v>7.9908058285313469E+22</v>
      </c>
      <c r="AB395" s="31">
        <f t="shared" si="606"/>
        <v>3.1451811741099377E+25</v>
      </c>
      <c r="AC395" s="31">
        <f t="shared" si="607"/>
        <v>2.3403435546619541E+26</v>
      </c>
      <c r="AD395" s="31">
        <f t="shared" si="608"/>
        <v>615</v>
      </c>
      <c r="AE395" s="31">
        <f t="shared" si="609"/>
        <v>5371488.8559995126</v>
      </c>
      <c r="AF395" s="56">
        <f t="shared" si="573"/>
        <v>7.4410452851710636</v>
      </c>
      <c r="AH395" s="32">
        <f t="shared" si="610"/>
        <v>374</v>
      </c>
      <c r="AI395" s="32">
        <f t="shared" si="611"/>
        <v>4.1999999999999993</v>
      </c>
      <c r="AJ395" s="22">
        <v>1</v>
      </c>
      <c r="AK395" s="23">
        <f t="shared" si="612"/>
        <v>1.075</v>
      </c>
      <c r="AL395" s="31">
        <f t="shared" si="583"/>
        <v>6.5193054545127533E+21</v>
      </c>
      <c r="AM395" s="31">
        <f t="shared" si="613"/>
        <v>2.6210867579868524E+24</v>
      </c>
      <c r="AN395" s="31">
        <f t="shared" si="614"/>
        <v>5.850858886654881E+25</v>
      </c>
      <c r="AO395" s="31">
        <f t="shared" si="615"/>
        <v>1259.9999999999998</v>
      </c>
      <c r="AP395" s="31">
        <f t="shared" si="616"/>
        <v>5371488.8559995126</v>
      </c>
      <c r="AQ395" s="56">
        <f t="shared" si="577"/>
        <v>22.322263346783235</v>
      </c>
      <c r="AS395" s="32">
        <f t="shared" si="617"/>
        <v>359</v>
      </c>
      <c r="AT395" s="32">
        <f t="shared" si="618"/>
        <v>6.4999999999999991</v>
      </c>
      <c r="AU395" s="22">
        <v>1</v>
      </c>
      <c r="AV395" s="23">
        <f t="shared" si="619"/>
        <v>1.1499999999999999</v>
      </c>
      <c r="AW395" s="31">
        <f t="shared" si="584"/>
        <v>3.8526786812993562E+20</v>
      </c>
      <c r="AX395" s="31">
        <f t="shared" si="620"/>
        <v>1.590578393574439E+23</v>
      </c>
      <c r="AY395" s="31">
        <f t="shared" si="621"/>
        <v>7.3135736083185959E+24</v>
      </c>
      <c r="AZ395" s="31">
        <f t="shared" si="622"/>
        <v>1949.9999999999998</v>
      </c>
      <c r="BA395" s="31">
        <f t="shared" si="623"/>
        <v>5371488.8559995126</v>
      </c>
      <c r="BB395" s="56">
        <f t="shared" si="668"/>
        <v>45.980591952359632</v>
      </c>
      <c r="BD395" s="32">
        <f t="shared" si="624"/>
        <v>329</v>
      </c>
      <c r="BE395" s="32">
        <f t="shared" si="625"/>
        <v>9.1</v>
      </c>
      <c r="BF395" s="22">
        <v>1</v>
      </c>
      <c r="BG395" s="23">
        <f t="shared" si="626"/>
        <v>1.3</v>
      </c>
      <c r="BH395" s="31">
        <f t="shared" si="585"/>
        <v>2.5790658940929573E+19</v>
      </c>
      <c r="BI395" s="31">
        <f t="shared" si="627"/>
        <v>1.1030664829035579E+22</v>
      </c>
      <c r="BJ395" s="31">
        <f t="shared" si="628"/>
        <v>1.1427458762997783E+23</v>
      </c>
      <c r="BK395" s="31">
        <f t="shared" si="629"/>
        <v>2730</v>
      </c>
      <c r="BL395" s="31">
        <f t="shared" si="630"/>
        <v>5371488.8559995126</v>
      </c>
      <c r="BM395" s="56">
        <f t="shared" si="578"/>
        <v>10.359718965368016</v>
      </c>
      <c r="BO395" s="32">
        <f t="shared" si="631"/>
        <v>284</v>
      </c>
      <c r="BP395" s="32">
        <f t="shared" si="632"/>
        <v>12.149999999999999</v>
      </c>
      <c r="BQ395" s="22">
        <v>1</v>
      </c>
      <c r="BR395" s="23">
        <f t="shared" si="633"/>
        <v>1.5249999999999999</v>
      </c>
      <c r="BS395" s="31">
        <f t="shared" si="586"/>
        <v>1.3432634865067486E+17</v>
      </c>
      <c r="BT395" s="31">
        <f t="shared" si="634"/>
        <v>5.8176741600607281E+19</v>
      </c>
      <c r="BU395" s="31">
        <f t="shared" si="635"/>
        <v>2.2319255396479979E+20</v>
      </c>
      <c r="BV395" s="31">
        <f t="shared" si="636"/>
        <v>3644.9999999999995</v>
      </c>
      <c r="BW395" s="31">
        <f t="shared" si="637"/>
        <v>5371488.8559995126</v>
      </c>
      <c r="BX395" s="56">
        <f t="shared" si="576"/>
        <v>3.8364567664695399</v>
      </c>
      <c r="BZ395" s="32">
        <f t="shared" si="638"/>
        <v>234</v>
      </c>
      <c r="CA395" s="32">
        <f t="shared" si="639"/>
        <v>15.7</v>
      </c>
      <c r="CB395" s="32">
        <v>1</v>
      </c>
      <c r="CC395" s="23">
        <f t="shared" si="640"/>
        <v>1.7749999999999999</v>
      </c>
      <c r="CD395" s="31">
        <f t="shared" si="587"/>
        <v>1.502673830043372E+26</v>
      </c>
      <c r="CE395" s="31">
        <f t="shared" si="641"/>
        <v>6.2413557530851451E+28</v>
      </c>
      <c r="CF395" s="31">
        <f t="shared" si="642"/>
        <v>2.1796147848124902E+17</v>
      </c>
      <c r="CG395" s="31">
        <f t="shared" si="643"/>
        <v>4710</v>
      </c>
      <c r="CH395" s="31">
        <f t="shared" si="644"/>
        <v>5371488.8559995126</v>
      </c>
      <c r="CI395" s="56">
        <f t="shared" si="575"/>
        <v>3.4922136648517296E-12</v>
      </c>
      <c r="CK395" s="32">
        <f t="shared" si="645"/>
        <v>179</v>
      </c>
      <c r="CL395" s="32">
        <f t="shared" si="646"/>
        <v>19.799999999999997</v>
      </c>
      <c r="CM395" s="32">
        <v>1</v>
      </c>
      <c r="CN395" s="23">
        <f t="shared" si="647"/>
        <v>2.0499999999999998</v>
      </c>
      <c r="CO395" s="31">
        <f t="shared" si="588"/>
        <v>3872332800</v>
      </c>
      <c r="CP395" s="31">
        <f t="shared" si="648"/>
        <v>1420952520959.9998</v>
      </c>
      <c r="CQ395" s="31">
        <f t="shared" si="649"/>
        <v>106426503164671.98</v>
      </c>
      <c r="CR395" s="31">
        <f t="shared" si="650"/>
        <v>5939.9999999999991</v>
      </c>
      <c r="CS395" s="31">
        <f t="shared" si="651"/>
        <v>5371488.8559995126</v>
      </c>
      <c r="CT395" s="56">
        <f t="shared" si="669"/>
        <v>74.898000879557841</v>
      </c>
      <c r="CV395" s="32">
        <f t="shared" si="652"/>
        <v>129</v>
      </c>
      <c r="CW395" s="32">
        <f t="shared" si="653"/>
        <v>24.4</v>
      </c>
      <c r="CX395" s="32">
        <v>1</v>
      </c>
      <c r="CY395" s="23">
        <f t="shared" si="654"/>
        <v>2.2999999999999998</v>
      </c>
      <c r="CZ395" s="31">
        <f t="shared" si="589"/>
        <v>1460160</v>
      </c>
      <c r="DA395" s="31">
        <f t="shared" si="655"/>
        <v>433229471.99999994</v>
      </c>
      <c r="DB395" s="31">
        <f t="shared" si="656"/>
        <v>103932131996.74965</v>
      </c>
      <c r="DC395" s="31">
        <f t="shared" si="657"/>
        <v>7320</v>
      </c>
      <c r="DD395" s="31">
        <f t="shared" si="658"/>
        <v>5371488.8559995126</v>
      </c>
      <c r="DE395" s="56">
        <f t="shared" si="659"/>
        <v>239.90088097411262</v>
      </c>
      <c r="DG395" s="32">
        <f t="shared" si="660"/>
        <v>64</v>
      </c>
      <c r="DH395" s="32">
        <f t="shared" si="661"/>
        <v>29.65</v>
      </c>
      <c r="DI395" s="32">
        <v>1</v>
      </c>
      <c r="DJ395" s="23">
        <f t="shared" si="670"/>
        <v>2.625</v>
      </c>
      <c r="DK395" s="31">
        <f t="shared" si="590"/>
        <v>720</v>
      </c>
      <c r="DL395" s="31">
        <f t="shared" si="662"/>
        <v>120960</v>
      </c>
      <c r="DM395" s="31">
        <f t="shared" si="663"/>
        <v>12687027.831634423</v>
      </c>
      <c r="DN395" s="31">
        <f t="shared" si="664"/>
        <v>8895</v>
      </c>
      <c r="DO395" s="31">
        <f t="shared" si="665"/>
        <v>5371488.8559995126</v>
      </c>
      <c r="DP395" s="56">
        <f t="shared" si="666"/>
        <v>104.88614278798299</v>
      </c>
    </row>
    <row r="396" spans="1:120">
      <c r="A396" s="23">
        <f t="shared" si="591"/>
        <v>185363.80004737145</v>
      </c>
      <c r="B396" s="23">
        <v>0</v>
      </c>
      <c r="C396" s="44">
        <f t="shared" si="574"/>
        <v>14.824999999999999</v>
      </c>
      <c r="D396" s="73"/>
      <c r="E396" s="47">
        <f t="shared" si="592"/>
        <v>14.824999999999999</v>
      </c>
      <c r="F396" s="84">
        <f t="shared" si="579"/>
        <v>29.65</v>
      </c>
      <c r="G396" s="185">
        <f t="shared" si="580"/>
        <v>222.86094420380775</v>
      </c>
      <c r="H396" s="26">
        <f t="shared" si="593"/>
        <v>3.0223145490366515E+23</v>
      </c>
      <c r="I396" s="23">
        <f t="shared" si="667"/>
        <v>78.000000000000043</v>
      </c>
      <c r="J396" s="27">
        <v>390</v>
      </c>
      <c r="K396" s="32">
        <f t="shared" si="594"/>
        <v>390</v>
      </c>
      <c r="L396" s="32">
        <f t="shared" si="595"/>
        <v>1</v>
      </c>
      <c r="M396" s="22">
        <v>1</v>
      </c>
      <c r="N396" s="109">
        <f t="shared" si="596"/>
        <v>14.824999999999999</v>
      </c>
      <c r="O396" s="31">
        <f t="shared" si="581"/>
        <v>1.2135937846092971E+22</v>
      </c>
      <c r="P396" s="31">
        <f t="shared" si="597"/>
        <v>7.0166958641648036E+25</v>
      </c>
      <c r="Q396" s="31">
        <f t="shared" si="598"/>
        <v>5.3766975827362028E+26</v>
      </c>
      <c r="R396" s="31">
        <f t="shared" si="599"/>
        <v>300</v>
      </c>
      <c r="S396" s="31">
        <f t="shared" si="600"/>
        <v>5560914.0014211433</v>
      </c>
      <c r="T396" s="56">
        <f t="shared" si="601"/>
        <v>7.6627200135546856</v>
      </c>
      <c r="U396" s="163">
        <f t="shared" si="602"/>
        <v>6685.8283261142324</v>
      </c>
      <c r="W396" s="32">
        <f t="shared" si="603"/>
        <v>385</v>
      </c>
      <c r="X396" s="32">
        <f t="shared" si="604"/>
        <v>2.0499999999999998</v>
      </c>
      <c r="Y396" s="22">
        <v>1</v>
      </c>
      <c r="Z396" s="23">
        <f t="shared" si="605"/>
        <v>1.0249999999999999</v>
      </c>
      <c r="AA396" s="31">
        <f t="shared" si="582"/>
        <v>7.9908058285313469E+22</v>
      </c>
      <c r="AB396" s="31">
        <f t="shared" si="606"/>
        <v>3.1533717500841824E+25</v>
      </c>
      <c r="AC396" s="31">
        <f t="shared" si="607"/>
        <v>2.688348791368101E+26</v>
      </c>
      <c r="AD396" s="31">
        <f t="shared" si="608"/>
        <v>615</v>
      </c>
      <c r="AE396" s="31">
        <f t="shared" si="609"/>
        <v>5560914.0014211433</v>
      </c>
      <c r="AF396" s="56">
        <f t="shared" si="573"/>
        <v>8.5253151370317592</v>
      </c>
      <c r="AH396" s="32">
        <f t="shared" si="610"/>
        <v>375</v>
      </c>
      <c r="AI396" s="32">
        <f t="shared" si="611"/>
        <v>4.1999999999999993</v>
      </c>
      <c r="AJ396" s="22">
        <v>1</v>
      </c>
      <c r="AK396" s="23">
        <f t="shared" si="612"/>
        <v>1.075</v>
      </c>
      <c r="AL396" s="31">
        <f t="shared" si="583"/>
        <v>6.5193054545127533E+21</v>
      </c>
      <c r="AM396" s="31">
        <f t="shared" si="613"/>
        <v>2.6280950113504534E+24</v>
      </c>
      <c r="AN396" s="31">
        <f t="shared" si="614"/>
        <v>6.7208719784202491E+25</v>
      </c>
      <c r="AO396" s="31">
        <f t="shared" si="615"/>
        <v>1259.9999999999998</v>
      </c>
      <c r="AP396" s="31">
        <f t="shared" si="616"/>
        <v>5560914.0014211433</v>
      </c>
      <c r="AQ396" s="56">
        <f t="shared" si="577"/>
        <v>25.573169727097163</v>
      </c>
      <c r="AS396" s="32">
        <f t="shared" si="617"/>
        <v>360</v>
      </c>
      <c r="AT396" s="32">
        <f t="shared" si="618"/>
        <v>6.4999999999999991</v>
      </c>
      <c r="AU396" s="22">
        <v>1</v>
      </c>
      <c r="AV396" s="23">
        <f t="shared" si="619"/>
        <v>1.1499999999999999</v>
      </c>
      <c r="AW396" s="31">
        <f t="shared" si="584"/>
        <v>3.8526786812993562E+20</v>
      </c>
      <c r="AX396" s="31">
        <f t="shared" si="620"/>
        <v>1.5950089740579334E+23</v>
      </c>
      <c r="AY396" s="31">
        <f t="shared" si="621"/>
        <v>8.4010899730252996E+24</v>
      </c>
      <c r="AZ396" s="31">
        <f t="shared" si="622"/>
        <v>1949.9999999999998</v>
      </c>
      <c r="BA396" s="31">
        <f t="shared" si="623"/>
        <v>5560914.0014211433</v>
      </c>
      <c r="BB396" s="56">
        <f t="shared" si="668"/>
        <v>52.671114142083553</v>
      </c>
      <c r="BD396" s="32">
        <f t="shared" si="624"/>
        <v>330</v>
      </c>
      <c r="BE396" s="32">
        <f t="shared" si="625"/>
        <v>9.1</v>
      </c>
      <c r="BF396" s="22">
        <v>1</v>
      </c>
      <c r="BG396" s="23">
        <f t="shared" si="626"/>
        <v>1.3</v>
      </c>
      <c r="BH396" s="31">
        <f t="shared" si="585"/>
        <v>2.5790658940929573E+19</v>
      </c>
      <c r="BI396" s="31">
        <f t="shared" si="627"/>
        <v>1.1064192685658788E+22</v>
      </c>
      <c r="BJ396" s="31">
        <f t="shared" si="628"/>
        <v>1.3126703082852005E+23</v>
      </c>
      <c r="BK396" s="31">
        <f t="shared" si="629"/>
        <v>2730</v>
      </c>
      <c r="BL396" s="31">
        <f t="shared" si="630"/>
        <v>5560914.0014211433</v>
      </c>
      <c r="BM396" s="56">
        <f t="shared" si="578"/>
        <v>11.864130945465734</v>
      </c>
      <c r="BO396" s="32">
        <f t="shared" si="631"/>
        <v>285</v>
      </c>
      <c r="BP396" s="32">
        <f t="shared" si="632"/>
        <v>12.149999999999999</v>
      </c>
      <c r="BQ396" s="22">
        <v>1</v>
      </c>
      <c r="BR396" s="23">
        <f t="shared" si="633"/>
        <v>1.5249999999999999</v>
      </c>
      <c r="BS396" s="31">
        <f t="shared" si="586"/>
        <v>1.3432634865067486E+17</v>
      </c>
      <c r="BT396" s="31">
        <f t="shared" si="634"/>
        <v>5.838158928229956E+19</v>
      </c>
      <c r="BU396" s="31">
        <f t="shared" si="635"/>
        <v>2.5638091958695248E+20</v>
      </c>
      <c r="BV396" s="31">
        <f t="shared" si="636"/>
        <v>3644.9999999999995</v>
      </c>
      <c r="BW396" s="31">
        <f t="shared" si="637"/>
        <v>5560914.0014211433</v>
      </c>
      <c r="BX396" s="56">
        <f t="shared" si="576"/>
        <v>4.3914686588479599</v>
      </c>
      <c r="BZ396" s="32">
        <f t="shared" si="638"/>
        <v>235</v>
      </c>
      <c r="CA396" s="32">
        <f t="shared" si="639"/>
        <v>15.7</v>
      </c>
      <c r="CB396" s="32">
        <v>1</v>
      </c>
      <c r="CC396" s="23">
        <f t="shared" si="640"/>
        <v>1.7749999999999999</v>
      </c>
      <c r="CD396" s="31">
        <f t="shared" si="587"/>
        <v>1.502673830043372E+26</v>
      </c>
      <c r="CE396" s="31">
        <f t="shared" si="641"/>
        <v>6.2680282135684157E+28</v>
      </c>
      <c r="CF396" s="31">
        <f t="shared" si="642"/>
        <v>2.5037199178413245E+17</v>
      </c>
      <c r="CG396" s="31">
        <f t="shared" si="643"/>
        <v>4710</v>
      </c>
      <c r="CH396" s="31">
        <f t="shared" si="644"/>
        <v>5560914.0014211433</v>
      </c>
      <c r="CI396" s="56">
        <f t="shared" si="575"/>
        <v>3.9944298789554205E-12</v>
      </c>
      <c r="CK396" s="32">
        <f t="shared" si="645"/>
        <v>180</v>
      </c>
      <c r="CL396" s="32">
        <f t="shared" si="646"/>
        <v>19.799999999999997</v>
      </c>
      <c r="CM396" s="32">
        <v>1</v>
      </c>
      <c r="CN396" s="23">
        <f t="shared" si="647"/>
        <v>2.0499999999999998</v>
      </c>
      <c r="CO396" s="31">
        <f t="shared" si="588"/>
        <v>3872332800</v>
      </c>
      <c r="CP396" s="31">
        <f t="shared" si="648"/>
        <v>1428890803199.9998</v>
      </c>
      <c r="CQ396" s="31">
        <f t="shared" si="649"/>
        <v>122251949113345.45</v>
      </c>
      <c r="CR396" s="31">
        <f t="shared" si="650"/>
        <v>5939.9999999999991</v>
      </c>
      <c r="CS396" s="31">
        <f t="shared" si="651"/>
        <v>5560914.0014211433</v>
      </c>
      <c r="CT396" s="56">
        <f t="shared" si="669"/>
        <v>85.557237011787265</v>
      </c>
      <c r="CV396" s="32">
        <f t="shared" si="652"/>
        <v>130</v>
      </c>
      <c r="CW396" s="32">
        <f t="shared" si="653"/>
        <v>24.4</v>
      </c>
      <c r="CX396" s="32">
        <v>1</v>
      </c>
      <c r="CY396" s="23">
        <f t="shared" si="654"/>
        <v>2.2999999999999998</v>
      </c>
      <c r="CZ396" s="31">
        <f t="shared" si="589"/>
        <v>1460160</v>
      </c>
      <c r="DA396" s="31">
        <f t="shared" si="655"/>
        <v>436587839.99999994</v>
      </c>
      <c r="DB396" s="31">
        <f t="shared" si="656"/>
        <v>119386669056.00102</v>
      </c>
      <c r="DC396" s="31">
        <f t="shared" si="657"/>
        <v>7320</v>
      </c>
      <c r="DD396" s="31">
        <f t="shared" si="658"/>
        <v>5560914.0014211433</v>
      </c>
      <c r="DE396" s="56">
        <f t="shared" si="659"/>
        <v>273.45394928086188</v>
      </c>
      <c r="DG396" s="32">
        <f t="shared" si="660"/>
        <v>65</v>
      </c>
      <c r="DH396" s="32">
        <f t="shared" si="661"/>
        <v>29.65</v>
      </c>
      <c r="DI396" s="32">
        <v>1</v>
      </c>
      <c r="DJ396" s="23">
        <f t="shared" si="670"/>
        <v>2.625</v>
      </c>
      <c r="DK396" s="31">
        <f t="shared" si="590"/>
        <v>720</v>
      </c>
      <c r="DL396" s="31">
        <f t="shared" si="662"/>
        <v>122850</v>
      </c>
      <c r="DM396" s="31">
        <f t="shared" si="663"/>
        <v>14573568.000000065</v>
      </c>
      <c r="DN396" s="31">
        <f t="shared" si="664"/>
        <v>8895</v>
      </c>
      <c r="DO396" s="31">
        <f t="shared" si="665"/>
        <v>5560914.0014211433</v>
      </c>
      <c r="DP396" s="56">
        <f t="shared" si="666"/>
        <v>118.62896214896269</v>
      </c>
    </row>
    <row r="397" spans="1:120">
      <c r="A397" s="23">
        <f t="shared" si="591"/>
        <v>191900.6403389904</v>
      </c>
      <c r="B397" s="23">
        <v>0</v>
      </c>
      <c r="C397" s="44">
        <f t="shared" si="574"/>
        <v>14.824999999999999</v>
      </c>
      <c r="D397" s="48"/>
      <c r="E397" s="47">
        <f t="shared" si="592"/>
        <v>14.824999999999999</v>
      </c>
      <c r="F397" s="84">
        <f t="shared" si="579"/>
        <v>29.65</v>
      </c>
      <c r="G397" s="185">
        <f t="shared" si="580"/>
        <v>225.97196705040773</v>
      </c>
      <c r="H397" s="26">
        <f t="shared" si="593"/>
        <v>3.4717277507620079E+23</v>
      </c>
      <c r="I397" s="23">
        <f t="shared" si="667"/>
        <v>78.200000000000045</v>
      </c>
      <c r="J397" s="27">
        <v>391</v>
      </c>
      <c r="K397" s="32">
        <f t="shared" si="594"/>
        <v>391</v>
      </c>
      <c r="L397" s="32">
        <f t="shared" si="595"/>
        <v>1</v>
      </c>
      <c r="M397" s="22">
        <v>1</v>
      </c>
      <c r="N397" s="109">
        <f t="shared" si="596"/>
        <v>14.824999999999999</v>
      </c>
      <c r="O397" s="31">
        <f t="shared" si="581"/>
        <v>1.2135937846092971E+22</v>
      </c>
      <c r="P397" s="31">
        <f t="shared" si="597"/>
        <v>7.0346873920216359E+25</v>
      </c>
      <c r="Q397" s="31">
        <f t="shared" si="598"/>
        <v>6.1762036686056112E+26</v>
      </c>
      <c r="R397" s="31">
        <f t="shared" si="599"/>
        <v>300</v>
      </c>
      <c r="S397" s="31">
        <f t="shared" si="600"/>
        <v>5757019.2101697121</v>
      </c>
      <c r="T397" s="56">
        <f t="shared" si="601"/>
        <v>8.7796419718811229</v>
      </c>
      <c r="U397" s="163">
        <f t="shared" si="602"/>
        <v>6779.1590115122317</v>
      </c>
      <c r="W397" s="32">
        <f t="shared" si="603"/>
        <v>386</v>
      </c>
      <c r="X397" s="32">
        <f t="shared" si="604"/>
        <v>2.0499999999999998</v>
      </c>
      <c r="Y397" s="22">
        <v>1</v>
      </c>
      <c r="Z397" s="23">
        <f t="shared" si="605"/>
        <v>1.0249999999999999</v>
      </c>
      <c r="AA397" s="31">
        <f t="shared" si="582"/>
        <v>7.9908058285313469E+22</v>
      </c>
      <c r="AB397" s="31">
        <f t="shared" si="606"/>
        <v>3.161562326058427E+25</v>
      </c>
      <c r="AC397" s="31">
        <f t="shared" si="607"/>
        <v>3.0881018343028045E+26</v>
      </c>
      <c r="AD397" s="31">
        <f t="shared" si="608"/>
        <v>615</v>
      </c>
      <c r="AE397" s="31">
        <f t="shared" si="609"/>
        <v>5757019.2101697121</v>
      </c>
      <c r="AF397" s="56">
        <f t="shared" si="573"/>
        <v>9.7676449673310515</v>
      </c>
      <c r="AH397" s="32">
        <f t="shared" si="610"/>
        <v>376</v>
      </c>
      <c r="AI397" s="32">
        <f t="shared" si="611"/>
        <v>4.1999999999999993</v>
      </c>
      <c r="AJ397" s="22">
        <v>1</v>
      </c>
      <c r="AK397" s="23">
        <f t="shared" si="612"/>
        <v>1.075</v>
      </c>
      <c r="AL397" s="31">
        <f t="shared" si="583"/>
        <v>6.5193054545127533E+21</v>
      </c>
      <c r="AM397" s="31">
        <f t="shared" si="613"/>
        <v>2.6351032647140544E+24</v>
      </c>
      <c r="AN397" s="31">
        <f t="shared" si="614"/>
        <v>7.7202545857570062E+25</v>
      </c>
      <c r="AO397" s="31">
        <f t="shared" si="615"/>
        <v>1259.9999999999998</v>
      </c>
      <c r="AP397" s="31">
        <f t="shared" si="616"/>
        <v>5757019.2101697121</v>
      </c>
      <c r="AQ397" s="56">
        <f t="shared" si="577"/>
        <v>29.297730715668031</v>
      </c>
      <c r="AS397" s="32">
        <f t="shared" si="617"/>
        <v>361</v>
      </c>
      <c r="AT397" s="32">
        <f t="shared" si="618"/>
        <v>6.4999999999999991</v>
      </c>
      <c r="AU397" s="22">
        <v>1</v>
      </c>
      <c r="AV397" s="23">
        <f t="shared" si="619"/>
        <v>1.1499999999999999</v>
      </c>
      <c r="AW397" s="31">
        <f t="shared" si="584"/>
        <v>3.8526786812993562E+20</v>
      </c>
      <c r="AX397" s="31">
        <f t="shared" si="620"/>
        <v>1.5994395545414274E+23</v>
      </c>
      <c r="AY397" s="31">
        <f t="shared" si="621"/>
        <v>9.6503182321962503E+24</v>
      </c>
      <c r="AZ397" s="31">
        <f t="shared" si="622"/>
        <v>1949.9999999999998</v>
      </c>
      <c r="BA397" s="31">
        <f t="shared" si="623"/>
        <v>5757019.2101697121</v>
      </c>
      <c r="BB397" s="56">
        <f t="shared" si="668"/>
        <v>60.335623217490557</v>
      </c>
      <c r="BD397" s="32">
        <f t="shared" si="624"/>
        <v>331</v>
      </c>
      <c r="BE397" s="32">
        <f t="shared" si="625"/>
        <v>9.1</v>
      </c>
      <c r="BF397" s="22">
        <v>1</v>
      </c>
      <c r="BG397" s="23">
        <f t="shared" si="626"/>
        <v>1.3</v>
      </c>
      <c r="BH397" s="31">
        <f t="shared" si="585"/>
        <v>2.5790658940929573E+19</v>
      </c>
      <c r="BI397" s="31">
        <f t="shared" si="627"/>
        <v>1.1097720542281995E+22</v>
      </c>
      <c r="BJ397" s="31">
        <f t="shared" si="628"/>
        <v>1.5078622237806606E+23</v>
      </c>
      <c r="BK397" s="31">
        <f t="shared" si="629"/>
        <v>2730</v>
      </c>
      <c r="BL397" s="31">
        <f t="shared" si="630"/>
        <v>5757019.2101697121</v>
      </c>
      <c r="BM397" s="56">
        <f t="shared" si="578"/>
        <v>13.587134565479001</v>
      </c>
      <c r="BO397" s="32">
        <f t="shared" si="631"/>
        <v>286</v>
      </c>
      <c r="BP397" s="32">
        <f t="shared" si="632"/>
        <v>12.149999999999999</v>
      </c>
      <c r="BQ397" s="22">
        <v>1</v>
      </c>
      <c r="BR397" s="23">
        <f t="shared" si="633"/>
        <v>1.5249999999999999</v>
      </c>
      <c r="BS397" s="31">
        <f t="shared" si="586"/>
        <v>1.3432634865067486E+17</v>
      </c>
      <c r="BT397" s="31">
        <f t="shared" si="634"/>
        <v>5.8586436963991847E+19</v>
      </c>
      <c r="BU397" s="31">
        <f t="shared" si="635"/>
        <v>2.9450434058215938E+20</v>
      </c>
      <c r="BV397" s="31">
        <f t="shared" si="636"/>
        <v>3644.9999999999995</v>
      </c>
      <c r="BW397" s="31">
        <f t="shared" si="637"/>
        <v>5757019.2101697121</v>
      </c>
      <c r="BX397" s="56">
        <f t="shared" si="576"/>
        <v>5.0268348075710154</v>
      </c>
      <c r="BZ397" s="32">
        <f t="shared" si="638"/>
        <v>236</v>
      </c>
      <c r="CA397" s="32">
        <f t="shared" si="639"/>
        <v>15.7</v>
      </c>
      <c r="CB397" s="32">
        <v>1</v>
      </c>
      <c r="CC397" s="23">
        <f t="shared" si="640"/>
        <v>1.7749999999999999</v>
      </c>
      <c r="CD397" s="31">
        <f t="shared" si="587"/>
        <v>1.502673830043372E+26</v>
      </c>
      <c r="CE397" s="31">
        <f t="shared" si="641"/>
        <v>6.2947006740516854E+28</v>
      </c>
      <c r="CF397" s="31">
        <f t="shared" si="642"/>
        <v>2.8760189509976419E+17</v>
      </c>
      <c r="CG397" s="31">
        <f t="shared" si="643"/>
        <v>4710</v>
      </c>
      <c r="CH397" s="31">
        <f t="shared" si="644"/>
        <v>5757019.2101697121</v>
      </c>
      <c r="CI397" s="56">
        <f t="shared" si="575"/>
        <v>4.5689526792803735E-12</v>
      </c>
      <c r="CK397" s="32">
        <f t="shared" si="645"/>
        <v>181</v>
      </c>
      <c r="CL397" s="32">
        <f t="shared" si="646"/>
        <v>19.799999999999997</v>
      </c>
      <c r="CM397" s="32">
        <v>1</v>
      </c>
      <c r="CN397" s="23">
        <f t="shared" si="647"/>
        <v>2.0499999999999998</v>
      </c>
      <c r="CO397" s="31">
        <f t="shared" si="588"/>
        <v>3872332800</v>
      </c>
      <c r="CP397" s="31">
        <f t="shared" si="648"/>
        <v>1436829085439.9998</v>
      </c>
      <c r="CQ397" s="31">
        <f t="shared" si="649"/>
        <v>140430612841681.17</v>
      </c>
      <c r="CR397" s="31">
        <f t="shared" si="650"/>
        <v>5939.9999999999991</v>
      </c>
      <c r="CS397" s="31">
        <f t="shared" si="651"/>
        <v>5757019.2101697121</v>
      </c>
      <c r="CT397" s="56">
        <f t="shared" si="669"/>
        <v>97.736476985832411</v>
      </c>
      <c r="CV397" s="32">
        <f t="shared" si="652"/>
        <v>131</v>
      </c>
      <c r="CW397" s="32">
        <f t="shared" si="653"/>
        <v>24.4</v>
      </c>
      <c r="CX397" s="32">
        <v>1</v>
      </c>
      <c r="CY397" s="23">
        <f t="shared" si="654"/>
        <v>2.2999999999999998</v>
      </c>
      <c r="CZ397" s="31">
        <f t="shared" si="589"/>
        <v>1460160</v>
      </c>
      <c r="DA397" s="31">
        <f t="shared" si="655"/>
        <v>439946207.99999994</v>
      </c>
      <c r="DB397" s="31">
        <f t="shared" si="656"/>
        <v>137139270353.20383</v>
      </c>
      <c r="DC397" s="31">
        <f t="shared" si="657"/>
        <v>7320</v>
      </c>
      <c r="DD397" s="31">
        <f t="shared" si="658"/>
        <v>5757019.2101697121</v>
      </c>
      <c r="DE397" s="56">
        <f t="shared" si="659"/>
        <v>311.71826886891557</v>
      </c>
      <c r="DG397" s="32">
        <f t="shared" si="660"/>
        <v>66</v>
      </c>
      <c r="DH397" s="32">
        <f t="shared" si="661"/>
        <v>29.65</v>
      </c>
      <c r="DI397" s="32">
        <v>1</v>
      </c>
      <c r="DJ397" s="23">
        <f t="shared" si="670"/>
        <v>2.625</v>
      </c>
      <c r="DK397" s="31">
        <f t="shared" si="590"/>
        <v>720</v>
      </c>
      <c r="DL397" s="31">
        <f t="shared" si="662"/>
        <v>124740</v>
      </c>
      <c r="DM397" s="31">
        <f t="shared" si="663"/>
        <v>16740633.588037504</v>
      </c>
      <c r="DN397" s="31">
        <f t="shared" si="664"/>
        <v>8895</v>
      </c>
      <c r="DO397" s="31">
        <f t="shared" si="665"/>
        <v>5757019.2101697121</v>
      </c>
      <c r="DP397" s="56">
        <f t="shared" si="666"/>
        <v>134.20421346831412</v>
      </c>
    </row>
    <row r="398" spans="1:120">
      <c r="A398" s="23">
        <f t="shared" si="591"/>
        <v>198668.00180565647</v>
      </c>
      <c r="B398" s="23">
        <v>0</v>
      </c>
      <c r="C398" s="44">
        <f t="shared" si="574"/>
        <v>14.824999999999999</v>
      </c>
      <c r="D398" s="48"/>
      <c r="E398" s="47">
        <f t="shared" si="592"/>
        <v>14.824999999999999</v>
      </c>
      <c r="F398" s="84">
        <f t="shared" si="579"/>
        <v>29.65</v>
      </c>
      <c r="G398" s="185">
        <f t="shared" si="580"/>
        <v>229.12641815756095</v>
      </c>
      <c r="H398" s="26">
        <f t="shared" si="593"/>
        <v>3.9879679562978749E+23</v>
      </c>
      <c r="I398" s="23">
        <f t="shared" si="667"/>
        <v>78.400000000000048</v>
      </c>
      <c r="J398" s="27">
        <v>392</v>
      </c>
      <c r="K398" s="32">
        <f t="shared" si="594"/>
        <v>392</v>
      </c>
      <c r="L398" s="32">
        <f t="shared" si="595"/>
        <v>1</v>
      </c>
      <c r="M398" s="22">
        <v>1</v>
      </c>
      <c r="N398" s="109">
        <f t="shared" si="596"/>
        <v>14.824999999999999</v>
      </c>
      <c r="O398" s="31">
        <f t="shared" si="581"/>
        <v>1.2135937846092971E+22</v>
      </c>
      <c r="P398" s="31">
        <f t="shared" si="597"/>
        <v>7.0526789198784691E+25</v>
      </c>
      <c r="Q398" s="31">
        <f t="shared" si="598"/>
        <v>7.0945949942539203E+26</v>
      </c>
      <c r="R398" s="31">
        <f t="shared" si="599"/>
        <v>300</v>
      </c>
      <c r="S398" s="31">
        <f t="shared" si="600"/>
        <v>5960040.054169694</v>
      </c>
      <c r="T398" s="56">
        <f t="shared" si="601"/>
        <v>10.05943284084195</v>
      </c>
      <c r="U398" s="163">
        <f t="shared" si="602"/>
        <v>6873.7925447268281</v>
      </c>
      <c r="W398" s="32">
        <f t="shared" si="603"/>
        <v>387</v>
      </c>
      <c r="X398" s="32">
        <f t="shared" si="604"/>
        <v>2.0499999999999998</v>
      </c>
      <c r="Y398" s="22">
        <v>1</v>
      </c>
      <c r="Z398" s="23">
        <f t="shared" si="605"/>
        <v>1.0249999999999999</v>
      </c>
      <c r="AA398" s="31">
        <f t="shared" si="582"/>
        <v>7.9908058285313469E+22</v>
      </c>
      <c r="AB398" s="31">
        <f t="shared" si="606"/>
        <v>3.1697529020326716E+25</v>
      </c>
      <c r="AC398" s="31">
        <f t="shared" si="607"/>
        <v>3.5472974971269588E+26</v>
      </c>
      <c r="AD398" s="31">
        <f t="shared" si="608"/>
        <v>615</v>
      </c>
      <c r="AE398" s="31">
        <f t="shared" si="609"/>
        <v>5960040.054169694</v>
      </c>
      <c r="AF398" s="56">
        <f t="shared" si="573"/>
        <v>11.1910852573151</v>
      </c>
      <c r="AH398" s="32">
        <f t="shared" si="610"/>
        <v>377</v>
      </c>
      <c r="AI398" s="32">
        <f t="shared" si="611"/>
        <v>4.1999999999999993</v>
      </c>
      <c r="AJ398" s="22">
        <v>1</v>
      </c>
      <c r="AK398" s="23">
        <f t="shared" si="612"/>
        <v>1.075</v>
      </c>
      <c r="AL398" s="31">
        <f t="shared" si="583"/>
        <v>6.5193054545127533E+21</v>
      </c>
      <c r="AM398" s="31">
        <f t="shared" si="613"/>
        <v>2.642111518077656E+24</v>
      </c>
      <c r="AN398" s="31">
        <f t="shared" si="614"/>
        <v>8.8682437428173935E+25</v>
      </c>
      <c r="AO398" s="31">
        <f t="shared" si="615"/>
        <v>1259.9999999999998</v>
      </c>
      <c r="AP398" s="31">
        <f t="shared" si="616"/>
        <v>5960040.054169694</v>
      </c>
      <c r="AQ398" s="56">
        <f t="shared" si="577"/>
        <v>33.564986497124615</v>
      </c>
      <c r="AS398" s="32">
        <f t="shared" si="617"/>
        <v>362</v>
      </c>
      <c r="AT398" s="32">
        <f t="shared" si="618"/>
        <v>6.4999999999999991</v>
      </c>
      <c r="AU398" s="22">
        <v>1</v>
      </c>
      <c r="AV398" s="23">
        <f t="shared" si="619"/>
        <v>1.1499999999999999</v>
      </c>
      <c r="AW398" s="31">
        <f t="shared" si="584"/>
        <v>3.8526786812993562E+20</v>
      </c>
      <c r="AX398" s="31">
        <f t="shared" si="620"/>
        <v>1.6038701350249218E+23</v>
      </c>
      <c r="AY398" s="31">
        <f t="shared" si="621"/>
        <v>1.1085304678521727E+25</v>
      </c>
      <c r="AZ398" s="31">
        <f t="shared" si="622"/>
        <v>1949.9999999999998</v>
      </c>
      <c r="BA398" s="31">
        <f t="shared" si="623"/>
        <v>5960040.054169694</v>
      </c>
      <c r="BB398" s="56">
        <f t="shared" si="668"/>
        <v>69.115974145559349</v>
      </c>
      <c r="BD398" s="32">
        <f t="shared" si="624"/>
        <v>332</v>
      </c>
      <c r="BE398" s="32">
        <f t="shared" si="625"/>
        <v>9.1</v>
      </c>
      <c r="BF398" s="22">
        <v>1</v>
      </c>
      <c r="BG398" s="23">
        <f t="shared" si="626"/>
        <v>1.3</v>
      </c>
      <c r="BH398" s="31">
        <f t="shared" si="585"/>
        <v>2.5790658940929573E+19</v>
      </c>
      <c r="BI398" s="31">
        <f t="shared" si="627"/>
        <v>1.1131248398905205E+22</v>
      </c>
      <c r="BJ398" s="31">
        <f t="shared" si="628"/>
        <v>1.7320788560190161E+23</v>
      </c>
      <c r="BK398" s="31">
        <f t="shared" si="629"/>
        <v>2730</v>
      </c>
      <c r="BL398" s="31">
        <f t="shared" si="630"/>
        <v>5960040.054169694</v>
      </c>
      <c r="BM398" s="56">
        <f t="shared" si="578"/>
        <v>15.560508524716525</v>
      </c>
      <c r="BO398" s="32">
        <f t="shared" si="631"/>
        <v>287</v>
      </c>
      <c r="BP398" s="32">
        <f t="shared" si="632"/>
        <v>12.149999999999999</v>
      </c>
      <c r="BQ398" s="22">
        <v>1</v>
      </c>
      <c r="BR398" s="23">
        <f t="shared" si="633"/>
        <v>1.5249999999999999</v>
      </c>
      <c r="BS398" s="31">
        <f t="shared" si="586"/>
        <v>1.3432634865067486E+17</v>
      </c>
      <c r="BT398" s="31">
        <f t="shared" si="634"/>
        <v>5.8791284645684109E+19</v>
      </c>
      <c r="BU398" s="31">
        <f t="shared" si="635"/>
        <v>3.382966515662131E+20</v>
      </c>
      <c r="BV398" s="31">
        <f t="shared" si="636"/>
        <v>3644.9999999999995</v>
      </c>
      <c r="BW398" s="31">
        <f t="shared" si="637"/>
        <v>5960040.054169694</v>
      </c>
      <c r="BX398" s="56">
        <f t="shared" si="576"/>
        <v>5.7541973033080778</v>
      </c>
      <c r="BZ398" s="32">
        <f t="shared" si="638"/>
        <v>237</v>
      </c>
      <c r="CA398" s="32">
        <f t="shared" si="639"/>
        <v>15.7</v>
      </c>
      <c r="CB398" s="32">
        <v>15</v>
      </c>
      <c r="CC398" s="23">
        <f t="shared" si="640"/>
        <v>1.7749999999999999</v>
      </c>
      <c r="CD398" s="31">
        <f t="shared" si="587"/>
        <v>2.254010745065058E+27</v>
      </c>
      <c r="CE398" s="31">
        <f t="shared" si="641"/>
        <v>9.4820597018024337E+29</v>
      </c>
      <c r="CF398" s="31">
        <f t="shared" si="642"/>
        <v>3.3036782379512883E+17</v>
      </c>
      <c r="CG398" s="31">
        <f t="shared" si="643"/>
        <v>4710</v>
      </c>
      <c r="CH398" s="31">
        <f t="shared" si="644"/>
        <v>5960040.054169694</v>
      </c>
      <c r="CI398" s="56">
        <f t="shared" si="575"/>
        <v>3.4841356644519922E-13</v>
      </c>
      <c r="CK398" s="32">
        <f t="shared" si="645"/>
        <v>182</v>
      </c>
      <c r="CL398" s="32">
        <f t="shared" si="646"/>
        <v>19.799999999999997</v>
      </c>
      <c r="CM398" s="32">
        <v>1</v>
      </c>
      <c r="CN398" s="23">
        <f t="shared" si="647"/>
        <v>2.0499999999999998</v>
      </c>
      <c r="CO398" s="31">
        <f t="shared" si="588"/>
        <v>3872332800</v>
      </c>
      <c r="CP398" s="31">
        <f t="shared" si="648"/>
        <v>1444767367679.9998</v>
      </c>
      <c r="CQ398" s="31">
        <f t="shared" si="649"/>
        <v>161312413962464.66</v>
      </c>
      <c r="CR398" s="31">
        <f t="shared" si="650"/>
        <v>5939.9999999999991</v>
      </c>
      <c r="CS398" s="31">
        <f t="shared" si="651"/>
        <v>5960040.054169694</v>
      </c>
      <c r="CT398" s="56">
        <f t="shared" si="669"/>
        <v>111.65286368662889</v>
      </c>
      <c r="CV398" s="32">
        <f t="shared" si="652"/>
        <v>132</v>
      </c>
      <c r="CW398" s="32">
        <f t="shared" si="653"/>
        <v>24.4</v>
      </c>
      <c r="CX398" s="32">
        <v>1</v>
      </c>
      <c r="CY398" s="23">
        <f t="shared" si="654"/>
        <v>2.2999999999999998</v>
      </c>
      <c r="CZ398" s="31">
        <f t="shared" si="589"/>
        <v>1460160</v>
      </c>
      <c r="DA398" s="31">
        <f t="shared" si="655"/>
        <v>443304575.99999994</v>
      </c>
      <c r="DB398" s="31">
        <f t="shared" si="656"/>
        <v>157531654260.2189</v>
      </c>
      <c r="DC398" s="31">
        <f t="shared" si="657"/>
        <v>7320</v>
      </c>
      <c r="DD398" s="31">
        <f t="shared" si="658"/>
        <v>5960040.054169694</v>
      </c>
      <c r="DE398" s="56">
        <f t="shared" si="659"/>
        <v>355.35760916715401</v>
      </c>
      <c r="DG398" s="32">
        <f t="shared" si="660"/>
        <v>67</v>
      </c>
      <c r="DH398" s="32">
        <f t="shared" si="661"/>
        <v>29.65</v>
      </c>
      <c r="DI398" s="32">
        <v>1</v>
      </c>
      <c r="DJ398" s="23">
        <f t="shared" si="670"/>
        <v>2.625</v>
      </c>
      <c r="DK398" s="31">
        <f t="shared" si="590"/>
        <v>720</v>
      </c>
      <c r="DL398" s="31">
        <f t="shared" si="662"/>
        <v>126630</v>
      </c>
      <c r="DM398" s="31">
        <f t="shared" si="663"/>
        <v>19229938.264186796</v>
      </c>
      <c r="DN398" s="31">
        <f t="shared" si="664"/>
        <v>8895</v>
      </c>
      <c r="DO398" s="31">
        <f t="shared" si="665"/>
        <v>5960040.054169694</v>
      </c>
      <c r="DP398" s="56">
        <f t="shared" si="666"/>
        <v>151.85926134554842</v>
      </c>
    </row>
    <row r="399" spans="1:120">
      <c r="A399" s="23">
        <f t="shared" si="591"/>
        <v>205674.0137590516</v>
      </c>
      <c r="B399" s="23">
        <v>0</v>
      </c>
      <c r="C399" s="44">
        <f t="shared" si="574"/>
        <v>14.824999999999999</v>
      </c>
      <c r="D399" s="48"/>
      <c r="E399" s="47">
        <f t="shared" si="592"/>
        <v>14.824999999999999</v>
      </c>
      <c r="F399" s="84">
        <f t="shared" si="579"/>
        <v>29.65</v>
      </c>
      <c r="G399" s="185">
        <f t="shared" si="580"/>
        <v>232.3249037611931</v>
      </c>
      <c r="H399" s="26">
        <f t="shared" si="593"/>
        <v>4.580972231180257E+23</v>
      </c>
      <c r="I399" s="23">
        <f t="shared" si="667"/>
        <v>78.600000000000037</v>
      </c>
      <c r="J399" s="27">
        <v>393</v>
      </c>
      <c r="K399" s="32">
        <f t="shared" si="594"/>
        <v>393</v>
      </c>
      <c r="L399" s="32">
        <f t="shared" si="595"/>
        <v>1</v>
      </c>
      <c r="M399" s="22">
        <v>1</v>
      </c>
      <c r="N399" s="109">
        <f t="shared" si="596"/>
        <v>14.824999999999999</v>
      </c>
      <c r="O399" s="31">
        <f t="shared" si="581"/>
        <v>1.2135937846092971E+22</v>
      </c>
      <c r="P399" s="31">
        <f t="shared" si="597"/>
        <v>7.0706704477353015E+25</v>
      </c>
      <c r="Q399" s="31">
        <f t="shared" si="598"/>
        <v>8.1495495992696765E+26</v>
      </c>
      <c r="R399" s="31">
        <f t="shared" si="599"/>
        <v>300</v>
      </c>
      <c r="S399" s="31">
        <f t="shared" si="600"/>
        <v>6170220.4127715481</v>
      </c>
      <c r="T399" s="56">
        <f t="shared" si="601"/>
        <v>11.525851274655198</v>
      </c>
      <c r="U399" s="163">
        <f t="shared" si="602"/>
        <v>6969.7471128357929</v>
      </c>
      <c r="W399" s="32">
        <f t="shared" si="603"/>
        <v>388</v>
      </c>
      <c r="X399" s="32">
        <f t="shared" si="604"/>
        <v>2.0499999999999998</v>
      </c>
      <c r="Y399" s="22">
        <v>1</v>
      </c>
      <c r="Z399" s="23">
        <f t="shared" si="605"/>
        <v>1.0249999999999999</v>
      </c>
      <c r="AA399" s="31">
        <f t="shared" si="582"/>
        <v>7.9908058285313469E+22</v>
      </c>
      <c r="AB399" s="31">
        <f t="shared" si="606"/>
        <v>3.1779434780069163E+25</v>
      </c>
      <c r="AC399" s="31">
        <f t="shared" si="607"/>
        <v>4.0747747996348369E+26</v>
      </c>
      <c r="AD399" s="31">
        <f t="shared" si="608"/>
        <v>615</v>
      </c>
      <c r="AE399" s="31">
        <f t="shared" si="609"/>
        <v>6170220.4127715481</v>
      </c>
      <c r="AF399" s="56">
        <f t="shared" si="573"/>
        <v>12.822049315333885</v>
      </c>
      <c r="AH399" s="32">
        <f t="shared" si="610"/>
        <v>378</v>
      </c>
      <c r="AI399" s="32">
        <f t="shared" si="611"/>
        <v>4.1999999999999993</v>
      </c>
      <c r="AJ399" s="22">
        <v>1</v>
      </c>
      <c r="AK399" s="23">
        <f t="shared" si="612"/>
        <v>1.075</v>
      </c>
      <c r="AL399" s="31">
        <f t="shared" si="583"/>
        <v>6.5193054545127533E+21</v>
      </c>
      <c r="AM399" s="31">
        <f t="shared" si="613"/>
        <v>2.6491197714412576E+24</v>
      </c>
      <c r="AN399" s="31">
        <f t="shared" si="614"/>
        <v>1.0186936999087085E+26</v>
      </c>
      <c r="AO399" s="31">
        <f t="shared" si="615"/>
        <v>1259.9999999999998</v>
      </c>
      <c r="AP399" s="31">
        <f t="shared" si="616"/>
        <v>6170220.4127715481</v>
      </c>
      <c r="AQ399" s="56">
        <f t="shared" si="577"/>
        <v>38.454044656293014</v>
      </c>
      <c r="AS399" s="32">
        <f t="shared" si="617"/>
        <v>363</v>
      </c>
      <c r="AT399" s="32">
        <f t="shared" si="618"/>
        <v>6.4999999999999991</v>
      </c>
      <c r="AU399" s="22">
        <v>1</v>
      </c>
      <c r="AV399" s="23">
        <f t="shared" si="619"/>
        <v>1.1499999999999999</v>
      </c>
      <c r="AW399" s="31">
        <f t="shared" si="584"/>
        <v>3.8526786812993562E+20</v>
      </c>
      <c r="AX399" s="31">
        <f t="shared" si="620"/>
        <v>1.6083007155084161E+23</v>
      </c>
      <c r="AY399" s="31">
        <f t="shared" si="621"/>
        <v>1.2733671248858844E+25</v>
      </c>
      <c r="AZ399" s="31">
        <f t="shared" si="622"/>
        <v>1949.9999999999998</v>
      </c>
      <c r="BA399" s="31">
        <f t="shared" si="623"/>
        <v>6170220.4127715481</v>
      </c>
      <c r="BB399" s="56">
        <f t="shared" si="668"/>
        <v>79.17469118847886</v>
      </c>
      <c r="BD399" s="32">
        <f t="shared" si="624"/>
        <v>333</v>
      </c>
      <c r="BE399" s="32">
        <f t="shared" si="625"/>
        <v>9.1</v>
      </c>
      <c r="BF399" s="22">
        <v>1</v>
      </c>
      <c r="BG399" s="23">
        <f t="shared" si="626"/>
        <v>1.3</v>
      </c>
      <c r="BH399" s="31">
        <f t="shared" si="585"/>
        <v>2.5790658940929573E+19</v>
      </c>
      <c r="BI399" s="31">
        <f t="shared" si="627"/>
        <v>1.1164776255528412E+22</v>
      </c>
      <c r="BJ399" s="31">
        <f t="shared" si="628"/>
        <v>1.9896361326341903E+23</v>
      </c>
      <c r="BK399" s="31">
        <f t="shared" si="629"/>
        <v>2730</v>
      </c>
      <c r="BL399" s="31">
        <f t="shared" si="630"/>
        <v>6170220.4127715481</v>
      </c>
      <c r="BM399" s="56">
        <f t="shared" si="578"/>
        <v>17.820653876955134</v>
      </c>
      <c r="BO399" s="32">
        <f t="shared" si="631"/>
        <v>288</v>
      </c>
      <c r="BP399" s="32">
        <f t="shared" si="632"/>
        <v>12.149999999999999</v>
      </c>
      <c r="BQ399" s="22">
        <v>1</v>
      </c>
      <c r="BR399" s="23">
        <f t="shared" si="633"/>
        <v>1.5249999999999999</v>
      </c>
      <c r="BS399" s="31">
        <f t="shared" si="586"/>
        <v>1.3432634865067486E+17</v>
      </c>
      <c r="BT399" s="31">
        <f t="shared" si="634"/>
        <v>5.8996132327376396E+19</v>
      </c>
      <c r="BU399" s="31">
        <f t="shared" si="635"/>
        <v>3.8860080715511418E+20</v>
      </c>
      <c r="BV399" s="31">
        <f t="shared" si="636"/>
        <v>3644.9999999999995</v>
      </c>
      <c r="BW399" s="31">
        <f t="shared" si="637"/>
        <v>6170220.4127715481</v>
      </c>
      <c r="BX399" s="56">
        <f t="shared" si="576"/>
        <v>6.5868861538028138</v>
      </c>
      <c r="BZ399" s="32">
        <f t="shared" si="638"/>
        <v>238</v>
      </c>
      <c r="CA399" s="32">
        <f t="shared" si="639"/>
        <v>15.7</v>
      </c>
      <c r="CB399" s="32">
        <v>1</v>
      </c>
      <c r="CC399" s="23">
        <f t="shared" si="640"/>
        <v>1.7749999999999999</v>
      </c>
      <c r="CD399" s="31">
        <f t="shared" si="587"/>
        <v>2.254010745065058E+27</v>
      </c>
      <c r="CE399" s="31">
        <f t="shared" si="641"/>
        <v>9.5220683925273362E+29</v>
      </c>
      <c r="CF399" s="31">
        <f t="shared" si="642"/>
        <v>3.7949297573741485E+17</v>
      </c>
      <c r="CG399" s="31">
        <f t="shared" si="643"/>
        <v>4710</v>
      </c>
      <c r="CH399" s="31">
        <f t="shared" si="644"/>
        <v>6170220.4127715481</v>
      </c>
      <c r="CI399" s="56">
        <f t="shared" si="575"/>
        <v>3.9854048521141769E-13</v>
      </c>
      <c r="CK399" s="32">
        <f t="shared" si="645"/>
        <v>183</v>
      </c>
      <c r="CL399" s="32">
        <f t="shared" si="646"/>
        <v>19.799999999999997</v>
      </c>
      <c r="CM399" s="32">
        <v>1</v>
      </c>
      <c r="CN399" s="23">
        <f t="shared" si="647"/>
        <v>2.0499999999999998</v>
      </c>
      <c r="CO399" s="31">
        <f t="shared" si="588"/>
        <v>3872332800</v>
      </c>
      <c r="CP399" s="31">
        <f t="shared" si="648"/>
        <v>1452705649919.9998</v>
      </c>
      <c r="CQ399" s="31">
        <f t="shared" si="649"/>
        <v>185299304559283.97</v>
      </c>
      <c r="CR399" s="31">
        <f t="shared" si="650"/>
        <v>5939.9999999999991</v>
      </c>
      <c r="CS399" s="31">
        <f t="shared" si="651"/>
        <v>6170220.4127715481</v>
      </c>
      <c r="CT399" s="56">
        <f t="shared" si="669"/>
        <v>127.55461133471077</v>
      </c>
      <c r="CV399" s="32">
        <f t="shared" si="652"/>
        <v>133</v>
      </c>
      <c r="CW399" s="32">
        <f t="shared" si="653"/>
        <v>24.4</v>
      </c>
      <c r="CX399" s="32">
        <v>1</v>
      </c>
      <c r="CY399" s="23">
        <f t="shared" si="654"/>
        <v>2.2999999999999998</v>
      </c>
      <c r="CZ399" s="31">
        <f t="shared" si="589"/>
        <v>1460160</v>
      </c>
      <c r="DA399" s="31">
        <f t="shared" si="655"/>
        <v>446662943.99999994</v>
      </c>
      <c r="DB399" s="31">
        <f t="shared" si="656"/>
        <v>180956352108.67508</v>
      </c>
      <c r="DC399" s="31">
        <f t="shared" si="657"/>
        <v>7320</v>
      </c>
      <c r="DD399" s="31">
        <f t="shared" si="658"/>
        <v>6170220.4127715481</v>
      </c>
      <c r="DE399" s="56">
        <f t="shared" si="659"/>
        <v>405.12953791992896</v>
      </c>
      <c r="DG399" s="32">
        <f t="shared" si="660"/>
        <v>68</v>
      </c>
      <c r="DH399" s="32">
        <f t="shared" si="661"/>
        <v>29.65</v>
      </c>
      <c r="DI399" s="32">
        <v>1</v>
      </c>
      <c r="DJ399" s="23">
        <f t="shared" si="670"/>
        <v>2.625</v>
      </c>
      <c r="DK399" s="31">
        <f t="shared" si="590"/>
        <v>720</v>
      </c>
      <c r="DL399" s="31">
        <f t="shared" si="662"/>
        <v>128520</v>
      </c>
      <c r="DM399" s="31">
        <f t="shared" si="663"/>
        <v>22089398.450765908</v>
      </c>
      <c r="DN399" s="31">
        <f t="shared" si="664"/>
        <v>8895</v>
      </c>
      <c r="DO399" s="31">
        <f t="shared" si="665"/>
        <v>6170220.4127715481</v>
      </c>
      <c r="DP399" s="56">
        <f t="shared" si="666"/>
        <v>171.87518246783307</v>
      </c>
    </row>
    <row r="400" spans="1:120">
      <c r="A400" s="23">
        <f t="shared" si="591"/>
        <v>212927.09219041505</v>
      </c>
      <c r="B400" s="23">
        <v>0</v>
      </c>
      <c r="C400" s="44">
        <f t="shared" si="574"/>
        <v>14.824999999999999</v>
      </c>
      <c r="D400" s="48"/>
      <c r="E400" s="47">
        <f t="shared" si="592"/>
        <v>14.824999999999999</v>
      </c>
      <c r="F400" s="84">
        <f t="shared" si="579"/>
        <v>29.65</v>
      </c>
      <c r="G400" s="185">
        <f t="shared" si="580"/>
        <v>235.56803855996804</v>
      </c>
      <c r="H400" s="26">
        <f t="shared" si="593"/>
        <v>5.2621552662438588E+23</v>
      </c>
      <c r="I400" s="23">
        <f t="shared" si="667"/>
        <v>78.80000000000004</v>
      </c>
      <c r="J400" s="27">
        <v>394</v>
      </c>
      <c r="K400" s="32">
        <f t="shared" si="594"/>
        <v>394</v>
      </c>
      <c r="L400" s="32">
        <f t="shared" si="595"/>
        <v>1</v>
      </c>
      <c r="M400" s="22">
        <v>1</v>
      </c>
      <c r="N400" s="109">
        <f t="shared" si="596"/>
        <v>14.824999999999999</v>
      </c>
      <c r="O400" s="31">
        <f t="shared" si="581"/>
        <v>1.2135937846092971E+22</v>
      </c>
      <c r="P400" s="31">
        <f t="shared" si="597"/>
        <v>7.0886619755921347E+25</v>
      </c>
      <c r="Q400" s="31">
        <f t="shared" si="598"/>
        <v>9.3613742186478248E+26</v>
      </c>
      <c r="R400" s="31">
        <f t="shared" si="599"/>
        <v>300</v>
      </c>
      <c r="S400" s="31">
        <f t="shared" si="600"/>
        <v>6387812.7657124512</v>
      </c>
      <c r="T400" s="56">
        <f t="shared" si="601"/>
        <v>13.206123032641635</v>
      </c>
      <c r="U400" s="163">
        <f t="shared" si="602"/>
        <v>7067.0411567990413</v>
      </c>
      <c r="W400" s="32">
        <f t="shared" si="603"/>
        <v>389</v>
      </c>
      <c r="X400" s="32">
        <f t="shared" si="604"/>
        <v>2.0499999999999998</v>
      </c>
      <c r="Y400" s="22">
        <v>1</v>
      </c>
      <c r="Z400" s="23">
        <f t="shared" si="605"/>
        <v>1.0249999999999999</v>
      </c>
      <c r="AA400" s="31">
        <f t="shared" si="582"/>
        <v>7.9908058285313469E+22</v>
      </c>
      <c r="AB400" s="31">
        <f t="shared" si="606"/>
        <v>3.1861340539811609E+25</v>
      </c>
      <c r="AC400" s="31">
        <f t="shared" si="607"/>
        <v>4.6806871093239103E+26</v>
      </c>
      <c r="AD400" s="31">
        <f t="shared" si="608"/>
        <v>615</v>
      </c>
      <c r="AE400" s="31">
        <f t="shared" si="609"/>
        <v>6387812.7657124512</v>
      </c>
      <c r="AF400" s="56">
        <f t="shared" si="573"/>
        <v>14.690804059155216</v>
      </c>
      <c r="AH400" s="32">
        <f t="shared" si="610"/>
        <v>379</v>
      </c>
      <c r="AI400" s="32">
        <f t="shared" si="611"/>
        <v>4.1999999999999993</v>
      </c>
      <c r="AJ400" s="22">
        <v>1</v>
      </c>
      <c r="AK400" s="23">
        <f t="shared" si="612"/>
        <v>1.075</v>
      </c>
      <c r="AL400" s="31">
        <f t="shared" si="583"/>
        <v>6.5193054545127533E+21</v>
      </c>
      <c r="AM400" s="31">
        <f t="shared" si="613"/>
        <v>2.6561280248048586E+24</v>
      </c>
      <c r="AN400" s="31">
        <f t="shared" si="614"/>
        <v>1.1701717773309767E+26</v>
      </c>
      <c r="AO400" s="31">
        <f t="shared" si="615"/>
        <v>1259.9999999999998</v>
      </c>
      <c r="AP400" s="31">
        <f t="shared" si="616"/>
        <v>6387812.7657124512</v>
      </c>
      <c r="AQ400" s="56">
        <f t="shared" si="577"/>
        <v>44.055548768849249</v>
      </c>
      <c r="AS400" s="32">
        <f t="shared" si="617"/>
        <v>364</v>
      </c>
      <c r="AT400" s="32">
        <f t="shared" si="618"/>
        <v>6.4999999999999991</v>
      </c>
      <c r="AU400" s="22">
        <v>1</v>
      </c>
      <c r="AV400" s="23">
        <f t="shared" si="619"/>
        <v>1.1499999999999999</v>
      </c>
      <c r="AW400" s="31">
        <f t="shared" si="584"/>
        <v>3.8526786812993562E+20</v>
      </c>
      <c r="AX400" s="31">
        <f t="shared" si="620"/>
        <v>1.6127312959919105E+23</v>
      </c>
      <c r="AY400" s="31">
        <f t="shared" si="621"/>
        <v>1.4627147216637196E+25</v>
      </c>
      <c r="AZ400" s="31">
        <f t="shared" si="622"/>
        <v>1949.9999999999998</v>
      </c>
      <c r="BA400" s="31">
        <f t="shared" si="623"/>
        <v>6387812.7657124512</v>
      </c>
      <c r="BB400" s="56">
        <f t="shared" si="668"/>
        <v>90.697980829105006</v>
      </c>
      <c r="BD400" s="32">
        <f t="shared" si="624"/>
        <v>334</v>
      </c>
      <c r="BE400" s="32">
        <f t="shared" si="625"/>
        <v>9.1</v>
      </c>
      <c r="BF400" s="22">
        <v>1</v>
      </c>
      <c r="BG400" s="23">
        <f t="shared" si="626"/>
        <v>1.3</v>
      </c>
      <c r="BH400" s="31">
        <f t="shared" si="585"/>
        <v>2.5790658940929573E+19</v>
      </c>
      <c r="BI400" s="31">
        <f t="shared" si="627"/>
        <v>1.1198304112151619E+22</v>
      </c>
      <c r="BJ400" s="31">
        <f t="shared" si="628"/>
        <v>2.2854917525995569E+23</v>
      </c>
      <c r="BK400" s="31">
        <f t="shared" si="629"/>
        <v>2730</v>
      </c>
      <c r="BL400" s="31">
        <f t="shared" si="630"/>
        <v>6387812.7657124512</v>
      </c>
      <c r="BM400" s="56">
        <f t="shared" si="578"/>
        <v>20.409266704228013</v>
      </c>
      <c r="BO400" s="32">
        <f t="shared" si="631"/>
        <v>289</v>
      </c>
      <c r="BP400" s="32">
        <f t="shared" si="632"/>
        <v>12.149999999999999</v>
      </c>
      <c r="BQ400" s="22">
        <v>1</v>
      </c>
      <c r="BR400" s="23">
        <f t="shared" si="633"/>
        <v>1.5249999999999999</v>
      </c>
      <c r="BS400" s="31">
        <f t="shared" si="586"/>
        <v>1.3432634865067486E+17</v>
      </c>
      <c r="BT400" s="31">
        <f t="shared" si="634"/>
        <v>5.9200980009068675E+19</v>
      </c>
      <c r="BU400" s="31">
        <f t="shared" si="635"/>
        <v>4.4638510792959964E+20</v>
      </c>
      <c r="BV400" s="31">
        <f t="shared" si="636"/>
        <v>3644.9999999999995</v>
      </c>
      <c r="BW400" s="31">
        <f t="shared" si="637"/>
        <v>6387812.7657124512</v>
      </c>
      <c r="BX400" s="56">
        <f t="shared" si="576"/>
        <v>7.5401641638570904</v>
      </c>
      <c r="BZ400" s="32">
        <f t="shared" si="638"/>
        <v>239</v>
      </c>
      <c r="CA400" s="32">
        <f t="shared" si="639"/>
        <v>15.7</v>
      </c>
      <c r="CB400" s="32">
        <v>1</v>
      </c>
      <c r="CC400" s="23">
        <f t="shared" si="640"/>
        <v>1.7749999999999999</v>
      </c>
      <c r="CD400" s="31">
        <f t="shared" si="587"/>
        <v>2.254010745065058E+27</v>
      </c>
      <c r="CE400" s="31">
        <f t="shared" si="641"/>
        <v>9.5620770832522416E+29</v>
      </c>
      <c r="CF400" s="31">
        <f t="shared" si="642"/>
        <v>4.3592295696249811E+17</v>
      </c>
      <c r="CG400" s="31">
        <f t="shared" si="643"/>
        <v>4710</v>
      </c>
      <c r="CH400" s="31">
        <f t="shared" si="644"/>
        <v>6387812.7657124512</v>
      </c>
      <c r="CI400" s="56">
        <f t="shared" si="575"/>
        <v>4.5588730687604178E-13</v>
      </c>
      <c r="CK400" s="32">
        <f t="shared" si="645"/>
        <v>184</v>
      </c>
      <c r="CL400" s="32">
        <f t="shared" si="646"/>
        <v>19.799999999999997</v>
      </c>
      <c r="CM400" s="32">
        <v>1</v>
      </c>
      <c r="CN400" s="23">
        <f t="shared" si="647"/>
        <v>2.0499999999999998</v>
      </c>
      <c r="CO400" s="31">
        <f t="shared" si="588"/>
        <v>3872332800</v>
      </c>
      <c r="CP400" s="31">
        <f t="shared" si="648"/>
        <v>1460643932159.9998</v>
      </c>
      <c r="CQ400" s="31">
        <f t="shared" si="649"/>
        <v>212853006329344.06</v>
      </c>
      <c r="CR400" s="31">
        <f t="shared" si="650"/>
        <v>5939.9999999999991</v>
      </c>
      <c r="CS400" s="31">
        <f t="shared" si="651"/>
        <v>6387812.7657124512</v>
      </c>
      <c r="CT400" s="56">
        <f t="shared" si="669"/>
        <v>145.72545823305282</v>
      </c>
      <c r="CV400" s="32">
        <f t="shared" si="652"/>
        <v>134</v>
      </c>
      <c r="CW400" s="32">
        <f t="shared" si="653"/>
        <v>24.4</v>
      </c>
      <c r="CX400" s="32">
        <v>1</v>
      </c>
      <c r="CY400" s="23">
        <f t="shared" si="654"/>
        <v>2.2999999999999998</v>
      </c>
      <c r="CZ400" s="31">
        <f t="shared" si="589"/>
        <v>1460160</v>
      </c>
      <c r="DA400" s="31">
        <f t="shared" si="655"/>
        <v>450021311.99999994</v>
      </c>
      <c r="DB400" s="31">
        <f t="shared" si="656"/>
        <v>207864263993.49936</v>
      </c>
      <c r="DC400" s="31">
        <f t="shared" si="657"/>
        <v>7320</v>
      </c>
      <c r="DD400" s="31">
        <f t="shared" si="658"/>
        <v>6387812.7657124512</v>
      </c>
      <c r="DE400" s="56">
        <f t="shared" si="659"/>
        <v>461.89871112926176</v>
      </c>
      <c r="DG400" s="32">
        <f t="shared" si="660"/>
        <v>69</v>
      </c>
      <c r="DH400" s="32">
        <f t="shared" si="661"/>
        <v>29.65</v>
      </c>
      <c r="DI400" s="32">
        <v>1</v>
      </c>
      <c r="DJ400" s="23">
        <f t="shared" si="670"/>
        <v>2.625</v>
      </c>
      <c r="DK400" s="31">
        <f t="shared" si="590"/>
        <v>720</v>
      </c>
      <c r="DL400" s="31">
        <f t="shared" si="662"/>
        <v>130410</v>
      </c>
      <c r="DM400" s="31">
        <f t="shared" si="663"/>
        <v>25374055.663268853</v>
      </c>
      <c r="DN400" s="31">
        <f t="shared" si="664"/>
        <v>8895</v>
      </c>
      <c r="DO400" s="31">
        <f t="shared" si="665"/>
        <v>6387812.7657124512</v>
      </c>
      <c r="DP400" s="56">
        <f t="shared" si="666"/>
        <v>194.57139531683808</v>
      </c>
    </row>
    <row r="401" spans="1:120">
      <c r="A401" s="23">
        <f t="shared" si="591"/>
        <v>220435.94988027599</v>
      </c>
      <c r="B401" s="23">
        <v>0</v>
      </c>
      <c r="C401" s="44">
        <f t="shared" si="574"/>
        <v>17.8</v>
      </c>
      <c r="D401" s="47">
        <f>1+J401/200</f>
        <v>2.9750000000000001</v>
      </c>
      <c r="E401" s="47">
        <f t="shared" si="592"/>
        <v>17.8</v>
      </c>
      <c r="F401" s="84">
        <f t="shared" si="579"/>
        <v>35.6</v>
      </c>
      <c r="G401" s="185">
        <f t="shared" si="580"/>
        <v>238.85644583342264</v>
      </c>
      <c r="H401" s="26">
        <f t="shared" si="593"/>
        <v>6.0446290980733056E+23</v>
      </c>
      <c r="I401" s="23">
        <f t="shared" si="667"/>
        <v>79.000000000000043</v>
      </c>
      <c r="J401" s="27">
        <v>395</v>
      </c>
      <c r="K401" s="32">
        <f t="shared" si="594"/>
        <v>395</v>
      </c>
      <c r="L401" s="32">
        <f t="shared" si="595"/>
        <v>1</v>
      </c>
      <c r="M401" s="22">
        <v>1</v>
      </c>
      <c r="N401" s="109">
        <f t="shared" si="596"/>
        <v>17.8</v>
      </c>
      <c r="O401" s="31">
        <f t="shared" si="581"/>
        <v>1.2135937846092971E+22</v>
      </c>
      <c r="P401" s="31">
        <f t="shared" si="597"/>
        <v>8.5327778995879682E+25</v>
      </c>
      <c r="Q401" s="31">
        <f t="shared" si="598"/>
        <v>1.291132775348458E+27</v>
      </c>
      <c r="R401" s="31">
        <f t="shared" si="599"/>
        <v>300</v>
      </c>
      <c r="S401" s="31">
        <f t="shared" si="600"/>
        <v>6613078.49640828</v>
      </c>
      <c r="T401" s="56">
        <f t="shared" si="601"/>
        <v>15.131447115373815</v>
      </c>
      <c r="U401" s="163">
        <f t="shared" si="602"/>
        <v>7165.6933750026792</v>
      </c>
      <c r="W401" s="32">
        <f t="shared" si="603"/>
        <v>390</v>
      </c>
      <c r="X401" s="32">
        <f t="shared" si="604"/>
        <v>2.0499999999999998</v>
      </c>
      <c r="Y401" s="22">
        <v>1</v>
      </c>
      <c r="Z401" s="23">
        <f t="shared" si="605"/>
        <v>1.0249999999999999</v>
      </c>
      <c r="AA401" s="31">
        <f t="shared" si="582"/>
        <v>7.9908058285313469E+22</v>
      </c>
      <c r="AB401" s="31">
        <f t="shared" si="606"/>
        <v>3.1943246299554056E+25</v>
      </c>
      <c r="AC401" s="31">
        <f t="shared" si="607"/>
        <v>6.4556638767422875E+26</v>
      </c>
      <c r="AD401" s="31">
        <f t="shared" si="608"/>
        <v>615</v>
      </c>
      <c r="AE401" s="31">
        <f t="shared" si="609"/>
        <v>6613078.49640828</v>
      </c>
      <c r="AF401" s="56">
        <f t="shared" ref="AF401:AF406" si="671">AC401/AB401</f>
        <v>20.209792756199647</v>
      </c>
      <c r="AH401" s="32">
        <f t="shared" si="610"/>
        <v>380</v>
      </c>
      <c r="AI401" s="32">
        <f t="shared" si="611"/>
        <v>4.1999999999999993</v>
      </c>
      <c r="AJ401" s="22">
        <v>1</v>
      </c>
      <c r="AK401" s="23">
        <f t="shared" si="612"/>
        <v>1.075</v>
      </c>
      <c r="AL401" s="31">
        <f t="shared" si="583"/>
        <v>6.5193054545127533E+21</v>
      </c>
      <c r="AM401" s="31">
        <f t="shared" si="613"/>
        <v>2.6631362781684596E+24</v>
      </c>
      <c r="AN401" s="31">
        <f t="shared" si="614"/>
        <v>1.6139159691855708E+26</v>
      </c>
      <c r="AO401" s="31">
        <f t="shared" si="615"/>
        <v>1259.9999999999998</v>
      </c>
      <c r="AP401" s="31">
        <f t="shared" si="616"/>
        <v>6613078.49640828</v>
      </c>
      <c r="AQ401" s="56">
        <f t="shared" si="577"/>
        <v>60.602079676355217</v>
      </c>
      <c r="AS401" s="32">
        <f t="shared" si="617"/>
        <v>365</v>
      </c>
      <c r="AT401" s="32">
        <f t="shared" si="618"/>
        <v>6.4999999999999991</v>
      </c>
      <c r="AU401" s="22">
        <v>1</v>
      </c>
      <c r="AV401" s="23">
        <f t="shared" si="619"/>
        <v>1.1499999999999999</v>
      </c>
      <c r="AW401" s="31">
        <f t="shared" si="584"/>
        <v>3.8526786812993562E+20</v>
      </c>
      <c r="AX401" s="31">
        <f t="shared" si="620"/>
        <v>1.6171618764754045E+23</v>
      </c>
      <c r="AY401" s="31">
        <f t="shared" si="621"/>
        <v>2.0173949614819618E+25</v>
      </c>
      <c r="AZ401" s="31">
        <f t="shared" si="622"/>
        <v>1949.9999999999998</v>
      </c>
      <c r="BA401" s="31">
        <f t="shared" si="623"/>
        <v>6613078.49640828</v>
      </c>
      <c r="BB401" s="56">
        <f t="shared" si="668"/>
        <v>124.74910463996734</v>
      </c>
      <c r="BD401" s="32">
        <f t="shared" si="624"/>
        <v>335</v>
      </c>
      <c r="BE401" s="32">
        <f t="shared" si="625"/>
        <v>9.1</v>
      </c>
      <c r="BF401" s="22">
        <v>1</v>
      </c>
      <c r="BG401" s="23">
        <f t="shared" si="626"/>
        <v>1.3</v>
      </c>
      <c r="BH401" s="31">
        <f t="shared" si="585"/>
        <v>2.5790658940929573E+19</v>
      </c>
      <c r="BI401" s="31">
        <f t="shared" si="627"/>
        <v>1.1231831968774829E+22</v>
      </c>
      <c r="BJ401" s="31">
        <f t="shared" si="628"/>
        <v>3.1521796273155586E+23</v>
      </c>
      <c r="BK401" s="31">
        <f t="shared" si="629"/>
        <v>2730</v>
      </c>
      <c r="BL401" s="31">
        <f t="shared" si="630"/>
        <v>6613078.49640828</v>
      </c>
      <c r="BM401" s="56">
        <f t="shared" si="578"/>
        <v>28.064697157852862</v>
      </c>
      <c r="BO401" s="32">
        <f t="shared" si="631"/>
        <v>290</v>
      </c>
      <c r="BP401" s="32">
        <f t="shared" si="632"/>
        <v>12.149999999999999</v>
      </c>
      <c r="BQ401" s="22">
        <v>1</v>
      </c>
      <c r="BR401" s="23">
        <f t="shared" si="633"/>
        <v>1.5249999999999999</v>
      </c>
      <c r="BS401" s="31">
        <f t="shared" si="586"/>
        <v>1.3432634865067486E+17</v>
      </c>
      <c r="BT401" s="31">
        <f t="shared" si="634"/>
        <v>5.9405827690760954E+19</v>
      </c>
      <c r="BU401" s="31">
        <f t="shared" si="635"/>
        <v>6.1566008346006821E+20</v>
      </c>
      <c r="BV401" s="31">
        <f t="shared" si="636"/>
        <v>3644.9999999999995</v>
      </c>
      <c r="BW401" s="31">
        <f t="shared" si="637"/>
        <v>6613078.49640828</v>
      </c>
      <c r="BX401" s="56">
        <f t="shared" si="576"/>
        <v>10.363631101394759</v>
      </c>
      <c r="BZ401" s="32">
        <f t="shared" si="638"/>
        <v>240</v>
      </c>
      <c r="CA401" s="32">
        <f t="shared" si="639"/>
        <v>15.7</v>
      </c>
      <c r="CB401" s="32">
        <v>1</v>
      </c>
      <c r="CC401" s="23">
        <f t="shared" si="640"/>
        <v>1.7749999999999999</v>
      </c>
      <c r="CD401" s="31">
        <f t="shared" si="587"/>
        <v>2.254010745065058E+27</v>
      </c>
      <c r="CE401" s="31">
        <f t="shared" si="641"/>
        <v>9.6020857739771469E+29</v>
      </c>
      <c r="CF401" s="31">
        <f t="shared" si="642"/>
        <v>6.0123055025397094E+17</v>
      </c>
      <c r="CG401" s="31">
        <f t="shared" si="643"/>
        <v>4710</v>
      </c>
      <c r="CH401" s="31">
        <f t="shared" si="644"/>
        <v>6613078.49640828</v>
      </c>
      <c r="CI401" s="56">
        <f t="shared" si="575"/>
        <v>6.2614578166275172E-13</v>
      </c>
      <c r="CK401" s="32">
        <f t="shared" si="645"/>
        <v>185</v>
      </c>
      <c r="CL401" s="32">
        <f t="shared" si="646"/>
        <v>19.799999999999997</v>
      </c>
      <c r="CM401" s="32">
        <v>1</v>
      </c>
      <c r="CN401" s="23">
        <f t="shared" si="647"/>
        <v>2.0499999999999998</v>
      </c>
      <c r="CO401" s="31">
        <f t="shared" si="588"/>
        <v>3872332800</v>
      </c>
      <c r="CP401" s="31">
        <f t="shared" si="648"/>
        <v>1468582214399.9998</v>
      </c>
      <c r="CQ401" s="31">
        <f t="shared" si="649"/>
        <v>293569604616195.75</v>
      </c>
      <c r="CR401" s="31">
        <f t="shared" si="650"/>
        <v>5939.9999999999991</v>
      </c>
      <c r="CS401" s="31">
        <f t="shared" si="651"/>
        <v>6613078.49640828</v>
      </c>
      <c r="CT401" s="56">
        <f t="shared" si="669"/>
        <v>199.90001358973001</v>
      </c>
      <c r="CV401" s="32">
        <f t="shared" si="652"/>
        <v>135</v>
      </c>
      <c r="CW401" s="32">
        <f t="shared" si="653"/>
        <v>24.4</v>
      </c>
      <c r="CX401" s="32">
        <v>1</v>
      </c>
      <c r="CY401" s="23">
        <f t="shared" si="654"/>
        <v>2.2999999999999998</v>
      </c>
      <c r="CZ401" s="31">
        <f t="shared" si="589"/>
        <v>1460160</v>
      </c>
      <c r="DA401" s="31">
        <f t="shared" si="655"/>
        <v>453379679.99999994</v>
      </c>
      <c r="DB401" s="31">
        <f t="shared" si="656"/>
        <v>286689067008.00262</v>
      </c>
      <c r="DC401" s="31">
        <f t="shared" si="657"/>
        <v>7320</v>
      </c>
      <c r="DD401" s="31">
        <f t="shared" si="658"/>
        <v>6613078.49640828</v>
      </c>
      <c r="DE401" s="56">
        <f t="shared" si="659"/>
        <v>632.3377064627216</v>
      </c>
      <c r="DG401" s="32">
        <f t="shared" si="660"/>
        <v>70</v>
      </c>
      <c r="DH401" s="32">
        <f t="shared" si="661"/>
        <v>29.65</v>
      </c>
      <c r="DI401" s="32">
        <v>1</v>
      </c>
      <c r="DJ401" s="23">
        <f t="shared" si="670"/>
        <v>2.625</v>
      </c>
      <c r="DK401" s="31">
        <f t="shared" si="590"/>
        <v>720</v>
      </c>
      <c r="DL401" s="31">
        <f t="shared" si="662"/>
        <v>132300</v>
      </c>
      <c r="DM401" s="31">
        <f t="shared" si="663"/>
        <v>34996224.000000164</v>
      </c>
      <c r="DN401" s="31">
        <f t="shared" si="664"/>
        <v>8895</v>
      </c>
      <c r="DO401" s="31">
        <f t="shared" si="665"/>
        <v>6613078.49640828</v>
      </c>
      <c r="DP401" s="56">
        <f t="shared" si="666"/>
        <v>264.52172335601028</v>
      </c>
    </row>
    <row r="402" spans="1:120">
      <c r="A402" s="23">
        <f t="shared" si="591"/>
        <v>228209.60686470565</v>
      </c>
      <c r="B402" s="23">
        <v>0</v>
      </c>
      <c r="C402" s="44">
        <f t="shared" si="574"/>
        <v>17.8</v>
      </c>
      <c r="D402" s="48"/>
      <c r="E402" s="47">
        <f t="shared" si="592"/>
        <v>17.8</v>
      </c>
      <c r="F402" s="84">
        <f t="shared" si="579"/>
        <v>35.6</v>
      </c>
      <c r="G402" s="185">
        <f t="shared" si="580"/>
        <v>242.19075756175241</v>
      </c>
      <c r="H402" s="26">
        <f t="shared" si="593"/>
        <v>6.9434555015240171E+23</v>
      </c>
      <c r="I402" s="23">
        <f t="shared" si="667"/>
        <v>79.200000000000045</v>
      </c>
      <c r="J402" s="27">
        <v>396</v>
      </c>
      <c r="K402" s="32">
        <f t="shared" si="594"/>
        <v>396</v>
      </c>
      <c r="L402" s="32">
        <f t="shared" si="595"/>
        <v>1</v>
      </c>
      <c r="M402" s="22">
        <v>1</v>
      </c>
      <c r="N402" s="109">
        <f t="shared" si="596"/>
        <v>17.8</v>
      </c>
      <c r="O402" s="31">
        <f t="shared" si="581"/>
        <v>1.2135937846092971E+22</v>
      </c>
      <c r="P402" s="31">
        <f t="shared" si="597"/>
        <v>8.554379868954014E+25</v>
      </c>
      <c r="Q402" s="31">
        <f t="shared" si="598"/>
        <v>1.4831220951255301E+27</v>
      </c>
      <c r="R402" s="31">
        <f t="shared" si="599"/>
        <v>300</v>
      </c>
      <c r="S402" s="31">
        <f t="shared" si="600"/>
        <v>6846288.2059411695</v>
      </c>
      <c r="T402" s="56">
        <f t="shared" si="601"/>
        <v>17.337575813159191</v>
      </c>
      <c r="U402" s="163">
        <f t="shared" si="602"/>
        <v>7265.7227268525721</v>
      </c>
      <c r="W402" s="32">
        <f t="shared" si="603"/>
        <v>391</v>
      </c>
      <c r="X402" s="32">
        <f t="shared" si="604"/>
        <v>2.0499999999999998</v>
      </c>
      <c r="Y402" s="22">
        <v>1</v>
      </c>
      <c r="Z402" s="23">
        <f t="shared" si="605"/>
        <v>1.0249999999999999</v>
      </c>
      <c r="AA402" s="31">
        <f t="shared" si="582"/>
        <v>7.9908058285313469E+22</v>
      </c>
      <c r="AB402" s="31">
        <f t="shared" si="606"/>
        <v>3.2025152059296502E+25</v>
      </c>
      <c r="AC402" s="31">
        <f t="shared" si="607"/>
        <v>7.4156104756276491E+26</v>
      </c>
      <c r="AD402" s="31">
        <f t="shared" si="608"/>
        <v>615</v>
      </c>
      <c r="AE402" s="31">
        <f t="shared" si="609"/>
        <v>6846288.2059411695</v>
      </c>
      <c r="AF402" s="56">
        <f t="shared" si="671"/>
        <v>23.155582405657899</v>
      </c>
      <c r="AH402" s="32">
        <f t="shared" si="610"/>
        <v>381</v>
      </c>
      <c r="AI402" s="32">
        <f t="shared" si="611"/>
        <v>4.1999999999999993</v>
      </c>
      <c r="AJ402" s="22">
        <v>1</v>
      </c>
      <c r="AK402" s="23">
        <f t="shared" si="612"/>
        <v>1.075</v>
      </c>
      <c r="AL402" s="31">
        <f t="shared" si="583"/>
        <v>6.5193054545127533E+21</v>
      </c>
      <c r="AM402" s="31">
        <f t="shared" si="613"/>
        <v>2.6701445315320607E+24</v>
      </c>
      <c r="AN402" s="31">
        <f t="shared" si="614"/>
        <v>1.8539026189069106E+26</v>
      </c>
      <c r="AO402" s="31">
        <f t="shared" si="615"/>
        <v>1259.9999999999998</v>
      </c>
      <c r="AP402" s="31">
        <f t="shared" si="616"/>
        <v>6846288.2059411695</v>
      </c>
      <c r="AQ402" s="56">
        <f t="shared" si="577"/>
        <v>69.430796610968045</v>
      </c>
      <c r="AS402" s="32">
        <f t="shared" si="617"/>
        <v>366</v>
      </c>
      <c r="AT402" s="32">
        <f t="shared" si="618"/>
        <v>6.4999999999999991</v>
      </c>
      <c r="AU402" s="22">
        <v>1</v>
      </c>
      <c r="AV402" s="23">
        <f t="shared" si="619"/>
        <v>1.1499999999999999</v>
      </c>
      <c r="AW402" s="31">
        <f t="shared" si="584"/>
        <v>3.8526786812993562E+20</v>
      </c>
      <c r="AX402" s="31">
        <f t="shared" si="620"/>
        <v>1.6215924569588989E+23</v>
      </c>
      <c r="AY402" s="31">
        <f t="shared" si="621"/>
        <v>2.3173782736336365E+25</v>
      </c>
      <c r="AZ402" s="31">
        <f t="shared" si="622"/>
        <v>1949.9999999999998</v>
      </c>
      <c r="BA402" s="31">
        <f t="shared" si="623"/>
        <v>6846288.2059411695</v>
      </c>
      <c r="BB402" s="56">
        <f t="shared" si="668"/>
        <v>142.9075637154603</v>
      </c>
      <c r="BD402" s="32">
        <f t="shared" si="624"/>
        <v>336</v>
      </c>
      <c r="BE402" s="32">
        <f t="shared" si="625"/>
        <v>9.1</v>
      </c>
      <c r="BF402" s="22">
        <v>1</v>
      </c>
      <c r="BG402" s="23">
        <f t="shared" si="626"/>
        <v>1.3</v>
      </c>
      <c r="BH402" s="31">
        <f t="shared" si="585"/>
        <v>2.5790658940929573E+19</v>
      </c>
      <c r="BI402" s="31">
        <f t="shared" si="627"/>
        <v>1.1265359825398038E+22</v>
      </c>
      <c r="BJ402" s="31">
        <f t="shared" si="628"/>
        <v>3.6209035525525496E+23</v>
      </c>
      <c r="BK402" s="31">
        <f t="shared" si="629"/>
        <v>2730</v>
      </c>
      <c r="BL402" s="31">
        <f t="shared" si="630"/>
        <v>6846288.2059411695</v>
      </c>
      <c r="BM402" s="56">
        <f t="shared" si="578"/>
        <v>32.141925412707465</v>
      </c>
      <c r="BO402" s="32">
        <f t="shared" si="631"/>
        <v>291</v>
      </c>
      <c r="BP402" s="32">
        <f t="shared" si="632"/>
        <v>12.149999999999999</v>
      </c>
      <c r="BQ402" s="22">
        <v>1</v>
      </c>
      <c r="BR402" s="23">
        <f t="shared" si="633"/>
        <v>1.5249999999999999</v>
      </c>
      <c r="BS402" s="31">
        <f t="shared" si="586"/>
        <v>1.3432634865067486E+17</v>
      </c>
      <c r="BT402" s="31">
        <f t="shared" si="634"/>
        <v>5.9610675372453241E+19</v>
      </c>
      <c r="BU402" s="31">
        <f t="shared" si="635"/>
        <v>7.0720772510791775E+20</v>
      </c>
      <c r="BV402" s="31">
        <f t="shared" si="636"/>
        <v>3644.9999999999995</v>
      </c>
      <c r="BW402" s="31">
        <f t="shared" si="637"/>
        <v>6846288.2059411695</v>
      </c>
      <c r="BX402" s="56">
        <f t="shared" si="576"/>
        <v>11.863776424092091</v>
      </c>
      <c r="BZ402" s="32">
        <f t="shared" si="638"/>
        <v>241</v>
      </c>
      <c r="CA402" s="32">
        <f t="shared" si="639"/>
        <v>15.7</v>
      </c>
      <c r="CB402" s="32">
        <v>1</v>
      </c>
      <c r="CC402" s="23">
        <f t="shared" si="640"/>
        <v>1.7749999999999999</v>
      </c>
      <c r="CD402" s="31">
        <f t="shared" si="587"/>
        <v>2.254010745065058E+27</v>
      </c>
      <c r="CE402" s="31">
        <f t="shared" si="641"/>
        <v>9.6420944647020523E+29</v>
      </c>
      <c r="CF402" s="31">
        <f t="shared" si="642"/>
        <v>6.9063254405069862E+17</v>
      </c>
      <c r="CG402" s="31">
        <f t="shared" si="643"/>
        <v>4710</v>
      </c>
      <c r="CH402" s="31">
        <f t="shared" si="644"/>
        <v>6846288.2059411695</v>
      </c>
      <c r="CI402" s="56">
        <f t="shared" si="575"/>
        <v>7.1626817864000222E-13</v>
      </c>
      <c r="CK402" s="32">
        <f t="shared" si="645"/>
        <v>186</v>
      </c>
      <c r="CL402" s="32">
        <f t="shared" si="646"/>
        <v>19.799999999999997</v>
      </c>
      <c r="CM402" s="32">
        <v>1</v>
      </c>
      <c r="CN402" s="23">
        <f t="shared" si="647"/>
        <v>2.0499999999999998</v>
      </c>
      <c r="CO402" s="31">
        <f t="shared" si="588"/>
        <v>3872332800</v>
      </c>
      <c r="CP402" s="31">
        <f t="shared" si="648"/>
        <v>1476520496639.9998</v>
      </c>
      <c r="CQ402" s="31">
        <f t="shared" si="649"/>
        <v>337222921899753.87</v>
      </c>
      <c r="CR402" s="31">
        <f t="shared" si="650"/>
        <v>5939.9999999999991</v>
      </c>
      <c r="CS402" s="31">
        <f t="shared" si="651"/>
        <v>6846288.2059411695</v>
      </c>
      <c r="CT402" s="56">
        <f t="shared" si="669"/>
        <v>228.39027474873885</v>
      </c>
      <c r="CV402" s="32">
        <f t="shared" si="652"/>
        <v>136</v>
      </c>
      <c r="CW402" s="32">
        <f t="shared" si="653"/>
        <v>24.4</v>
      </c>
      <c r="CX402" s="32">
        <v>1</v>
      </c>
      <c r="CY402" s="23">
        <f t="shared" si="654"/>
        <v>2.2999999999999998</v>
      </c>
      <c r="CZ402" s="31">
        <f t="shared" si="589"/>
        <v>1460160</v>
      </c>
      <c r="DA402" s="31">
        <f t="shared" si="655"/>
        <v>456738047.99999994</v>
      </c>
      <c r="DB402" s="31">
        <f t="shared" si="656"/>
        <v>329319259667.72742</v>
      </c>
      <c r="DC402" s="31">
        <f t="shared" si="657"/>
        <v>7320</v>
      </c>
      <c r="DD402" s="31">
        <f t="shared" si="658"/>
        <v>6846288.2059411695</v>
      </c>
      <c r="DE402" s="56">
        <f t="shared" si="659"/>
        <v>721.0243620162064</v>
      </c>
      <c r="DG402" s="32">
        <f t="shared" si="660"/>
        <v>71</v>
      </c>
      <c r="DH402" s="32">
        <f t="shared" si="661"/>
        <v>29.65</v>
      </c>
      <c r="DI402" s="32">
        <v>1</v>
      </c>
      <c r="DJ402" s="23">
        <f t="shared" si="670"/>
        <v>2.625</v>
      </c>
      <c r="DK402" s="31">
        <f t="shared" si="590"/>
        <v>720</v>
      </c>
      <c r="DL402" s="31">
        <f t="shared" si="662"/>
        <v>134190</v>
      </c>
      <c r="DM402" s="31">
        <f t="shared" si="663"/>
        <v>40200104.939907946</v>
      </c>
      <c r="DN402" s="31">
        <f t="shared" si="664"/>
        <v>8895</v>
      </c>
      <c r="DO402" s="31">
        <f t="shared" si="665"/>
        <v>6846288.2059411695</v>
      </c>
      <c r="DP402" s="56">
        <f t="shared" si="666"/>
        <v>299.57601117749419</v>
      </c>
    </row>
    <row r="403" spans="1:120">
      <c r="A403" s="23">
        <f t="shared" si="591"/>
        <v>236257.40127066019</v>
      </c>
      <c r="B403" s="23">
        <v>0</v>
      </c>
      <c r="C403" s="44">
        <f t="shared" si="574"/>
        <v>17.8</v>
      </c>
      <c r="D403" s="48"/>
      <c r="E403" s="47">
        <f t="shared" si="592"/>
        <v>17.8</v>
      </c>
      <c r="F403" s="84">
        <f t="shared" si="579"/>
        <v>35.6</v>
      </c>
      <c r="G403" s="185">
        <f t="shared" si="580"/>
        <v>245.57161454726767</v>
      </c>
      <c r="H403" s="26">
        <f t="shared" si="593"/>
        <v>7.9759359125957512E+23</v>
      </c>
      <c r="I403" s="23">
        <f t="shared" si="667"/>
        <v>79.400000000000034</v>
      </c>
      <c r="J403" s="27">
        <v>397</v>
      </c>
      <c r="K403" s="32">
        <f t="shared" si="594"/>
        <v>397</v>
      </c>
      <c r="L403" s="32">
        <f t="shared" si="595"/>
        <v>1</v>
      </c>
      <c r="M403" s="22">
        <v>1</v>
      </c>
      <c r="N403" s="109">
        <f t="shared" si="596"/>
        <v>17.8</v>
      </c>
      <c r="O403" s="31">
        <f t="shared" si="581"/>
        <v>1.2135937846092971E+22</v>
      </c>
      <c r="P403" s="31">
        <f t="shared" si="597"/>
        <v>8.5759818383200597E+25</v>
      </c>
      <c r="Q403" s="31">
        <f t="shared" si="598"/>
        <v>1.7036599109304524E+27</v>
      </c>
      <c r="R403" s="31">
        <f t="shared" si="599"/>
        <v>300</v>
      </c>
      <c r="S403" s="31">
        <f t="shared" si="600"/>
        <v>7087722.038119806</v>
      </c>
      <c r="T403" s="56">
        <f t="shared" si="601"/>
        <v>19.865479464030447</v>
      </c>
      <c r="U403" s="163">
        <f t="shared" si="602"/>
        <v>7367.1484364180305</v>
      </c>
      <c r="W403" s="32">
        <f t="shared" si="603"/>
        <v>392</v>
      </c>
      <c r="X403" s="32">
        <f t="shared" si="604"/>
        <v>2.0499999999999998</v>
      </c>
      <c r="Y403" s="22">
        <v>1</v>
      </c>
      <c r="Z403" s="23">
        <f t="shared" si="605"/>
        <v>1.0249999999999999</v>
      </c>
      <c r="AA403" s="31">
        <f t="shared" si="582"/>
        <v>7.9908058285313469E+22</v>
      </c>
      <c r="AB403" s="31">
        <f t="shared" si="606"/>
        <v>3.2107057819038948E+25</v>
      </c>
      <c r="AC403" s="31">
        <f t="shared" si="607"/>
        <v>8.5182995546522618E+26</v>
      </c>
      <c r="AD403" s="31">
        <f t="shared" si="608"/>
        <v>615</v>
      </c>
      <c r="AE403" s="31">
        <f t="shared" si="609"/>
        <v>7087722.038119806</v>
      </c>
      <c r="AF403" s="56">
        <f t="shared" si="671"/>
        <v>26.530925389249003</v>
      </c>
      <c r="AH403" s="32">
        <f t="shared" si="610"/>
        <v>382</v>
      </c>
      <c r="AI403" s="32">
        <f t="shared" si="611"/>
        <v>4.1999999999999993</v>
      </c>
      <c r="AJ403" s="22">
        <v>1</v>
      </c>
      <c r="AK403" s="23">
        <f t="shared" si="612"/>
        <v>1.075</v>
      </c>
      <c r="AL403" s="31">
        <f t="shared" si="583"/>
        <v>6.5193054545127533E+21</v>
      </c>
      <c r="AM403" s="31">
        <f t="shared" si="613"/>
        <v>2.6771527848956622E+24</v>
      </c>
      <c r="AN403" s="31">
        <f t="shared" si="614"/>
        <v>2.1295748886630641E+26</v>
      </c>
      <c r="AO403" s="31">
        <f t="shared" si="615"/>
        <v>1259.9999999999998</v>
      </c>
      <c r="AP403" s="31">
        <f t="shared" si="616"/>
        <v>7087722.038119806</v>
      </c>
      <c r="AQ403" s="56">
        <f t="shared" si="577"/>
        <v>79.546259021076409</v>
      </c>
      <c r="AS403" s="32">
        <f t="shared" si="617"/>
        <v>367</v>
      </c>
      <c r="AT403" s="32">
        <f t="shared" si="618"/>
        <v>6.4999999999999991</v>
      </c>
      <c r="AU403" s="22">
        <v>1</v>
      </c>
      <c r="AV403" s="23">
        <f t="shared" si="619"/>
        <v>1.1499999999999999</v>
      </c>
      <c r="AW403" s="31">
        <f t="shared" si="584"/>
        <v>3.8526786812993562E+20</v>
      </c>
      <c r="AX403" s="31">
        <f t="shared" si="620"/>
        <v>1.6260230374423933E+23</v>
      </c>
      <c r="AY403" s="31">
        <f t="shared" si="621"/>
        <v>2.6619686108288267E+25</v>
      </c>
      <c r="AZ403" s="31">
        <f t="shared" si="622"/>
        <v>1949.9999999999998</v>
      </c>
      <c r="BA403" s="31">
        <f t="shared" si="623"/>
        <v>7087722.038119806</v>
      </c>
      <c r="BB403" s="56">
        <f t="shared" si="668"/>
        <v>163.71038721664698</v>
      </c>
      <c r="BD403" s="32">
        <f t="shared" si="624"/>
        <v>337</v>
      </c>
      <c r="BE403" s="32">
        <f t="shared" si="625"/>
        <v>9.1</v>
      </c>
      <c r="BF403" s="22">
        <v>1</v>
      </c>
      <c r="BG403" s="23">
        <f t="shared" si="626"/>
        <v>1.3</v>
      </c>
      <c r="BH403" s="31">
        <f t="shared" si="585"/>
        <v>2.5790658940929573E+19</v>
      </c>
      <c r="BI403" s="31">
        <f t="shared" si="627"/>
        <v>1.1298887682021246E+22</v>
      </c>
      <c r="BJ403" s="31">
        <f t="shared" si="628"/>
        <v>4.1593259544200343E+23</v>
      </c>
      <c r="BK403" s="31">
        <f t="shared" si="629"/>
        <v>2730</v>
      </c>
      <c r="BL403" s="31">
        <f t="shared" si="630"/>
        <v>7087722.038119806</v>
      </c>
      <c r="BM403" s="56">
        <f t="shared" si="578"/>
        <v>36.811817866269621</v>
      </c>
      <c r="BO403" s="32">
        <f t="shared" si="631"/>
        <v>292</v>
      </c>
      <c r="BP403" s="32">
        <f t="shared" si="632"/>
        <v>12.149999999999999</v>
      </c>
      <c r="BQ403" s="22">
        <v>1</v>
      </c>
      <c r="BR403" s="23">
        <f t="shared" si="633"/>
        <v>1.5249999999999999</v>
      </c>
      <c r="BS403" s="31">
        <f t="shared" si="586"/>
        <v>1.3432634865067486E+17</v>
      </c>
      <c r="BT403" s="31">
        <f t="shared" si="634"/>
        <v>5.981552305414552E+19</v>
      </c>
      <c r="BU403" s="31">
        <f t="shared" si="635"/>
        <v>8.1236835047266045E+20</v>
      </c>
      <c r="BV403" s="31">
        <f t="shared" si="636"/>
        <v>3644.9999999999995</v>
      </c>
      <c r="BW403" s="31">
        <f t="shared" si="637"/>
        <v>7087722.038119806</v>
      </c>
      <c r="BX403" s="56">
        <f t="shared" si="576"/>
        <v>13.581229570412646</v>
      </c>
      <c r="BZ403" s="32">
        <f t="shared" si="638"/>
        <v>242</v>
      </c>
      <c r="CA403" s="32">
        <f t="shared" si="639"/>
        <v>15.7</v>
      </c>
      <c r="CB403" s="32">
        <v>1</v>
      </c>
      <c r="CC403" s="23">
        <f t="shared" si="640"/>
        <v>1.7749999999999999</v>
      </c>
      <c r="CD403" s="31">
        <f t="shared" si="587"/>
        <v>2.254010745065058E+27</v>
      </c>
      <c r="CE403" s="31">
        <f t="shared" si="641"/>
        <v>9.6821031554269563E+29</v>
      </c>
      <c r="CF403" s="31">
        <f t="shared" si="642"/>
        <v>7.9332846725845491E+17</v>
      </c>
      <c r="CG403" s="31">
        <f t="shared" si="643"/>
        <v>4710</v>
      </c>
      <c r="CH403" s="31">
        <f t="shared" si="644"/>
        <v>7087722.038119806</v>
      </c>
      <c r="CI403" s="56">
        <f t="shared" si="575"/>
        <v>8.1937617738949932E-13</v>
      </c>
      <c r="CK403" s="32">
        <f t="shared" si="645"/>
        <v>187</v>
      </c>
      <c r="CL403" s="32">
        <f t="shared" si="646"/>
        <v>19.799999999999997</v>
      </c>
      <c r="CM403" s="32">
        <v>1</v>
      </c>
      <c r="CN403" s="23">
        <f t="shared" si="647"/>
        <v>2.0499999999999998</v>
      </c>
      <c r="CO403" s="31">
        <f t="shared" si="588"/>
        <v>3872332800</v>
      </c>
      <c r="CP403" s="31">
        <f t="shared" si="648"/>
        <v>1484458778879.9998</v>
      </c>
      <c r="CQ403" s="31">
        <f t="shared" si="649"/>
        <v>387367415653540.94</v>
      </c>
      <c r="CR403" s="31">
        <f t="shared" si="650"/>
        <v>5939.9999999999991</v>
      </c>
      <c r="CS403" s="31">
        <f t="shared" si="651"/>
        <v>7087722.038119806</v>
      </c>
      <c r="CT403" s="56">
        <f t="shared" si="669"/>
        <v>260.94858352739402</v>
      </c>
      <c r="CV403" s="32">
        <f t="shared" si="652"/>
        <v>137</v>
      </c>
      <c r="CW403" s="32">
        <f t="shared" si="653"/>
        <v>24.4</v>
      </c>
      <c r="CX403" s="32">
        <v>14</v>
      </c>
      <c r="CY403" s="23">
        <f t="shared" si="654"/>
        <v>2.2999999999999998</v>
      </c>
      <c r="CZ403" s="31">
        <f t="shared" si="589"/>
        <v>20442240</v>
      </c>
      <c r="DA403" s="31">
        <f t="shared" si="655"/>
        <v>6441349823.999999</v>
      </c>
      <c r="DB403" s="31">
        <f t="shared" si="656"/>
        <v>378288491849.15985</v>
      </c>
      <c r="DC403" s="31">
        <f t="shared" si="657"/>
        <v>7320</v>
      </c>
      <c r="DD403" s="31">
        <f t="shared" si="658"/>
        <v>7087722.038119806</v>
      </c>
      <c r="DE403" s="56">
        <f t="shared" si="659"/>
        <v>58.728139626834825</v>
      </c>
      <c r="DG403" s="32">
        <f t="shared" si="660"/>
        <v>72</v>
      </c>
      <c r="DH403" s="32">
        <f t="shared" si="661"/>
        <v>29.65</v>
      </c>
      <c r="DI403" s="32">
        <v>1</v>
      </c>
      <c r="DJ403" s="23">
        <f t="shared" si="670"/>
        <v>2.625</v>
      </c>
      <c r="DK403" s="31">
        <f t="shared" si="590"/>
        <v>720</v>
      </c>
      <c r="DL403" s="31">
        <f t="shared" si="662"/>
        <v>136080</v>
      </c>
      <c r="DM403" s="31">
        <f t="shared" si="663"/>
        <v>46177794.415180445</v>
      </c>
      <c r="DN403" s="31">
        <f t="shared" si="664"/>
        <v>8895</v>
      </c>
      <c r="DO403" s="31">
        <f t="shared" si="665"/>
        <v>7087722.038119806</v>
      </c>
      <c r="DP403" s="56">
        <f t="shared" si="666"/>
        <v>339.34299246899212</v>
      </c>
    </row>
    <row r="404" spans="1:120">
      <c r="A404" s="23">
        <f t="shared" si="591"/>
        <v>244589.0005334318</v>
      </c>
      <c r="B404" s="23">
        <v>0</v>
      </c>
      <c r="C404" s="44">
        <f t="shared" si="574"/>
        <v>17.8</v>
      </c>
      <c r="D404" s="48"/>
      <c r="E404" s="47">
        <f t="shared" si="592"/>
        <v>17.8</v>
      </c>
      <c r="F404" s="84">
        <f t="shared" si="579"/>
        <v>35.6</v>
      </c>
      <c r="G404" s="185">
        <f t="shared" si="580"/>
        <v>248.99966653754501</v>
      </c>
      <c r="H404" s="26">
        <f t="shared" si="593"/>
        <v>9.1619444623605154E+23</v>
      </c>
      <c r="I404" s="23">
        <f t="shared" si="667"/>
        <v>79.600000000000037</v>
      </c>
      <c r="J404" s="27">
        <v>398</v>
      </c>
      <c r="K404" s="32">
        <f t="shared" si="594"/>
        <v>398</v>
      </c>
      <c r="L404" s="32">
        <f t="shared" si="595"/>
        <v>1</v>
      </c>
      <c r="M404" s="22">
        <v>1</v>
      </c>
      <c r="N404" s="109">
        <f t="shared" si="596"/>
        <v>17.8</v>
      </c>
      <c r="O404" s="31">
        <f t="shared" si="581"/>
        <v>1.2135937846092971E+22</v>
      </c>
      <c r="P404" s="31">
        <f t="shared" si="597"/>
        <v>8.5975838076861037E+25</v>
      </c>
      <c r="Q404" s="31">
        <f t="shared" si="598"/>
        <v>1.9569913371602062E+27</v>
      </c>
      <c r="R404" s="31">
        <f t="shared" si="599"/>
        <v>300</v>
      </c>
      <c r="S404" s="31">
        <f t="shared" si="600"/>
        <v>7337670.016002954</v>
      </c>
      <c r="T404" s="56">
        <f t="shared" si="601"/>
        <v>22.762108296178361</v>
      </c>
      <c r="U404" s="163">
        <f t="shared" si="602"/>
        <v>7469.98999612635</v>
      </c>
      <c r="W404" s="32">
        <f t="shared" si="603"/>
        <v>393</v>
      </c>
      <c r="X404" s="32">
        <f t="shared" si="604"/>
        <v>2.0499999999999998</v>
      </c>
      <c r="Y404" s="22">
        <v>1</v>
      </c>
      <c r="Z404" s="23">
        <f t="shared" si="605"/>
        <v>1.0249999999999999</v>
      </c>
      <c r="AA404" s="31">
        <f t="shared" si="582"/>
        <v>7.9908058285313469E+22</v>
      </c>
      <c r="AB404" s="31">
        <f t="shared" si="606"/>
        <v>3.2188963578781395E+25</v>
      </c>
      <c r="AC404" s="31">
        <f t="shared" si="607"/>
        <v>9.7849566858010294E+26</v>
      </c>
      <c r="AD404" s="31">
        <f t="shared" si="608"/>
        <v>615</v>
      </c>
      <c r="AE404" s="31">
        <f t="shared" si="609"/>
        <v>7337670.016002954</v>
      </c>
      <c r="AF404" s="56">
        <f t="shared" si="671"/>
        <v>30.398483200158591</v>
      </c>
      <c r="AH404" s="32">
        <f t="shared" si="610"/>
        <v>383</v>
      </c>
      <c r="AI404" s="32">
        <f t="shared" si="611"/>
        <v>4.1999999999999993</v>
      </c>
      <c r="AJ404" s="22">
        <v>1</v>
      </c>
      <c r="AK404" s="23">
        <f t="shared" si="612"/>
        <v>1.075</v>
      </c>
      <c r="AL404" s="31">
        <f t="shared" si="583"/>
        <v>6.5193054545127533E+21</v>
      </c>
      <c r="AM404" s="31">
        <f t="shared" si="613"/>
        <v>2.6841610382592633E+24</v>
      </c>
      <c r="AN404" s="31">
        <f t="shared" si="614"/>
        <v>2.4462391714502553E+26</v>
      </c>
      <c r="AO404" s="31">
        <f t="shared" si="615"/>
        <v>1259.9999999999998</v>
      </c>
      <c r="AP404" s="31">
        <f t="shared" si="616"/>
        <v>7337670.016002954</v>
      </c>
      <c r="AQ404" s="56">
        <f t="shared" si="577"/>
        <v>91.13608075604489</v>
      </c>
      <c r="AS404" s="32">
        <f t="shared" si="617"/>
        <v>368</v>
      </c>
      <c r="AT404" s="32">
        <f t="shared" si="618"/>
        <v>6.4999999999999991</v>
      </c>
      <c r="AU404" s="22">
        <v>1</v>
      </c>
      <c r="AV404" s="23">
        <f t="shared" si="619"/>
        <v>1.1499999999999999</v>
      </c>
      <c r="AW404" s="31">
        <f t="shared" si="584"/>
        <v>3.8526786812993562E+20</v>
      </c>
      <c r="AX404" s="31">
        <f t="shared" si="620"/>
        <v>1.6304536179258873E+23</v>
      </c>
      <c r="AY404" s="31">
        <f t="shared" si="621"/>
        <v>3.0577989643128165E+25</v>
      </c>
      <c r="AZ404" s="31">
        <f t="shared" si="622"/>
        <v>1949.9999999999998</v>
      </c>
      <c r="BA404" s="31">
        <f t="shared" si="623"/>
        <v>7337670.016002954</v>
      </c>
      <c r="BB404" s="56">
        <f t="shared" si="668"/>
        <v>187.54283658818005</v>
      </c>
      <c r="BD404" s="32">
        <f t="shared" si="624"/>
        <v>338</v>
      </c>
      <c r="BE404" s="32">
        <f t="shared" si="625"/>
        <v>9.1</v>
      </c>
      <c r="BF404" s="22">
        <v>1</v>
      </c>
      <c r="BG404" s="23">
        <f t="shared" si="626"/>
        <v>1.3</v>
      </c>
      <c r="BH404" s="31">
        <f t="shared" si="585"/>
        <v>2.5790658940929573E+19</v>
      </c>
      <c r="BI404" s="31">
        <f t="shared" si="627"/>
        <v>1.1332415538644455E+22</v>
      </c>
      <c r="BJ404" s="31">
        <f t="shared" si="628"/>
        <v>4.7778108817387664E+23</v>
      </c>
      <c r="BK404" s="31">
        <f t="shared" si="629"/>
        <v>2730</v>
      </c>
      <c r="BL404" s="31">
        <f t="shared" si="630"/>
        <v>7337670.016002954</v>
      </c>
      <c r="BM404" s="56">
        <f t="shared" si="578"/>
        <v>42.160569081199363</v>
      </c>
      <c r="BO404" s="32">
        <f t="shared" si="631"/>
        <v>293</v>
      </c>
      <c r="BP404" s="32">
        <f t="shared" si="632"/>
        <v>12.149999999999999</v>
      </c>
      <c r="BQ404" s="22">
        <v>1</v>
      </c>
      <c r="BR404" s="23">
        <f t="shared" si="633"/>
        <v>1.5249999999999999</v>
      </c>
      <c r="BS404" s="31">
        <f t="shared" si="586"/>
        <v>1.3432634865067486E+17</v>
      </c>
      <c r="BT404" s="31">
        <f t="shared" si="634"/>
        <v>6.002037073583779E+19</v>
      </c>
      <c r="BU404" s="31">
        <f t="shared" si="635"/>
        <v>9.331661878395998E+20</v>
      </c>
      <c r="BV404" s="31">
        <f t="shared" si="636"/>
        <v>3644.9999999999995</v>
      </c>
      <c r="BW404" s="31">
        <f t="shared" si="637"/>
        <v>7337670.016002954</v>
      </c>
      <c r="BX404" s="56">
        <f t="shared" si="576"/>
        <v>15.547491233379072</v>
      </c>
      <c r="BZ404" s="32">
        <f t="shared" si="638"/>
        <v>243</v>
      </c>
      <c r="CA404" s="32">
        <f t="shared" si="639"/>
        <v>15.7</v>
      </c>
      <c r="CB404" s="32">
        <v>1</v>
      </c>
      <c r="CC404" s="23">
        <f t="shared" si="640"/>
        <v>1.7749999999999999</v>
      </c>
      <c r="CD404" s="31">
        <f t="shared" si="587"/>
        <v>2.254010745065058E+27</v>
      </c>
      <c r="CE404" s="31">
        <f t="shared" si="641"/>
        <v>9.7221118461518616E+29</v>
      </c>
      <c r="CF404" s="31">
        <f t="shared" si="642"/>
        <v>9.1129510531210637E+17</v>
      </c>
      <c r="CG404" s="31">
        <f t="shared" si="643"/>
        <v>4710</v>
      </c>
      <c r="CH404" s="31">
        <f t="shared" si="644"/>
        <v>7337670.016002954</v>
      </c>
      <c r="CI404" s="56">
        <f t="shared" si="575"/>
        <v>9.3734274994255365E-13</v>
      </c>
      <c r="CK404" s="32">
        <f t="shared" si="645"/>
        <v>188</v>
      </c>
      <c r="CL404" s="32">
        <f t="shared" si="646"/>
        <v>19.799999999999997</v>
      </c>
      <c r="CM404" s="32">
        <v>1</v>
      </c>
      <c r="CN404" s="23">
        <f t="shared" si="647"/>
        <v>2.0499999999999998</v>
      </c>
      <c r="CO404" s="31">
        <f t="shared" si="588"/>
        <v>3872332800</v>
      </c>
      <c r="CP404" s="31">
        <f t="shared" si="648"/>
        <v>1492397061119.9998</v>
      </c>
      <c r="CQ404" s="31">
        <f t="shared" si="649"/>
        <v>444968313140675.25</v>
      </c>
      <c r="CR404" s="31">
        <f t="shared" si="650"/>
        <v>5939.9999999999991</v>
      </c>
      <c r="CS404" s="31">
        <f t="shared" si="651"/>
        <v>7337670.016002954</v>
      </c>
      <c r="CT404" s="56">
        <f t="shared" si="669"/>
        <v>298.15678731418819</v>
      </c>
      <c r="CV404" s="32">
        <f t="shared" si="652"/>
        <v>138</v>
      </c>
      <c r="CW404" s="32">
        <f t="shared" si="653"/>
        <v>24.4</v>
      </c>
      <c r="CX404" s="32">
        <v>1</v>
      </c>
      <c r="CY404" s="23">
        <f t="shared" si="654"/>
        <v>2.2999999999999998</v>
      </c>
      <c r="CZ404" s="31">
        <f t="shared" si="589"/>
        <v>20442240</v>
      </c>
      <c r="DA404" s="31">
        <f t="shared" si="655"/>
        <v>6488366975.999999</v>
      </c>
      <c r="DB404" s="31">
        <f t="shared" si="656"/>
        <v>434539368301.43927</v>
      </c>
      <c r="DC404" s="31">
        <f t="shared" si="657"/>
        <v>7320</v>
      </c>
      <c r="DD404" s="31">
        <f t="shared" si="658"/>
        <v>7337670.016002954</v>
      </c>
      <c r="DE404" s="56">
        <f t="shared" si="659"/>
        <v>66.972070153980042</v>
      </c>
      <c r="DG404" s="32">
        <f t="shared" si="660"/>
        <v>73</v>
      </c>
      <c r="DH404" s="32">
        <f t="shared" si="661"/>
        <v>29.65</v>
      </c>
      <c r="DI404" s="32">
        <v>1</v>
      </c>
      <c r="DJ404" s="23">
        <f t="shared" si="670"/>
        <v>2.625</v>
      </c>
      <c r="DK404" s="31">
        <f t="shared" si="590"/>
        <v>720</v>
      </c>
      <c r="DL404" s="31">
        <f t="shared" si="662"/>
        <v>137970</v>
      </c>
      <c r="DM404" s="31">
        <f t="shared" si="663"/>
        <v>53044356.482109055</v>
      </c>
      <c r="DN404" s="31">
        <f t="shared" si="664"/>
        <v>8895</v>
      </c>
      <c r="DO404" s="31">
        <f t="shared" si="665"/>
        <v>7337670.016002954</v>
      </c>
      <c r="DP404" s="56">
        <f t="shared" si="666"/>
        <v>384.46297370521893</v>
      </c>
    </row>
    <row r="405" spans="1:120">
      <c r="A405" s="23">
        <f t="shared" si="591"/>
        <v>253214.41300968197</v>
      </c>
      <c r="B405" s="23">
        <v>0</v>
      </c>
      <c r="C405" s="44">
        <f t="shared" si="574"/>
        <v>17.8</v>
      </c>
      <c r="D405" s="48"/>
      <c r="E405" s="47">
        <f t="shared" si="592"/>
        <v>17.8</v>
      </c>
      <c r="F405" s="84">
        <f t="shared" si="579"/>
        <v>35.6</v>
      </c>
      <c r="G405" s="185">
        <f t="shared" si="580"/>
        <v>252.47557235029998</v>
      </c>
      <c r="H405" s="26">
        <f t="shared" si="593"/>
        <v>1.0524310532487719E+24</v>
      </c>
      <c r="I405" s="23">
        <f t="shared" si="667"/>
        <v>79.80000000000004</v>
      </c>
      <c r="J405" s="27">
        <v>399</v>
      </c>
      <c r="K405" s="32">
        <f t="shared" si="594"/>
        <v>399</v>
      </c>
      <c r="L405" s="32">
        <f t="shared" si="595"/>
        <v>1</v>
      </c>
      <c r="M405" s="22">
        <v>1</v>
      </c>
      <c r="N405" s="109">
        <f t="shared" si="596"/>
        <v>17.8</v>
      </c>
      <c r="O405" s="31">
        <f t="shared" si="581"/>
        <v>1.2135937846092971E+22</v>
      </c>
      <c r="P405" s="31">
        <f t="shared" si="597"/>
        <v>8.6191857770521494E+25</v>
      </c>
      <c r="Q405" s="31">
        <f t="shared" si="598"/>
        <v>2.2479927297393769E+27</v>
      </c>
      <c r="R405" s="31">
        <f t="shared" si="599"/>
        <v>300</v>
      </c>
      <c r="S405" s="31">
        <f t="shared" si="600"/>
        <v>7596432.3902904596</v>
      </c>
      <c r="T405" s="56">
        <f t="shared" si="601"/>
        <v>26.081265538149403</v>
      </c>
      <c r="U405" s="163">
        <f t="shared" si="602"/>
        <v>7574.2671705089997</v>
      </c>
      <c r="W405" s="32">
        <f t="shared" si="603"/>
        <v>394</v>
      </c>
      <c r="X405" s="32">
        <f t="shared" si="604"/>
        <v>2.0499999999999998</v>
      </c>
      <c r="Y405" s="22">
        <v>1</v>
      </c>
      <c r="Z405" s="23">
        <f t="shared" si="605"/>
        <v>1.0249999999999999</v>
      </c>
      <c r="AA405" s="31">
        <f t="shared" si="582"/>
        <v>7.9908058285313469E+22</v>
      </c>
      <c r="AB405" s="31">
        <f t="shared" si="606"/>
        <v>3.2270869338523841E+25</v>
      </c>
      <c r="AC405" s="31">
        <f t="shared" si="607"/>
        <v>1.1239963648696883E+27</v>
      </c>
      <c r="AD405" s="31">
        <f t="shared" si="608"/>
        <v>615</v>
      </c>
      <c r="AE405" s="31">
        <f t="shared" si="609"/>
        <v>7596432.3902904596</v>
      </c>
      <c r="AF405" s="56">
        <f t="shared" si="671"/>
        <v>34.830061535649449</v>
      </c>
      <c r="AH405" s="32">
        <f t="shared" si="610"/>
        <v>384</v>
      </c>
      <c r="AI405" s="32">
        <f t="shared" si="611"/>
        <v>4.1999999999999993</v>
      </c>
      <c r="AJ405" s="22">
        <v>1</v>
      </c>
      <c r="AK405" s="23">
        <f t="shared" si="612"/>
        <v>1.075</v>
      </c>
      <c r="AL405" s="31">
        <f t="shared" si="583"/>
        <v>6.5193054545127533E+21</v>
      </c>
      <c r="AM405" s="31">
        <f t="shared" si="613"/>
        <v>2.6911692916228643E+24</v>
      </c>
      <c r="AN405" s="31">
        <f t="shared" si="614"/>
        <v>2.8099909121742184E+26</v>
      </c>
      <c r="AO405" s="31">
        <f t="shared" si="615"/>
        <v>1259.9999999999998</v>
      </c>
      <c r="AP405" s="31">
        <f t="shared" si="616"/>
        <v>7596432.3902904596</v>
      </c>
      <c r="AQ405" s="56">
        <f t="shared" si="577"/>
        <v>104.41524139418597</v>
      </c>
      <c r="AS405" s="32">
        <f t="shared" si="617"/>
        <v>369</v>
      </c>
      <c r="AT405" s="32">
        <f t="shared" si="618"/>
        <v>6.4999999999999991</v>
      </c>
      <c r="AU405" s="22">
        <v>1</v>
      </c>
      <c r="AV405" s="23">
        <f t="shared" si="619"/>
        <v>1.1499999999999999</v>
      </c>
      <c r="AW405" s="31">
        <f t="shared" si="584"/>
        <v>3.8526786812993562E+20</v>
      </c>
      <c r="AX405" s="31">
        <f t="shared" si="620"/>
        <v>1.6348841984093817E+23</v>
      </c>
      <c r="AY405" s="31">
        <f t="shared" si="621"/>
        <v>3.5124886402177696E+25</v>
      </c>
      <c r="AZ405" s="31">
        <f t="shared" si="622"/>
        <v>1949.9999999999998</v>
      </c>
      <c r="BA405" s="31">
        <f t="shared" si="623"/>
        <v>7596432.3902904596</v>
      </c>
      <c r="BB405" s="56">
        <f t="shared" si="668"/>
        <v>214.84632634134911</v>
      </c>
      <c r="BD405" s="32">
        <f t="shared" si="624"/>
        <v>339</v>
      </c>
      <c r="BE405" s="32">
        <f t="shared" si="625"/>
        <v>9.1</v>
      </c>
      <c r="BF405" s="22">
        <v>1</v>
      </c>
      <c r="BG405" s="23">
        <f t="shared" si="626"/>
        <v>1.3</v>
      </c>
      <c r="BH405" s="31">
        <f t="shared" si="585"/>
        <v>2.5790658940929573E+19</v>
      </c>
      <c r="BI405" s="31">
        <f t="shared" si="627"/>
        <v>1.1365943395267662E+22</v>
      </c>
      <c r="BJ405" s="31">
        <f t="shared" si="628"/>
        <v>5.4882635003402536E+23</v>
      </c>
      <c r="BK405" s="31">
        <f t="shared" si="629"/>
        <v>2730</v>
      </c>
      <c r="BL405" s="31">
        <f t="shared" si="630"/>
        <v>7596432.3902904596</v>
      </c>
      <c r="BM405" s="56">
        <f t="shared" si="578"/>
        <v>48.286915652116953</v>
      </c>
      <c r="BO405" s="32">
        <f t="shared" si="631"/>
        <v>294</v>
      </c>
      <c r="BP405" s="32">
        <f t="shared" si="632"/>
        <v>12.149999999999999</v>
      </c>
      <c r="BQ405" s="22">
        <v>1</v>
      </c>
      <c r="BR405" s="23">
        <f t="shared" si="633"/>
        <v>1.5249999999999999</v>
      </c>
      <c r="BS405" s="31">
        <f t="shared" si="586"/>
        <v>1.3432634865067486E+17</v>
      </c>
      <c r="BT405" s="31">
        <f t="shared" si="634"/>
        <v>6.0225218417530069E+19</v>
      </c>
      <c r="BU405" s="31">
        <f t="shared" si="635"/>
        <v>1.0719264649102025E+21</v>
      </c>
      <c r="BV405" s="31">
        <f t="shared" si="636"/>
        <v>3644.9999999999995</v>
      </c>
      <c r="BW405" s="31">
        <f t="shared" si="637"/>
        <v>7596432.3902904596</v>
      </c>
      <c r="BX405" s="56">
        <f t="shared" si="576"/>
        <v>17.798631421786446</v>
      </c>
      <c r="BZ405" s="32">
        <f t="shared" si="638"/>
        <v>244</v>
      </c>
      <c r="CA405" s="32">
        <f t="shared" si="639"/>
        <v>15.7</v>
      </c>
      <c r="CB405" s="32">
        <v>1</v>
      </c>
      <c r="CC405" s="23">
        <f t="shared" si="640"/>
        <v>1.7749999999999999</v>
      </c>
      <c r="CD405" s="31">
        <f t="shared" si="587"/>
        <v>2.254010745065058E+27</v>
      </c>
      <c r="CE405" s="31">
        <f t="shared" si="641"/>
        <v>9.7621205368767656E+29</v>
      </c>
      <c r="CF405" s="31">
        <f t="shared" si="642"/>
        <v>1.0468031883888664E+18</v>
      </c>
      <c r="CG405" s="31">
        <f t="shared" si="643"/>
        <v>4710</v>
      </c>
      <c r="CH405" s="31">
        <f t="shared" si="644"/>
        <v>7596432.3902904596</v>
      </c>
      <c r="CI405" s="56">
        <f t="shared" si="575"/>
        <v>1.0723112713416407E-12</v>
      </c>
      <c r="CK405" s="32">
        <f t="shared" si="645"/>
        <v>189</v>
      </c>
      <c r="CL405" s="32">
        <f t="shared" si="646"/>
        <v>19.799999999999997</v>
      </c>
      <c r="CM405" s="32">
        <v>1</v>
      </c>
      <c r="CN405" s="23">
        <f t="shared" si="647"/>
        <v>2.0499999999999998</v>
      </c>
      <c r="CO405" s="31">
        <f t="shared" si="588"/>
        <v>3872332800</v>
      </c>
      <c r="CP405" s="31">
        <f t="shared" si="648"/>
        <v>1500335343359.9998</v>
      </c>
      <c r="CQ405" s="31">
        <f t="shared" si="649"/>
        <v>511134369330499.19</v>
      </c>
      <c r="CR405" s="31">
        <f t="shared" si="650"/>
        <v>5939.9999999999991</v>
      </c>
      <c r="CS405" s="31">
        <f t="shared" si="651"/>
        <v>7596432.3902904596</v>
      </c>
      <c r="CT405" s="56">
        <f t="shared" si="669"/>
        <v>340.68008301785</v>
      </c>
      <c r="CV405" s="32">
        <f t="shared" si="652"/>
        <v>139</v>
      </c>
      <c r="CW405" s="32">
        <f t="shared" si="653"/>
        <v>24.4</v>
      </c>
      <c r="CX405" s="32">
        <v>1</v>
      </c>
      <c r="CY405" s="23">
        <f t="shared" si="654"/>
        <v>2.2999999999999998</v>
      </c>
      <c r="CZ405" s="31">
        <f t="shared" si="589"/>
        <v>20442240</v>
      </c>
      <c r="DA405" s="31">
        <f t="shared" si="655"/>
        <v>6535384127.999999</v>
      </c>
      <c r="DB405" s="31">
        <f t="shared" si="656"/>
        <v>499154657549.31396</v>
      </c>
      <c r="DC405" s="31">
        <f t="shared" si="657"/>
        <v>7320</v>
      </c>
      <c r="DD405" s="31">
        <f t="shared" si="658"/>
        <v>7596432.3902904596</v>
      </c>
      <c r="DE405" s="56">
        <f t="shared" si="659"/>
        <v>76.37724849420114</v>
      </c>
      <c r="DG405" s="32">
        <f t="shared" si="660"/>
        <v>74</v>
      </c>
      <c r="DH405" s="32">
        <f t="shared" si="661"/>
        <v>29.65</v>
      </c>
      <c r="DI405" s="32">
        <v>1</v>
      </c>
      <c r="DJ405" s="23">
        <f t="shared" si="670"/>
        <v>2.625</v>
      </c>
      <c r="DK405" s="31">
        <f t="shared" si="590"/>
        <v>720</v>
      </c>
      <c r="DL405" s="31">
        <f t="shared" si="662"/>
        <v>139860</v>
      </c>
      <c r="DM405" s="31">
        <f t="shared" si="663"/>
        <v>60931965.032874987</v>
      </c>
      <c r="DN405" s="31">
        <f t="shared" si="664"/>
        <v>8895</v>
      </c>
      <c r="DO405" s="31">
        <f t="shared" si="665"/>
        <v>7596432.3902904596</v>
      </c>
      <c r="DP405" s="56">
        <f t="shared" si="666"/>
        <v>435.66398564904182</v>
      </c>
    </row>
    <row r="406" spans="1:120">
      <c r="A406" s="23">
        <f t="shared" si="591"/>
        <v>262144.00000000751</v>
      </c>
      <c r="B406" s="23">
        <v>0</v>
      </c>
      <c r="C406" s="44">
        <f t="shared" ref="C406:C469" si="672">IF(D406&gt;0,C405+D406,C405)</f>
        <v>17.8</v>
      </c>
      <c r="D406" s="61"/>
      <c r="E406" s="47">
        <f t="shared" si="592"/>
        <v>17.8</v>
      </c>
      <c r="F406" s="84">
        <f t="shared" si="579"/>
        <v>35.6</v>
      </c>
      <c r="G406" s="185">
        <f t="shared" si="580"/>
        <v>256</v>
      </c>
      <c r="H406" s="62">
        <f t="shared" si="593"/>
        <v>1.2089258196146617E+24</v>
      </c>
      <c r="I406" s="60">
        <f t="shared" si="667"/>
        <v>80.000000000000043</v>
      </c>
      <c r="J406" s="63">
        <v>400</v>
      </c>
      <c r="K406" s="32">
        <f t="shared" si="594"/>
        <v>400</v>
      </c>
      <c r="L406" s="32">
        <f t="shared" si="595"/>
        <v>1</v>
      </c>
      <c r="M406" s="22">
        <v>1</v>
      </c>
      <c r="N406" s="109">
        <f t="shared" si="596"/>
        <v>17.8</v>
      </c>
      <c r="O406" s="31">
        <f t="shared" si="581"/>
        <v>1.2135937846092971E+22</v>
      </c>
      <c r="P406" s="31">
        <f t="shared" si="597"/>
        <v>8.6407877464181951E+25</v>
      </c>
      <c r="Q406" s="31">
        <f t="shared" si="598"/>
        <v>2.5822655506969172E+27</v>
      </c>
      <c r="R406" s="31">
        <f t="shared" si="599"/>
        <v>300</v>
      </c>
      <c r="S406" s="31">
        <f t="shared" si="600"/>
        <v>7864320.0000002254</v>
      </c>
      <c r="T406" s="56">
        <f t="shared" si="601"/>
        <v>29.8846080528633</v>
      </c>
      <c r="U406" s="163">
        <f t="shared" si="602"/>
        <v>7680</v>
      </c>
      <c r="V406" s="69"/>
      <c r="W406" s="32">
        <f t="shared" si="603"/>
        <v>395</v>
      </c>
      <c r="X406" s="32">
        <f t="shared" si="604"/>
        <v>2.0499999999999998</v>
      </c>
      <c r="Y406" s="22">
        <v>1</v>
      </c>
      <c r="Z406" s="23">
        <f t="shared" si="605"/>
        <v>1.0249999999999999</v>
      </c>
      <c r="AA406" s="31">
        <f t="shared" si="582"/>
        <v>7.9908058285313469E+22</v>
      </c>
      <c r="AB406" s="31">
        <f t="shared" si="606"/>
        <v>3.2352775098266288E+25</v>
      </c>
      <c r="AC406" s="31">
        <f t="shared" si="607"/>
        <v>1.291132775348458E+27</v>
      </c>
      <c r="AD406" s="31">
        <f t="shared" si="608"/>
        <v>615</v>
      </c>
      <c r="AE406" s="31">
        <f t="shared" si="609"/>
        <v>7864320.0000002254</v>
      </c>
      <c r="AF406" s="56">
        <f t="shared" si="671"/>
        <v>39.90794518945755</v>
      </c>
      <c r="AH406" s="32">
        <f t="shared" si="610"/>
        <v>385</v>
      </c>
      <c r="AI406" s="32">
        <f t="shared" si="611"/>
        <v>4.1999999999999993</v>
      </c>
      <c r="AJ406" s="22">
        <v>1</v>
      </c>
      <c r="AK406" s="23">
        <f t="shared" si="612"/>
        <v>1.075</v>
      </c>
      <c r="AL406" s="31">
        <f t="shared" si="583"/>
        <v>6.5193054545127533E+21</v>
      </c>
      <c r="AM406" s="31">
        <f t="shared" si="613"/>
        <v>2.6981775449864653E+24</v>
      </c>
      <c r="AN406" s="31">
        <f t="shared" si="614"/>
        <v>3.227831938371143E+26</v>
      </c>
      <c r="AO406" s="31">
        <f t="shared" si="615"/>
        <v>1259.9999999999998</v>
      </c>
      <c r="AP406" s="31">
        <f t="shared" si="616"/>
        <v>7864320.0000002254</v>
      </c>
      <c r="AQ406" s="56">
        <f t="shared" si="577"/>
        <v>119.63007936111686</v>
      </c>
      <c r="AS406" s="32">
        <f t="shared" si="617"/>
        <v>370</v>
      </c>
      <c r="AT406" s="32">
        <f t="shared" si="618"/>
        <v>6.4999999999999991</v>
      </c>
      <c r="AU406" s="22">
        <v>1</v>
      </c>
      <c r="AV406" s="23">
        <f t="shared" si="619"/>
        <v>1.1499999999999999</v>
      </c>
      <c r="AW406" s="31">
        <f t="shared" si="584"/>
        <v>3.8526786812993562E+20</v>
      </c>
      <c r="AX406" s="31">
        <f t="shared" si="620"/>
        <v>1.639314778892876E+23</v>
      </c>
      <c r="AY406" s="31">
        <f t="shared" si="621"/>
        <v>4.0347899229639245E+25</v>
      </c>
      <c r="AZ406" s="31">
        <f t="shared" si="622"/>
        <v>1949.9999999999998</v>
      </c>
      <c r="BA406" s="31">
        <f t="shared" si="623"/>
        <v>7864320.0000002254</v>
      </c>
      <c r="BB406" s="56">
        <f t="shared" si="668"/>
        <v>246.12661185723289</v>
      </c>
      <c r="BD406" s="32">
        <f t="shared" si="624"/>
        <v>340</v>
      </c>
      <c r="BE406" s="32">
        <f t="shared" si="625"/>
        <v>9.1</v>
      </c>
      <c r="BF406" s="22">
        <v>1</v>
      </c>
      <c r="BG406" s="23">
        <f t="shared" si="626"/>
        <v>1.3</v>
      </c>
      <c r="BH406" s="31">
        <f t="shared" si="585"/>
        <v>2.5790658940929573E+19</v>
      </c>
      <c r="BI406" s="31">
        <f t="shared" si="627"/>
        <v>1.1399471251890872E+22</v>
      </c>
      <c r="BJ406" s="31">
        <f t="shared" si="628"/>
        <v>6.3043592546311186E+23</v>
      </c>
      <c r="BK406" s="31">
        <f t="shared" si="629"/>
        <v>2730</v>
      </c>
      <c r="BL406" s="31">
        <f t="shared" si="630"/>
        <v>7864320.0000002254</v>
      </c>
      <c r="BM406" s="56">
        <f t="shared" si="578"/>
        <v>55.303962046357121</v>
      </c>
      <c r="BO406" s="32">
        <f t="shared" si="631"/>
        <v>295</v>
      </c>
      <c r="BP406" s="32">
        <f t="shared" si="632"/>
        <v>12.149999999999999</v>
      </c>
      <c r="BQ406" s="22">
        <v>1</v>
      </c>
      <c r="BR406" s="23">
        <f t="shared" si="633"/>
        <v>1.5249999999999999</v>
      </c>
      <c r="BS406" s="31">
        <f t="shared" si="586"/>
        <v>1.3432634865067486E+17</v>
      </c>
      <c r="BT406" s="31">
        <f t="shared" si="634"/>
        <v>6.0430066099222348E+19</v>
      </c>
      <c r="BU406" s="31">
        <f t="shared" si="635"/>
        <v>1.2313201669201369E+21</v>
      </c>
      <c r="BV406" s="31">
        <f t="shared" si="636"/>
        <v>3644.9999999999995</v>
      </c>
      <c r="BW406" s="31">
        <f t="shared" si="637"/>
        <v>7864320.0000002254</v>
      </c>
      <c r="BX406" s="56">
        <f t="shared" si="576"/>
        <v>20.375952673928687</v>
      </c>
      <c r="BZ406" s="32">
        <f t="shared" si="638"/>
        <v>245</v>
      </c>
      <c r="CA406" s="32">
        <f t="shared" si="639"/>
        <v>15.7</v>
      </c>
      <c r="CB406" s="32">
        <v>1</v>
      </c>
      <c r="CC406" s="23">
        <f t="shared" si="640"/>
        <v>1.7749999999999999</v>
      </c>
      <c r="CD406" s="31">
        <f t="shared" si="587"/>
        <v>2.254010745065058E+27</v>
      </c>
      <c r="CE406" s="31">
        <f t="shared" si="641"/>
        <v>9.8021292276016709E+29</v>
      </c>
      <c r="CF406" s="31">
        <f t="shared" si="642"/>
        <v>1.2024611005079419E+18</v>
      </c>
      <c r="CG406" s="31">
        <f t="shared" si="643"/>
        <v>4710</v>
      </c>
      <c r="CH406" s="31">
        <f t="shared" si="644"/>
        <v>7864320.0000002254</v>
      </c>
      <c r="CI406" s="56">
        <f t="shared" ref="CI406" si="673">CF406/CE406</f>
        <v>1.2267345926453912E-12</v>
      </c>
      <c r="CK406" s="32">
        <f t="shared" si="645"/>
        <v>190</v>
      </c>
      <c r="CL406" s="32">
        <f t="shared" si="646"/>
        <v>19.799999999999997</v>
      </c>
      <c r="CM406" s="32">
        <v>1</v>
      </c>
      <c r="CN406" s="23">
        <f t="shared" si="647"/>
        <v>2.0499999999999998</v>
      </c>
      <c r="CO406" s="31">
        <f t="shared" si="588"/>
        <v>3872332800</v>
      </c>
      <c r="CP406" s="31">
        <f t="shared" si="648"/>
        <v>1508273625599.9998</v>
      </c>
      <c r="CQ406" s="31">
        <f t="shared" si="649"/>
        <v>587139209232391.5</v>
      </c>
      <c r="CR406" s="31">
        <f t="shared" si="650"/>
        <v>5939.9999999999991</v>
      </c>
      <c r="CS406" s="31">
        <f t="shared" si="651"/>
        <v>7864320.0000002254</v>
      </c>
      <c r="CT406" s="56">
        <f t="shared" si="669"/>
        <v>389.27897383263212</v>
      </c>
      <c r="CV406" s="32">
        <f t="shared" si="652"/>
        <v>140</v>
      </c>
      <c r="CW406" s="32">
        <f t="shared" si="653"/>
        <v>24.4</v>
      </c>
      <c r="CX406" s="32">
        <v>1</v>
      </c>
      <c r="CY406" s="23">
        <f t="shared" si="654"/>
        <v>2.2999999999999998</v>
      </c>
      <c r="CZ406" s="31">
        <f t="shared" si="589"/>
        <v>20442240</v>
      </c>
      <c r="DA406" s="31">
        <f t="shared" si="655"/>
        <v>6582401279.999999</v>
      </c>
      <c r="DB406" s="31">
        <f t="shared" si="656"/>
        <v>573378134016.00537</v>
      </c>
      <c r="DC406" s="31">
        <f t="shared" si="657"/>
        <v>7320</v>
      </c>
      <c r="DD406" s="31">
        <f t="shared" si="658"/>
        <v>7864320.0000002254</v>
      </c>
      <c r="DE406" s="56">
        <f t="shared" si="659"/>
        <v>87.107745278028005</v>
      </c>
      <c r="DG406" s="32">
        <f t="shared" si="660"/>
        <v>75</v>
      </c>
      <c r="DH406" s="32">
        <f t="shared" si="661"/>
        <v>29.65</v>
      </c>
      <c r="DI406" s="32">
        <v>13</v>
      </c>
      <c r="DJ406" s="23">
        <f t="shared" si="670"/>
        <v>2.625</v>
      </c>
      <c r="DK406" s="31">
        <f t="shared" si="590"/>
        <v>9360</v>
      </c>
      <c r="DL406" s="31">
        <f t="shared" si="662"/>
        <v>1842750</v>
      </c>
      <c r="DM406" s="31">
        <f t="shared" si="663"/>
        <v>69992448.000000343</v>
      </c>
      <c r="DN406" s="31">
        <f t="shared" si="664"/>
        <v>8895</v>
      </c>
      <c r="DO406" s="31">
        <f t="shared" si="665"/>
        <v>7864320.0000002254</v>
      </c>
      <c r="DP406" s="56">
        <f t="shared" si="666"/>
        <v>37.982606430606616</v>
      </c>
    </row>
    <row r="407" spans="1:120">
      <c r="A407" s="23">
        <f t="shared" si="591"/>
        <v>271388.48819548188</v>
      </c>
      <c r="B407" s="23">
        <v>0</v>
      </c>
      <c r="C407" s="44">
        <f t="shared" si="672"/>
        <v>17.8</v>
      </c>
      <c r="D407" s="48"/>
      <c r="E407" s="47">
        <f t="shared" si="592"/>
        <v>17.8</v>
      </c>
      <c r="F407" s="84">
        <f t="shared" si="579"/>
        <v>35.6</v>
      </c>
      <c r="G407" s="185">
        <f t="shared" si="580"/>
        <v>259.57362682624733</v>
      </c>
      <c r="H407" s="26">
        <f t="shared" si="593"/>
        <v>1.3886911003048042E+24</v>
      </c>
      <c r="I407" s="23">
        <f t="shared" si="667"/>
        <v>80.200000000000045</v>
      </c>
      <c r="J407" s="27">
        <v>401</v>
      </c>
      <c r="M407" s="22"/>
      <c r="N407" s="23"/>
      <c r="O407" s="31"/>
      <c r="Z407" s="23"/>
      <c r="AA407" s="31"/>
      <c r="AK407" s="23"/>
      <c r="AL407" s="31"/>
      <c r="AV407" s="23"/>
      <c r="AW407" s="31"/>
      <c r="BG407" s="23"/>
      <c r="BH407" s="31"/>
      <c r="BR407" s="23"/>
      <c r="BS407" s="31"/>
      <c r="CC407" s="23"/>
      <c r="CD407" s="31"/>
      <c r="CN407" s="23"/>
      <c r="CO407" s="31"/>
      <c r="CY407" s="23"/>
      <c r="CZ407" s="31"/>
      <c r="DJ407" s="23"/>
      <c r="DK407" s="31"/>
    </row>
    <row r="408" spans="1:120">
      <c r="A408" s="23">
        <f t="shared" si="591"/>
        <v>280958.98256312218</v>
      </c>
      <c r="B408" s="23">
        <v>0</v>
      </c>
      <c r="C408" s="44">
        <f t="shared" si="672"/>
        <v>17.8</v>
      </c>
      <c r="D408" s="48"/>
      <c r="E408" s="47">
        <f t="shared" si="592"/>
        <v>17.8</v>
      </c>
      <c r="F408" s="84">
        <f t="shared" si="579"/>
        <v>35.6</v>
      </c>
      <c r="G408" s="185">
        <f t="shared" si="580"/>
        <v>263.19713962395281</v>
      </c>
      <c r="H408" s="26">
        <f t="shared" si="593"/>
        <v>1.5951871825191511E+24</v>
      </c>
      <c r="I408" s="23">
        <f t="shared" si="667"/>
        <v>80.400000000000034</v>
      </c>
      <c r="J408" s="27">
        <v>402</v>
      </c>
      <c r="M408" s="22"/>
      <c r="N408" s="23"/>
      <c r="O408" s="31"/>
      <c r="Z408" s="23"/>
      <c r="AA408" s="31"/>
      <c r="AK408" s="23"/>
      <c r="AL408" s="31"/>
      <c r="AV408" s="23"/>
      <c r="AW408" s="31"/>
      <c r="BG408" s="23"/>
      <c r="BH408" s="31"/>
      <c r="BR408" s="23"/>
      <c r="BS408" s="31"/>
      <c r="CC408" s="23"/>
      <c r="CD408" s="31"/>
      <c r="CN408" s="23"/>
      <c r="CO408" s="31"/>
      <c r="CY408" s="23"/>
      <c r="CZ408" s="31"/>
      <c r="DJ408" s="23"/>
      <c r="DK408" s="31"/>
    </row>
    <row r="409" spans="1:120">
      <c r="A409" s="23">
        <f t="shared" si="591"/>
        <v>290866.97968576162</v>
      </c>
      <c r="B409" s="23">
        <v>0</v>
      </c>
      <c r="C409" s="44">
        <f t="shared" si="672"/>
        <v>17.8</v>
      </c>
      <c r="D409" s="48"/>
      <c r="E409" s="47">
        <f t="shared" si="592"/>
        <v>17.8</v>
      </c>
      <c r="F409" s="84">
        <f t="shared" si="579"/>
        <v>35.6</v>
      </c>
      <c r="G409" s="185">
        <f t="shared" si="580"/>
        <v>266.8712347753272</v>
      </c>
      <c r="H409" s="26">
        <f t="shared" si="593"/>
        <v>1.8323888924721041E+24</v>
      </c>
      <c r="I409" s="23">
        <f t="shared" si="667"/>
        <v>80.600000000000037</v>
      </c>
      <c r="J409" s="27">
        <v>403</v>
      </c>
      <c r="M409" s="22"/>
      <c r="N409" s="23"/>
      <c r="O409" s="31"/>
      <c r="Z409" s="23"/>
      <c r="AA409" s="31"/>
      <c r="AK409" s="23"/>
      <c r="AL409" s="31"/>
      <c r="AV409" s="23"/>
      <c r="AW409" s="31"/>
      <c r="BG409" s="23"/>
      <c r="BH409" s="31"/>
      <c r="BR409" s="23"/>
      <c r="BS409" s="31"/>
      <c r="CC409" s="23"/>
      <c r="CD409" s="31"/>
      <c r="CN409" s="23"/>
      <c r="CO409" s="31"/>
      <c r="CY409" s="23"/>
      <c r="CZ409" s="31"/>
      <c r="DJ409" s="23"/>
      <c r="DK409" s="31"/>
    </row>
    <row r="410" spans="1:120">
      <c r="A410" s="23">
        <f t="shared" si="591"/>
        <v>301124.3815723515</v>
      </c>
      <c r="B410" s="23">
        <v>0</v>
      </c>
      <c r="C410" s="44">
        <f t="shared" si="672"/>
        <v>17.8</v>
      </c>
      <c r="D410" s="48"/>
      <c r="E410" s="47">
        <f t="shared" si="592"/>
        <v>17.8</v>
      </c>
      <c r="F410" s="84">
        <f t="shared" si="579"/>
        <v>35.6</v>
      </c>
      <c r="G410" s="185">
        <f t="shared" si="580"/>
        <v>270.59661838371341</v>
      </c>
      <c r="H410" s="26">
        <f t="shared" si="593"/>
        <v>2.1048621064975449E+24</v>
      </c>
      <c r="I410" s="23">
        <f t="shared" si="667"/>
        <v>80.80000000000004</v>
      </c>
      <c r="J410" s="27">
        <v>404</v>
      </c>
      <c r="M410" s="22"/>
      <c r="N410" s="23"/>
      <c r="O410" s="31"/>
      <c r="Z410" s="23"/>
      <c r="AA410" s="31"/>
      <c r="AK410" s="23"/>
      <c r="AL410" s="31"/>
      <c r="AV410" s="23"/>
      <c r="AW410" s="31"/>
      <c r="BG410" s="23"/>
      <c r="BH410" s="31"/>
      <c r="BR410" s="23"/>
      <c r="BS410" s="31"/>
      <c r="CC410" s="23"/>
      <c r="CD410" s="31"/>
      <c r="CN410" s="23"/>
      <c r="CO410" s="31"/>
      <c r="CY410" s="23"/>
      <c r="CZ410" s="31"/>
      <c r="DJ410" s="23"/>
      <c r="DK410" s="31"/>
    </row>
    <row r="411" spans="1:120">
      <c r="A411" s="23">
        <f t="shared" si="591"/>
        <v>311743.50995528232</v>
      </c>
      <c r="B411" s="23">
        <v>0</v>
      </c>
      <c r="C411" s="44">
        <f t="shared" si="672"/>
        <v>17.8</v>
      </c>
      <c r="D411" s="48"/>
      <c r="E411" s="47">
        <f t="shared" si="592"/>
        <v>17.8</v>
      </c>
      <c r="F411" s="84">
        <f t="shared" si="579"/>
        <v>35.6</v>
      </c>
      <c r="G411" s="185">
        <f t="shared" si="580"/>
        <v>274.37400640929098</v>
      </c>
      <c r="H411" s="26">
        <f t="shared" si="593"/>
        <v>2.4178516392293233E+24</v>
      </c>
      <c r="I411" s="23">
        <f t="shared" si="667"/>
        <v>81.000000000000043</v>
      </c>
      <c r="J411" s="27">
        <v>405</v>
      </c>
      <c r="M411" s="22"/>
      <c r="N411" s="23"/>
      <c r="O411" s="31"/>
      <c r="Z411" s="23"/>
      <c r="AA411" s="31"/>
      <c r="AK411" s="23"/>
      <c r="AL411" s="31"/>
      <c r="AV411" s="23"/>
      <c r="AW411" s="31"/>
      <c r="BG411" s="23"/>
      <c r="BH411" s="31"/>
      <c r="BR411" s="23"/>
      <c r="BS411" s="31"/>
      <c r="CC411" s="23"/>
      <c r="CD411" s="31"/>
      <c r="CN411" s="23"/>
      <c r="CO411" s="31"/>
      <c r="CY411" s="23"/>
      <c r="CZ411" s="31"/>
      <c r="DJ411" s="23"/>
      <c r="DK411" s="31"/>
    </row>
    <row r="412" spans="1:120">
      <c r="A412" s="23">
        <f t="shared" si="591"/>
        <v>322737.12109189911</v>
      </c>
      <c r="B412" s="23">
        <v>0</v>
      </c>
      <c r="C412" s="44">
        <f t="shared" si="672"/>
        <v>17.8</v>
      </c>
      <c r="D412" s="48"/>
      <c r="E412" s="47">
        <f t="shared" si="592"/>
        <v>17.8</v>
      </c>
      <c r="F412" s="84">
        <f t="shared" si="579"/>
        <v>35.6</v>
      </c>
      <c r="G412" s="185">
        <f t="shared" si="580"/>
        <v>278.20412480667073</v>
      </c>
      <c r="H412" s="26">
        <f t="shared" si="593"/>
        <v>2.777382200609609E+24</v>
      </c>
      <c r="I412" s="23">
        <f t="shared" si="667"/>
        <v>81.200000000000045</v>
      </c>
      <c r="J412" s="27">
        <v>406</v>
      </c>
      <c r="M412" s="22"/>
      <c r="N412" s="23"/>
      <c r="O412" s="31"/>
      <c r="Z412" s="23"/>
      <c r="AA412" s="31"/>
      <c r="AK412" s="23"/>
      <c r="AL412" s="31"/>
      <c r="AV412" s="23"/>
      <c r="AW412" s="31"/>
      <c r="BG412" s="23"/>
      <c r="BH412" s="31"/>
      <c r="BR412" s="23"/>
      <c r="BS412" s="31"/>
      <c r="CC412" s="23"/>
      <c r="CD412" s="31"/>
      <c r="CN412" s="23"/>
      <c r="CO412" s="31"/>
      <c r="CY412" s="23"/>
      <c r="CZ412" s="31"/>
      <c r="DJ412" s="23"/>
      <c r="DK412" s="31"/>
    </row>
    <row r="413" spans="1:120">
      <c r="A413" s="23">
        <f t="shared" si="591"/>
        <v>334118.42108799046</v>
      </c>
      <c r="B413" s="23">
        <v>0</v>
      </c>
      <c r="C413" s="44">
        <f t="shared" si="672"/>
        <v>17.8</v>
      </c>
      <c r="D413" s="48"/>
      <c r="E413" s="47">
        <f t="shared" si="592"/>
        <v>17.8</v>
      </c>
      <c r="F413" s="84">
        <f t="shared" si="579"/>
        <v>35.6</v>
      </c>
      <c r="G413" s="185">
        <f t="shared" si="580"/>
        <v>282.08770966441233</v>
      </c>
      <c r="H413" s="26">
        <f t="shared" si="593"/>
        <v>3.1903743650383032E+24</v>
      </c>
      <c r="I413" s="23">
        <f t="shared" si="667"/>
        <v>81.400000000000048</v>
      </c>
      <c r="J413" s="27">
        <v>407</v>
      </c>
      <c r="M413" s="22"/>
      <c r="N413" s="23"/>
      <c r="O413" s="31"/>
      <c r="Z413" s="23"/>
      <c r="AA413" s="31"/>
      <c r="AK413" s="23"/>
      <c r="AL413" s="31"/>
      <c r="AV413" s="23"/>
      <c r="AW413" s="31"/>
      <c r="BG413" s="23"/>
      <c r="BH413" s="31"/>
      <c r="BR413" s="23"/>
      <c r="BS413" s="31"/>
      <c r="CC413" s="23"/>
      <c r="CD413" s="31"/>
      <c r="CN413" s="23"/>
      <c r="CO413" s="31"/>
      <c r="CY413" s="23"/>
      <c r="CZ413" s="31"/>
      <c r="DJ413" s="23"/>
      <c r="DK413" s="31"/>
    </row>
    <row r="414" spans="1:120">
      <c r="A414" s="23">
        <f t="shared" si="591"/>
        <v>345901.08176165971</v>
      </c>
      <c r="B414" s="23">
        <v>0</v>
      </c>
      <c r="C414" s="44">
        <f t="shared" si="672"/>
        <v>17.8</v>
      </c>
      <c r="D414" s="48"/>
      <c r="E414" s="47">
        <f t="shared" si="592"/>
        <v>17.8</v>
      </c>
      <c r="F414" s="84">
        <f t="shared" si="579"/>
        <v>35.6</v>
      </c>
      <c r="G414" s="185">
        <f t="shared" si="580"/>
        <v>286.02550734648821</v>
      </c>
      <c r="H414" s="26">
        <f t="shared" si="593"/>
        <v>3.6647777849442088E+24</v>
      </c>
      <c r="I414" s="23">
        <f t="shared" si="667"/>
        <v>81.600000000000037</v>
      </c>
      <c r="J414" s="27">
        <v>408</v>
      </c>
      <c r="M414" s="22"/>
      <c r="N414" s="23"/>
      <c r="O414" s="31"/>
      <c r="Z414" s="23"/>
      <c r="AA414" s="31"/>
      <c r="AK414" s="23"/>
      <c r="AL414" s="31"/>
      <c r="AV414" s="23"/>
      <c r="AW414" s="31"/>
      <c r="BG414" s="23"/>
      <c r="BH414" s="31"/>
      <c r="BR414" s="23"/>
      <c r="BS414" s="31"/>
      <c r="CC414" s="23"/>
      <c r="CD414" s="31"/>
      <c r="CN414" s="23"/>
      <c r="CO414" s="31"/>
      <c r="CY414" s="23"/>
      <c r="CZ414" s="31"/>
      <c r="DJ414" s="23"/>
      <c r="DK414" s="31"/>
    </row>
    <row r="415" spans="1:120">
      <c r="A415" s="23">
        <f t="shared" si="591"/>
        <v>358099.25706663477</v>
      </c>
      <c r="B415" s="23">
        <v>0</v>
      </c>
      <c r="C415" s="44">
        <f t="shared" si="672"/>
        <v>17.8</v>
      </c>
      <c r="D415" s="48"/>
      <c r="E415" s="47">
        <f t="shared" si="592"/>
        <v>17.8</v>
      </c>
      <c r="F415" s="84">
        <f t="shared" si="579"/>
        <v>35.6</v>
      </c>
      <c r="G415" s="185">
        <f t="shared" si="580"/>
        <v>290.01827463572425</v>
      </c>
      <c r="H415" s="26">
        <f t="shared" si="593"/>
        <v>4.2097242129950913E+24</v>
      </c>
      <c r="I415" s="23">
        <f t="shared" si="667"/>
        <v>81.80000000000004</v>
      </c>
      <c r="J415" s="27">
        <v>409</v>
      </c>
      <c r="M415" s="22"/>
      <c r="N415" s="23"/>
      <c r="O415" s="31"/>
      <c r="Z415" s="23"/>
      <c r="AA415" s="31"/>
      <c r="AK415" s="23"/>
      <c r="AL415" s="31"/>
      <c r="AV415" s="23"/>
      <c r="AW415" s="31"/>
      <c r="BG415" s="23"/>
      <c r="BH415" s="31"/>
      <c r="BR415" s="23"/>
      <c r="BS415" s="31"/>
      <c r="CC415" s="23"/>
      <c r="CD415" s="31"/>
      <c r="CN415" s="23"/>
      <c r="CO415" s="31"/>
      <c r="CY415" s="23"/>
      <c r="CZ415" s="31"/>
      <c r="DJ415" s="23"/>
      <c r="DK415" s="31"/>
    </row>
    <row r="416" spans="1:120">
      <c r="A416" s="23">
        <f t="shared" si="591"/>
        <v>370727.60009474354</v>
      </c>
      <c r="B416" s="23">
        <v>0</v>
      </c>
      <c r="C416" s="44">
        <f t="shared" si="672"/>
        <v>17.8</v>
      </c>
      <c r="D416" s="48"/>
      <c r="E416" s="47">
        <f t="shared" si="592"/>
        <v>17.8</v>
      </c>
      <c r="F416" s="84">
        <f t="shared" si="579"/>
        <v>35.6</v>
      </c>
      <c r="G416" s="185">
        <f t="shared" si="580"/>
        <v>294.06677887924064</v>
      </c>
      <c r="H416" s="26">
        <f t="shared" si="593"/>
        <v>4.8357032784586488E+24</v>
      </c>
      <c r="I416" s="23">
        <f t="shared" si="667"/>
        <v>82.000000000000043</v>
      </c>
      <c r="J416" s="27">
        <v>410</v>
      </c>
      <c r="M416" s="22"/>
      <c r="N416" s="23"/>
      <c r="O416" s="31"/>
      <c r="Z416" s="23"/>
      <c r="AA416" s="31"/>
      <c r="AK416" s="23"/>
      <c r="AL416" s="31"/>
      <c r="AV416" s="23"/>
      <c r="AW416" s="31"/>
      <c r="BG416" s="23"/>
      <c r="BH416" s="31"/>
      <c r="BR416" s="23"/>
      <c r="BS416" s="31"/>
      <c r="CC416" s="23"/>
      <c r="CD416" s="31"/>
      <c r="CN416" s="23"/>
      <c r="CO416" s="31"/>
      <c r="CY416" s="23"/>
      <c r="CZ416" s="31"/>
      <c r="DJ416" s="23"/>
      <c r="DK416" s="31"/>
    </row>
    <row r="417" spans="1:115">
      <c r="A417" s="23">
        <f t="shared" si="591"/>
        <v>383801.28067798138</v>
      </c>
      <c r="B417" s="23">
        <v>0</v>
      </c>
      <c r="C417" s="44">
        <f t="shared" si="672"/>
        <v>17.8</v>
      </c>
      <c r="D417" s="48"/>
      <c r="E417" s="47">
        <f t="shared" si="592"/>
        <v>17.8</v>
      </c>
      <c r="F417" s="84">
        <f t="shared" si="579"/>
        <v>35.6</v>
      </c>
      <c r="G417" s="185">
        <f t="shared" si="580"/>
        <v>298.1717981359248</v>
      </c>
      <c r="H417" s="26">
        <f t="shared" si="593"/>
        <v>5.5547644012192191E+24</v>
      </c>
      <c r="I417" s="23">
        <f t="shared" si="667"/>
        <v>82.200000000000045</v>
      </c>
      <c r="J417" s="27">
        <v>411</v>
      </c>
      <c r="M417" s="22"/>
      <c r="N417" s="23"/>
      <c r="O417" s="31"/>
      <c r="Z417" s="23"/>
      <c r="AA417" s="31"/>
      <c r="AK417" s="23"/>
      <c r="AL417" s="31"/>
      <c r="AV417" s="23"/>
      <c r="AW417" s="31"/>
      <c r="BG417" s="23"/>
      <c r="BH417" s="31"/>
      <c r="BR417" s="23"/>
      <c r="BS417" s="31"/>
      <c r="CC417" s="23"/>
      <c r="CD417" s="31"/>
      <c r="CN417" s="23"/>
      <c r="CO417" s="31"/>
      <c r="CY417" s="23"/>
      <c r="CZ417" s="31"/>
      <c r="DJ417" s="23"/>
      <c r="DK417" s="31"/>
    </row>
    <row r="418" spans="1:115">
      <c r="A418" s="23">
        <f t="shared" si="591"/>
        <v>397336.00361131359</v>
      </c>
      <c r="B418" s="23">
        <v>0</v>
      </c>
      <c r="C418" s="44">
        <f t="shared" si="672"/>
        <v>17.8</v>
      </c>
      <c r="D418" s="48"/>
      <c r="E418" s="47">
        <f t="shared" si="592"/>
        <v>17.8</v>
      </c>
      <c r="F418" s="84">
        <f t="shared" si="579"/>
        <v>35.6</v>
      </c>
      <c r="G418" s="185">
        <f t="shared" si="580"/>
        <v>302.33412132595981</v>
      </c>
      <c r="H418" s="26">
        <f t="shared" si="593"/>
        <v>6.3807487300766085E+24</v>
      </c>
      <c r="I418" s="23">
        <f t="shared" si="667"/>
        <v>82.400000000000048</v>
      </c>
      <c r="J418" s="27">
        <v>412</v>
      </c>
      <c r="M418" s="22"/>
      <c r="N418" s="23"/>
      <c r="O418" s="31"/>
      <c r="Z418" s="23"/>
      <c r="AA418" s="31"/>
      <c r="AK418" s="23"/>
      <c r="AL418" s="31"/>
      <c r="AV418" s="23"/>
      <c r="AW418" s="31"/>
      <c r="BG418" s="23"/>
      <c r="BH418" s="31"/>
      <c r="BR418" s="23"/>
      <c r="BS418" s="31"/>
      <c r="CC418" s="23"/>
      <c r="CD418" s="31"/>
      <c r="CN418" s="23"/>
      <c r="CO418" s="31"/>
      <c r="CY418" s="23"/>
      <c r="CZ418" s="31"/>
      <c r="DJ418" s="23"/>
      <c r="DK418" s="31"/>
    </row>
    <row r="419" spans="1:115">
      <c r="A419" s="23">
        <f t="shared" si="591"/>
        <v>411348.02751810389</v>
      </c>
      <c r="B419" s="23">
        <v>0</v>
      </c>
      <c r="C419" s="44">
        <f t="shared" si="672"/>
        <v>17.8</v>
      </c>
      <c r="D419" s="48"/>
      <c r="E419" s="47">
        <f t="shared" si="592"/>
        <v>17.8</v>
      </c>
      <c r="F419" s="84">
        <f t="shared" si="579"/>
        <v>35.6</v>
      </c>
      <c r="G419" s="185">
        <f t="shared" si="580"/>
        <v>306.55454838244566</v>
      </c>
      <c r="H419" s="26">
        <f t="shared" si="593"/>
        <v>7.3295555698884209E+24</v>
      </c>
      <c r="I419" s="23">
        <f t="shared" si="667"/>
        <v>82.600000000000051</v>
      </c>
      <c r="J419" s="27">
        <v>413</v>
      </c>
      <c r="M419" s="22"/>
      <c r="N419" s="23"/>
      <c r="O419" s="31"/>
      <c r="Z419" s="23"/>
      <c r="AA419" s="31"/>
      <c r="AK419" s="23"/>
      <c r="AL419" s="31"/>
      <c r="AV419" s="23"/>
      <c r="AW419" s="31"/>
      <c r="BG419" s="23"/>
      <c r="BH419" s="31"/>
      <c r="BR419" s="23"/>
      <c r="BS419" s="31"/>
      <c r="CC419" s="23"/>
      <c r="CD419" s="31"/>
      <c r="CN419" s="23"/>
      <c r="CO419" s="31"/>
      <c r="CY419" s="23"/>
      <c r="CZ419" s="31"/>
      <c r="DJ419" s="23"/>
      <c r="DK419" s="31"/>
    </row>
    <row r="420" spans="1:115">
      <c r="A420" s="23">
        <f t="shared" si="591"/>
        <v>425854.18438083061</v>
      </c>
      <c r="B420" s="23">
        <v>0</v>
      </c>
      <c r="C420" s="44">
        <f t="shared" si="672"/>
        <v>17.8</v>
      </c>
      <c r="D420" s="48"/>
      <c r="E420" s="47">
        <f t="shared" si="592"/>
        <v>17.8</v>
      </c>
      <c r="F420" s="84">
        <f t="shared" si="579"/>
        <v>35.6</v>
      </c>
      <c r="G420" s="185">
        <f t="shared" si="580"/>
        <v>310.8338904051318</v>
      </c>
      <c r="H420" s="26">
        <f t="shared" si="593"/>
        <v>8.4194484259901826E+24</v>
      </c>
      <c r="I420" s="23">
        <f t="shared" si="667"/>
        <v>82.80000000000004</v>
      </c>
      <c r="J420" s="27">
        <v>414</v>
      </c>
      <c r="M420" s="22"/>
      <c r="N420" s="23"/>
      <c r="O420" s="31"/>
      <c r="Z420" s="23"/>
      <c r="AA420" s="31"/>
      <c r="AK420" s="23"/>
      <c r="AL420" s="31"/>
      <c r="AV420" s="23"/>
      <c r="AW420" s="31"/>
      <c r="BG420" s="23"/>
      <c r="BH420" s="31"/>
      <c r="BR420" s="23"/>
      <c r="BS420" s="31"/>
      <c r="CC420" s="23"/>
      <c r="CD420" s="31"/>
      <c r="CN420" s="23"/>
      <c r="CO420" s="31"/>
      <c r="CY420" s="23"/>
      <c r="CZ420" s="31"/>
      <c r="DJ420" s="23"/>
      <c r="DK420" s="31"/>
    </row>
    <row r="421" spans="1:115">
      <c r="A421" s="23">
        <f t="shared" si="591"/>
        <v>440871.89976055268</v>
      </c>
      <c r="B421" s="23">
        <v>0</v>
      </c>
      <c r="C421" s="44">
        <f t="shared" si="672"/>
        <v>17.8</v>
      </c>
      <c r="D421" s="48"/>
      <c r="E421" s="47">
        <f t="shared" si="592"/>
        <v>17.8</v>
      </c>
      <c r="F421" s="84">
        <f t="shared" si="579"/>
        <v>35.6</v>
      </c>
      <c r="G421" s="185">
        <f t="shared" si="580"/>
        <v>315.1729698162988</v>
      </c>
      <c r="H421" s="26">
        <f t="shared" si="593"/>
        <v>9.6714065569173018E+24</v>
      </c>
      <c r="I421" s="23">
        <f t="shared" si="667"/>
        <v>83.000000000000043</v>
      </c>
      <c r="J421" s="27">
        <v>415</v>
      </c>
      <c r="M421" s="22"/>
      <c r="N421" s="23"/>
      <c r="O421" s="31"/>
      <c r="Z421" s="23"/>
      <c r="AA421" s="31"/>
      <c r="AK421" s="23"/>
      <c r="AL421" s="31"/>
      <c r="AV421" s="23"/>
      <c r="AW421" s="31"/>
      <c r="BG421" s="23"/>
      <c r="BH421" s="31"/>
      <c r="BR421" s="23"/>
      <c r="BS421" s="31"/>
      <c r="CC421" s="23"/>
      <c r="CD421" s="31"/>
      <c r="CN421" s="23"/>
      <c r="CO421" s="31"/>
      <c r="CY421" s="23"/>
      <c r="CZ421" s="31"/>
      <c r="DJ421" s="23"/>
      <c r="DK421" s="31"/>
    </row>
    <row r="422" spans="1:115">
      <c r="A422" s="23">
        <f t="shared" si="591"/>
        <v>456419.213729412</v>
      </c>
      <c r="B422" s="23">
        <v>0</v>
      </c>
      <c r="C422" s="44">
        <f t="shared" si="672"/>
        <v>17.8</v>
      </c>
      <c r="D422" s="48"/>
      <c r="E422" s="47">
        <f t="shared" si="592"/>
        <v>17.8</v>
      </c>
      <c r="F422" s="84">
        <f t="shared" si="579"/>
        <v>35.6</v>
      </c>
      <c r="G422" s="185">
        <f t="shared" si="580"/>
        <v>319.57262051881276</v>
      </c>
      <c r="H422" s="26">
        <f t="shared" si="593"/>
        <v>1.1109528802438442E+25</v>
      </c>
      <c r="I422" s="23">
        <f t="shared" si="667"/>
        <v>83.200000000000045</v>
      </c>
      <c r="J422" s="27">
        <v>416</v>
      </c>
      <c r="M422" s="22"/>
      <c r="N422" s="23"/>
      <c r="O422" s="31"/>
      <c r="Z422" s="23"/>
      <c r="AA422" s="31"/>
      <c r="AK422" s="23"/>
      <c r="AL422" s="31"/>
      <c r="AV422" s="23"/>
      <c r="AW422" s="31"/>
      <c r="BG422" s="23"/>
      <c r="BH422" s="31"/>
      <c r="BR422" s="23"/>
      <c r="BS422" s="31"/>
      <c r="CC422" s="23"/>
      <c r="CD422" s="31"/>
      <c r="CN422" s="23"/>
      <c r="CO422" s="31"/>
      <c r="CY422" s="23"/>
      <c r="CZ422" s="31"/>
      <c r="DJ422" s="23"/>
      <c r="DK422" s="31"/>
    </row>
    <row r="423" spans="1:115">
      <c r="A423" s="23">
        <f t="shared" si="591"/>
        <v>472514.8025413212</v>
      </c>
      <c r="B423" s="23">
        <v>0</v>
      </c>
      <c r="C423" s="44">
        <f t="shared" si="672"/>
        <v>17.8</v>
      </c>
      <c r="D423" s="48"/>
      <c r="E423" s="47">
        <f t="shared" si="592"/>
        <v>17.8</v>
      </c>
      <c r="F423" s="84">
        <f t="shared" si="579"/>
        <v>35.6</v>
      </c>
      <c r="G423" s="185">
        <f t="shared" si="580"/>
        <v>324.03368805639167</v>
      </c>
      <c r="H423" s="26">
        <f t="shared" si="593"/>
        <v>1.2761497460153223E+25</v>
      </c>
      <c r="I423" s="23">
        <f t="shared" si="667"/>
        <v>83.400000000000048</v>
      </c>
      <c r="J423" s="27">
        <v>417</v>
      </c>
      <c r="M423" s="22"/>
      <c r="N423" s="23"/>
      <c r="O423" s="31"/>
      <c r="Z423" s="23"/>
      <c r="AA423" s="31"/>
      <c r="AK423" s="23"/>
      <c r="AL423" s="31"/>
      <c r="AV423" s="23"/>
      <c r="AW423" s="31"/>
      <c r="BG423" s="23"/>
      <c r="BH423" s="31"/>
      <c r="BR423" s="23"/>
      <c r="BS423" s="31"/>
      <c r="CC423" s="23"/>
      <c r="CD423" s="31"/>
      <c r="CN423" s="23"/>
      <c r="CO423" s="31"/>
      <c r="CY423" s="23"/>
      <c r="CZ423" s="31"/>
      <c r="DJ423" s="23"/>
      <c r="DK423" s="31"/>
    </row>
    <row r="424" spans="1:115">
      <c r="A424" s="23">
        <f t="shared" si="591"/>
        <v>489178.00106686453</v>
      </c>
      <c r="B424" s="23">
        <v>0</v>
      </c>
      <c r="C424" s="44">
        <f t="shared" si="672"/>
        <v>17.8</v>
      </c>
      <c r="D424" s="48"/>
      <c r="E424" s="47">
        <f t="shared" si="592"/>
        <v>17.8</v>
      </c>
      <c r="F424" s="84">
        <f t="shared" si="579"/>
        <v>35.6</v>
      </c>
      <c r="G424" s="185">
        <f t="shared" si="580"/>
        <v>328.55702977610338</v>
      </c>
      <c r="H424" s="26">
        <f t="shared" si="593"/>
        <v>1.4659111139776846E+25</v>
      </c>
      <c r="I424" s="23">
        <f t="shared" si="667"/>
        <v>83.600000000000037</v>
      </c>
      <c r="J424" s="27">
        <v>418</v>
      </c>
      <c r="M424" s="22"/>
      <c r="N424" s="23"/>
      <c r="O424" s="31"/>
      <c r="Z424" s="23"/>
      <c r="AA424" s="31"/>
      <c r="AK424" s="23"/>
      <c r="AL424" s="31"/>
      <c r="AV424" s="23"/>
      <c r="AW424" s="31"/>
      <c r="BG424" s="23"/>
      <c r="BH424" s="31"/>
      <c r="BR424" s="23"/>
      <c r="BS424" s="31"/>
      <c r="CC424" s="23"/>
      <c r="CD424" s="31"/>
      <c r="CN424" s="23"/>
      <c r="CO424" s="31"/>
      <c r="CY424" s="23"/>
      <c r="CZ424" s="31"/>
      <c r="DJ424" s="23"/>
      <c r="DK424" s="31"/>
    </row>
    <row r="425" spans="1:115">
      <c r="A425" s="23">
        <f t="shared" si="591"/>
        <v>506428.82601936476</v>
      </c>
      <c r="B425" s="23">
        <v>0</v>
      </c>
      <c r="C425" s="44">
        <f t="shared" si="672"/>
        <v>17.8</v>
      </c>
      <c r="D425" s="48"/>
      <c r="E425" s="47">
        <f t="shared" si="592"/>
        <v>17.8</v>
      </c>
      <c r="F425" s="84">
        <f t="shared" si="579"/>
        <v>35.6</v>
      </c>
      <c r="G425" s="185">
        <f t="shared" si="580"/>
        <v>333.14351499313506</v>
      </c>
      <c r="H425" s="26">
        <f t="shared" si="593"/>
        <v>1.6838896851980378E+25</v>
      </c>
      <c r="I425" s="23">
        <f t="shared" si="667"/>
        <v>83.80000000000004</v>
      </c>
      <c r="J425" s="27">
        <v>419</v>
      </c>
      <c r="M425" s="22"/>
      <c r="N425" s="23"/>
      <c r="O425" s="31"/>
      <c r="Z425" s="23"/>
      <c r="AA425" s="31"/>
      <c r="AK425" s="23"/>
      <c r="AL425" s="31"/>
      <c r="AV425" s="23"/>
      <c r="AW425" s="31"/>
      <c r="BG425" s="23"/>
      <c r="BH425" s="31"/>
      <c r="BR425" s="23"/>
      <c r="BS425" s="31"/>
      <c r="CC425" s="23"/>
      <c r="CD425" s="31"/>
      <c r="CN425" s="23"/>
      <c r="CO425" s="31"/>
      <c r="CY425" s="23"/>
      <c r="CZ425" s="31"/>
      <c r="DJ425" s="23"/>
      <c r="DK425" s="31"/>
    </row>
    <row r="426" spans="1:115">
      <c r="A426" s="23">
        <f t="shared" si="591"/>
        <v>524288.00000001583</v>
      </c>
      <c r="B426" s="23">
        <v>0</v>
      </c>
      <c r="C426" s="44">
        <f t="shared" si="672"/>
        <v>17.8</v>
      </c>
      <c r="D426" s="48"/>
      <c r="E426" s="47">
        <f t="shared" si="592"/>
        <v>17.8</v>
      </c>
      <c r="F426" s="84">
        <f t="shared" si="579"/>
        <v>35.6</v>
      </c>
      <c r="G426" s="185">
        <f t="shared" si="580"/>
        <v>337.79402515786086</v>
      </c>
      <c r="H426" s="26">
        <f t="shared" si="593"/>
        <v>1.9342813113834608E+25</v>
      </c>
      <c r="I426" s="23">
        <f t="shared" si="667"/>
        <v>84.000000000000043</v>
      </c>
      <c r="J426" s="27">
        <v>420</v>
      </c>
      <c r="M426" s="22"/>
      <c r="N426" s="23"/>
      <c r="O426" s="31"/>
      <c r="Z426" s="23"/>
      <c r="AA426" s="31"/>
      <c r="AK426" s="23"/>
      <c r="AL426" s="31"/>
      <c r="AV426" s="23"/>
      <c r="AW426" s="31"/>
      <c r="BG426" s="23"/>
      <c r="BH426" s="31"/>
      <c r="BR426" s="23"/>
      <c r="BS426" s="31"/>
      <c r="CC426" s="23"/>
      <c r="CD426" s="31"/>
      <c r="CN426" s="23"/>
      <c r="CO426" s="31"/>
      <c r="CY426" s="23"/>
      <c r="CZ426" s="31"/>
      <c r="DJ426" s="23"/>
      <c r="DK426" s="31"/>
    </row>
    <row r="427" spans="1:115">
      <c r="A427" s="23">
        <f t="shared" si="591"/>
        <v>542776.97639096458</v>
      </c>
      <c r="B427" s="23">
        <v>0</v>
      </c>
      <c r="C427" s="44">
        <f t="shared" si="672"/>
        <v>17.8</v>
      </c>
      <c r="D427" s="48"/>
      <c r="E427" s="47">
        <f t="shared" si="592"/>
        <v>17.8</v>
      </c>
      <c r="F427" s="84">
        <f t="shared" si="579"/>
        <v>35.6</v>
      </c>
      <c r="G427" s="185">
        <f t="shared" si="580"/>
        <v>342.50945402524451</v>
      </c>
      <c r="H427" s="26">
        <f t="shared" si="593"/>
        <v>2.2219057604876889E+25</v>
      </c>
      <c r="I427" s="23">
        <f t="shared" si="667"/>
        <v>84.200000000000045</v>
      </c>
      <c r="J427" s="27">
        <v>421</v>
      </c>
      <c r="M427" s="22"/>
      <c r="N427" s="23"/>
      <c r="O427" s="31"/>
      <c r="Z427" s="23"/>
      <c r="AA427" s="31"/>
      <c r="AK427" s="23"/>
      <c r="AL427" s="31"/>
      <c r="AV427" s="23"/>
      <c r="AW427" s="31"/>
      <c r="BG427" s="23"/>
      <c r="BH427" s="31"/>
      <c r="BR427" s="23"/>
      <c r="BS427" s="31"/>
      <c r="CC427" s="23"/>
      <c r="CD427" s="31"/>
      <c r="CN427" s="23"/>
      <c r="CO427" s="31"/>
      <c r="CY427" s="23"/>
      <c r="CZ427" s="31"/>
      <c r="DJ427" s="23"/>
      <c r="DK427" s="31"/>
    </row>
    <row r="428" spans="1:115">
      <c r="A428" s="23">
        <f t="shared" si="591"/>
        <v>561917.96512624517</v>
      </c>
      <c r="B428" s="23">
        <v>0</v>
      </c>
      <c r="C428" s="44">
        <f t="shared" si="672"/>
        <v>17.8</v>
      </c>
      <c r="D428" s="48"/>
      <c r="E428" s="47">
        <f t="shared" si="592"/>
        <v>17.8</v>
      </c>
      <c r="F428" s="84">
        <f t="shared" si="579"/>
        <v>35.6</v>
      </c>
      <c r="G428" s="185">
        <f t="shared" si="580"/>
        <v>347.29070782660369</v>
      </c>
      <c r="H428" s="26">
        <f t="shared" si="593"/>
        <v>2.5522994920306451E+25</v>
      </c>
      <c r="I428" s="23">
        <f t="shared" si="667"/>
        <v>84.400000000000034</v>
      </c>
      <c r="J428" s="27">
        <v>422</v>
      </c>
      <c r="M428" s="22"/>
      <c r="N428" s="23"/>
      <c r="O428" s="31"/>
      <c r="Z428" s="23"/>
      <c r="AA428" s="31"/>
      <c r="AK428" s="23"/>
      <c r="AL428" s="31"/>
      <c r="AV428" s="23"/>
      <c r="AW428" s="31"/>
      <c r="BG428" s="23"/>
      <c r="BH428" s="31"/>
      <c r="BR428" s="23"/>
      <c r="BS428" s="31"/>
      <c r="CC428" s="23"/>
      <c r="CD428" s="31"/>
      <c r="CN428" s="23"/>
      <c r="CO428" s="31"/>
      <c r="CY428" s="23"/>
      <c r="CZ428" s="31"/>
      <c r="DJ428" s="23"/>
      <c r="DK428" s="31"/>
    </row>
    <row r="429" spans="1:115">
      <c r="A429" s="23">
        <f t="shared" si="591"/>
        <v>581733.95937152416</v>
      </c>
      <c r="B429" s="23">
        <v>0</v>
      </c>
      <c r="C429" s="44">
        <f t="shared" si="672"/>
        <v>17.8</v>
      </c>
      <c r="D429" s="48"/>
      <c r="E429" s="47">
        <f t="shared" si="592"/>
        <v>17.8</v>
      </c>
      <c r="F429" s="84">
        <f t="shared" si="579"/>
        <v>35.6</v>
      </c>
      <c r="G429" s="185">
        <f t="shared" si="580"/>
        <v>352.1387054437746</v>
      </c>
      <c r="H429" s="26">
        <f t="shared" si="593"/>
        <v>2.9318222279553705E+25</v>
      </c>
      <c r="I429" s="23">
        <f t="shared" si="667"/>
        <v>84.600000000000037</v>
      </c>
      <c r="J429" s="27">
        <v>423</v>
      </c>
      <c r="M429" s="22"/>
      <c r="N429" s="23"/>
      <c r="O429" s="31"/>
      <c r="Z429" s="23"/>
      <c r="AA429" s="31"/>
      <c r="AK429" s="23"/>
      <c r="AL429" s="31"/>
      <c r="AV429" s="23"/>
      <c r="AW429" s="31"/>
      <c r="BG429" s="23"/>
      <c r="BH429" s="31"/>
      <c r="BR429" s="23"/>
      <c r="BS429" s="31"/>
      <c r="CC429" s="23"/>
      <c r="CD429" s="31"/>
      <c r="CN429" s="23"/>
      <c r="CO429" s="31"/>
      <c r="CY429" s="23"/>
      <c r="CZ429" s="31"/>
      <c r="DJ429" s="23"/>
      <c r="DK429" s="31"/>
    </row>
    <row r="430" spans="1:115">
      <c r="A430" s="23">
        <f t="shared" si="591"/>
        <v>602248.76314470393</v>
      </c>
      <c r="B430" s="23">
        <v>0</v>
      </c>
      <c r="C430" s="44">
        <f t="shared" si="672"/>
        <v>17.8</v>
      </c>
      <c r="D430" s="48"/>
      <c r="E430" s="47">
        <f t="shared" si="592"/>
        <v>17.8</v>
      </c>
      <c r="F430" s="84">
        <f t="shared" si="579"/>
        <v>35.6</v>
      </c>
      <c r="G430" s="185">
        <f t="shared" si="580"/>
        <v>357.05437858570389</v>
      </c>
      <c r="H430" s="26">
        <f t="shared" si="593"/>
        <v>3.3677793703960761E+25</v>
      </c>
      <c r="I430" s="23">
        <f t="shared" si="667"/>
        <v>84.80000000000004</v>
      </c>
      <c r="J430" s="27">
        <v>424</v>
      </c>
      <c r="M430" s="22"/>
      <c r="N430" s="23"/>
      <c r="O430" s="31"/>
      <c r="Z430" s="23"/>
      <c r="AA430" s="31"/>
      <c r="AK430" s="23"/>
      <c r="AL430" s="31"/>
      <c r="AV430" s="23"/>
      <c r="AW430" s="31"/>
      <c r="BG430" s="23"/>
      <c r="BH430" s="31"/>
      <c r="BR430" s="23"/>
      <c r="BS430" s="31"/>
      <c r="CC430" s="23"/>
      <c r="CD430" s="31"/>
      <c r="CN430" s="23"/>
      <c r="CO430" s="31"/>
      <c r="CY430" s="23"/>
      <c r="CZ430" s="31"/>
      <c r="DJ430" s="23"/>
      <c r="DK430" s="31"/>
    </row>
    <row r="431" spans="1:115">
      <c r="A431" s="23">
        <f t="shared" si="591"/>
        <v>623487.01991056581</v>
      </c>
      <c r="B431" s="23">
        <v>0</v>
      </c>
      <c r="C431" s="44">
        <f t="shared" si="672"/>
        <v>17.8</v>
      </c>
      <c r="D431" s="48"/>
      <c r="E431" s="47">
        <f t="shared" si="592"/>
        <v>17.8</v>
      </c>
      <c r="F431" s="84">
        <f t="shared" si="579"/>
        <v>35.6</v>
      </c>
      <c r="G431" s="185">
        <f t="shared" si="580"/>
        <v>362.0386719675123</v>
      </c>
      <c r="H431" s="26">
        <f t="shared" si="593"/>
        <v>3.8685626227669233E+25</v>
      </c>
      <c r="I431" s="23">
        <f t="shared" si="667"/>
        <v>85.000000000000043</v>
      </c>
      <c r="J431" s="27">
        <v>425</v>
      </c>
      <c r="M431" s="22"/>
      <c r="N431" s="23"/>
      <c r="O431" s="31"/>
      <c r="Z431" s="23"/>
      <c r="AA431" s="31"/>
      <c r="AK431" s="23"/>
      <c r="AL431" s="31"/>
      <c r="AV431" s="23"/>
      <c r="AW431" s="31"/>
      <c r="BG431" s="23"/>
      <c r="BH431" s="31"/>
      <c r="BR431" s="23"/>
      <c r="BS431" s="31"/>
      <c r="CC431" s="23"/>
      <c r="CD431" s="31"/>
      <c r="CN431" s="23"/>
      <c r="CO431" s="31"/>
      <c r="CY431" s="23"/>
      <c r="CZ431" s="31"/>
      <c r="DJ431" s="23"/>
      <c r="DK431" s="31"/>
    </row>
    <row r="432" spans="1:115">
      <c r="A432" s="23">
        <f t="shared" si="591"/>
        <v>645474.24218379939</v>
      </c>
      <c r="B432" s="23">
        <v>0</v>
      </c>
      <c r="C432" s="44">
        <f t="shared" si="672"/>
        <v>17.8</v>
      </c>
      <c r="D432" s="48"/>
      <c r="E432" s="47">
        <f t="shared" si="592"/>
        <v>17.8</v>
      </c>
      <c r="F432" s="84">
        <f t="shared" si="579"/>
        <v>35.6</v>
      </c>
      <c r="G432" s="185">
        <f t="shared" si="580"/>
        <v>367.09254349205162</v>
      </c>
      <c r="H432" s="26">
        <f t="shared" si="593"/>
        <v>4.4438115209753804E+25</v>
      </c>
      <c r="I432" s="23">
        <f t="shared" si="667"/>
        <v>85.200000000000045</v>
      </c>
      <c r="J432" s="27">
        <v>426</v>
      </c>
      <c r="M432" s="22"/>
      <c r="N432" s="23"/>
      <c r="O432" s="31"/>
      <c r="Z432" s="23"/>
      <c r="AA432" s="31"/>
      <c r="AK432" s="23"/>
      <c r="AL432" s="31"/>
      <c r="AV432" s="23"/>
      <c r="AW432" s="31"/>
      <c r="BG432" s="23"/>
      <c r="BH432" s="31"/>
      <c r="BR432" s="23"/>
      <c r="BS432" s="31"/>
      <c r="CC432" s="23"/>
      <c r="CD432" s="31"/>
      <c r="CN432" s="23"/>
      <c r="CO432" s="31"/>
      <c r="CY432" s="23"/>
      <c r="CZ432" s="31"/>
      <c r="DJ432" s="23"/>
      <c r="DK432" s="31"/>
    </row>
    <row r="433" spans="1:115">
      <c r="A433" s="23">
        <f t="shared" si="591"/>
        <v>668236.84217598196</v>
      </c>
      <c r="B433" s="23">
        <v>0</v>
      </c>
      <c r="C433" s="44">
        <f t="shared" si="672"/>
        <v>17.8</v>
      </c>
      <c r="D433" s="48"/>
      <c r="E433" s="47">
        <f t="shared" si="592"/>
        <v>17.8</v>
      </c>
      <c r="F433" s="84">
        <f t="shared" si="579"/>
        <v>35.6</v>
      </c>
      <c r="G433" s="185">
        <f t="shared" si="580"/>
        <v>372.21696443399918</v>
      </c>
      <c r="H433" s="26">
        <f t="shared" si="593"/>
        <v>5.104598984061292E+25</v>
      </c>
      <c r="I433" s="23">
        <f t="shared" si="667"/>
        <v>85.400000000000048</v>
      </c>
      <c r="J433" s="27">
        <v>427</v>
      </c>
      <c r="M433" s="22"/>
      <c r="N433" s="23"/>
      <c r="O433" s="31"/>
      <c r="Z433" s="23"/>
      <c r="AA433" s="31"/>
      <c r="AK433" s="23"/>
      <c r="AL433" s="31"/>
      <c r="AV433" s="23"/>
      <c r="AW433" s="31"/>
      <c r="BG433" s="23"/>
      <c r="BH433" s="31"/>
      <c r="BR433" s="23"/>
      <c r="BS433" s="31"/>
      <c r="CC433" s="23"/>
      <c r="CD433" s="31"/>
      <c r="CN433" s="23"/>
      <c r="CO433" s="31"/>
      <c r="CY433" s="23"/>
      <c r="CZ433" s="31"/>
      <c r="DJ433" s="23"/>
      <c r="DK433" s="31"/>
    </row>
    <row r="434" spans="1:115">
      <c r="A434" s="23">
        <f t="shared" si="591"/>
        <v>691802.16352332057</v>
      </c>
      <c r="B434" s="23">
        <v>0</v>
      </c>
      <c r="C434" s="44">
        <f t="shared" si="672"/>
        <v>17.8</v>
      </c>
      <c r="D434" s="48"/>
      <c r="E434" s="47">
        <f t="shared" si="592"/>
        <v>17.8</v>
      </c>
      <c r="F434" s="84">
        <f t="shared" si="579"/>
        <v>35.6</v>
      </c>
      <c r="G434" s="185">
        <f t="shared" si="580"/>
        <v>377.41291962652213</v>
      </c>
      <c r="H434" s="26">
        <f t="shared" si="593"/>
        <v>5.8636444559107427E+25</v>
      </c>
      <c r="I434" s="23">
        <f t="shared" si="667"/>
        <v>85.600000000000051</v>
      </c>
      <c r="J434" s="27">
        <v>428</v>
      </c>
      <c r="M434" s="22"/>
      <c r="N434" s="23"/>
      <c r="O434" s="31"/>
      <c r="Z434" s="23"/>
      <c r="AA434" s="31"/>
      <c r="AK434" s="23"/>
      <c r="AL434" s="31"/>
      <c r="AV434" s="23"/>
      <c r="AW434" s="31"/>
      <c r="BG434" s="23"/>
      <c r="BH434" s="31"/>
      <c r="BR434" s="23"/>
      <c r="BS434" s="31"/>
      <c r="CC434" s="23"/>
      <c r="CD434" s="31"/>
      <c r="CN434" s="23"/>
      <c r="CO434" s="31"/>
      <c r="CY434" s="23"/>
      <c r="CZ434" s="31"/>
      <c r="DJ434" s="23"/>
      <c r="DK434" s="31"/>
    </row>
    <row r="435" spans="1:115">
      <c r="A435" s="23">
        <f t="shared" si="591"/>
        <v>716198.5141332706</v>
      </c>
      <c r="B435" s="23">
        <v>0</v>
      </c>
      <c r="C435" s="44">
        <f t="shared" si="672"/>
        <v>17.8</v>
      </c>
      <c r="D435" s="48"/>
      <c r="E435" s="47">
        <f t="shared" si="592"/>
        <v>17.8</v>
      </c>
      <c r="F435" s="84">
        <f t="shared" si="579"/>
        <v>35.6</v>
      </c>
      <c r="G435" s="185">
        <f t="shared" si="580"/>
        <v>382.68140765054432</v>
      </c>
      <c r="H435" s="26">
        <f t="shared" si="593"/>
        <v>6.7355587407921538E+25</v>
      </c>
      <c r="I435" s="23">
        <f t="shared" si="667"/>
        <v>85.800000000000054</v>
      </c>
      <c r="J435" s="27">
        <v>429</v>
      </c>
      <c r="M435" s="22"/>
      <c r="N435" s="23"/>
      <c r="O435" s="31"/>
      <c r="Z435" s="23"/>
      <c r="AA435" s="31"/>
      <c r="AK435" s="23"/>
      <c r="AL435" s="31"/>
      <c r="AV435" s="23"/>
      <c r="AW435" s="31"/>
      <c r="BG435" s="23"/>
      <c r="BH435" s="31"/>
      <c r="BR435" s="23"/>
      <c r="BS435" s="31"/>
      <c r="CC435" s="23"/>
      <c r="CD435" s="31"/>
      <c r="CN435" s="23"/>
      <c r="CO435" s="31"/>
      <c r="CY435" s="23"/>
      <c r="CZ435" s="31"/>
      <c r="DJ435" s="23"/>
      <c r="DK435" s="31"/>
    </row>
    <row r="436" spans="1:115">
      <c r="A436" s="23">
        <f t="shared" si="591"/>
        <v>741455.20018948824</v>
      </c>
      <c r="B436" s="23">
        <v>0</v>
      </c>
      <c r="C436" s="44">
        <f t="shared" si="672"/>
        <v>17.8</v>
      </c>
      <c r="D436" s="48"/>
      <c r="E436" s="47">
        <f t="shared" si="592"/>
        <v>17.8</v>
      </c>
      <c r="F436" s="84">
        <f t="shared" si="579"/>
        <v>35.6</v>
      </c>
      <c r="G436" s="185">
        <f t="shared" si="580"/>
        <v>388.02344102666189</v>
      </c>
      <c r="H436" s="26">
        <f t="shared" si="593"/>
        <v>7.7371252455338483E+25</v>
      </c>
      <c r="I436" s="23">
        <f t="shared" si="667"/>
        <v>86.000000000000043</v>
      </c>
      <c r="J436" s="27">
        <v>430</v>
      </c>
      <c r="M436" s="22"/>
      <c r="N436" s="23"/>
      <c r="O436" s="31"/>
      <c r="Z436" s="23"/>
      <c r="AA436" s="31"/>
      <c r="AK436" s="23"/>
      <c r="AL436" s="31"/>
      <c r="AV436" s="23"/>
      <c r="AW436" s="31"/>
      <c r="BG436" s="23"/>
      <c r="BH436" s="31"/>
      <c r="BR436" s="23"/>
      <c r="BS436" s="31"/>
      <c r="CC436" s="23"/>
      <c r="CD436" s="31"/>
      <c r="CN436" s="23"/>
      <c r="CO436" s="31"/>
      <c r="CY436" s="23"/>
      <c r="CZ436" s="31"/>
      <c r="DJ436" s="23"/>
      <c r="DK436" s="31"/>
    </row>
    <row r="437" spans="1:115">
      <c r="A437" s="23">
        <f t="shared" si="591"/>
        <v>767602.56135596393</v>
      </c>
      <c r="B437" s="23">
        <v>0</v>
      </c>
      <c r="C437" s="44">
        <f t="shared" si="672"/>
        <v>17.8</v>
      </c>
      <c r="D437" s="48"/>
      <c r="E437" s="47">
        <f t="shared" si="592"/>
        <v>17.8</v>
      </c>
      <c r="F437" s="84">
        <f t="shared" si="579"/>
        <v>35.6</v>
      </c>
      <c r="G437" s="185">
        <f t="shared" si="580"/>
        <v>393.44004640973094</v>
      </c>
      <c r="H437" s="26">
        <f t="shared" si="593"/>
        <v>8.8876230419507626E+25</v>
      </c>
      <c r="I437" s="23">
        <f t="shared" si="667"/>
        <v>86.200000000000045</v>
      </c>
      <c r="J437" s="27">
        <v>431</v>
      </c>
      <c r="M437" s="22"/>
      <c r="N437" s="23"/>
      <c r="O437" s="31"/>
      <c r="Z437" s="23"/>
      <c r="AA437" s="31"/>
      <c r="AK437" s="23"/>
      <c r="AL437" s="31"/>
      <c r="AV437" s="23"/>
      <c r="AW437" s="31"/>
      <c r="BG437" s="23"/>
      <c r="BH437" s="31"/>
      <c r="BR437" s="23"/>
      <c r="BS437" s="31"/>
      <c r="CC437" s="23"/>
      <c r="CD437" s="31"/>
      <c r="CN437" s="23"/>
      <c r="CO437" s="31"/>
      <c r="CY437" s="23"/>
      <c r="CZ437" s="31"/>
      <c r="DJ437" s="23"/>
      <c r="DK437" s="31"/>
    </row>
    <row r="438" spans="1:115">
      <c r="A438" s="23">
        <f t="shared" si="591"/>
        <v>794672.00722262834</v>
      </c>
      <c r="B438" s="23">
        <v>0</v>
      </c>
      <c r="C438" s="44">
        <f t="shared" si="672"/>
        <v>17.8</v>
      </c>
      <c r="D438" s="48"/>
      <c r="E438" s="47">
        <f t="shared" si="592"/>
        <v>17.8</v>
      </c>
      <c r="F438" s="84">
        <f t="shared" si="579"/>
        <v>35.6</v>
      </c>
      <c r="G438" s="185">
        <f t="shared" si="580"/>
        <v>398.93226478617595</v>
      </c>
      <c r="H438" s="26">
        <f t="shared" si="593"/>
        <v>1.0209197968122586E+26</v>
      </c>
      <c r="I438" s="23">
        <f t="shared" si="667"/>
        <v>86.400000000000048</v>
      </c>
      <c r="J438" s="27">
        <v>432</v>
      </c>
      <c r="M438" s="22"/>
      <c r="N438" s="23"/>
      <c r="O438" s="31"/>
      <c r="Z438" s="23"/>
      <c r="AA438" s="31"/>
      <c r="AK438" s="23"/>
      <c r="AL438" s="31"/>
      <c r="AV438" s="23"/>
      <c r="AW438" s="31"/>
      <c r="BG438" s="23"/>
      <c r="BH438" s="31"/>
      <c r="BR438" s="23"/>
      <c r="BS438" s="31"/>
      <c r="CC438" s="23"/>
      <c r="CD438" s="31"/>
      <c r="CN438" s="23"/>
      <c r="CO438" s="31"/>
      <c r="CY438" s="23"/>
      <c r="CZ438" s="31"/>
      <c r="DJ438" s="23"/>
      <c r="DK438" s="31"/>
    </row>
    <row r="439" spans="1:115">
      <c r="A439" s="23">
        <f t="shared" si="591"/>
        <v>822696.05503620917</v>
      </c>
      <c r="B439" s="23">
        <v>0</v>
      </c>
      <c r="C439" s="44">
        <f t="shared" si="672"/>
        <v>17.8</v>
      </c>
      <c r="D439" s="48"/>
      <c r="E439" s="47">
        <f t="shared" si="592"/>
        <v>17.8</v>
      </c>
      <c r="F439" s="84">
        <f t="shared" si="579"/>
        <v>35.6</v>
      </c>
      <c r="G439" s="185">
        <f t="shared" si="580"/>
        <v>404.50115167404897</v>
      </c>
      <c r="H439" s="26">
        <f t="shared" si="593"/>
        <v>1.1727288911821489E+26</v>
      </c>
      <c r="I439" s="23">
        <f t="shared" si="667"/>
        <v>86.600000000000051</v>
      </c>
      <c r="J439" s="27">
        <v>433</v>
      </c>
      <c r="M439" s="22"/>
      <c r="N439" s="23"/>
      <c r="O439" s="31"/>
      <c r="Z439" s="23"/>
      <c r="AA439" s="31"/>
      <c r="AK439" s="23"/>
      <c r="AL439" s="31"/>
      <c r="AV439" s="23"/>
      <c r="AW439" s="31"/>
      <c r="BG439" s="23"/>
      <c r="BH439" s="31"/>
      <c r="BR439" s="23"/>
      <c r="BS439" s="31"/>
      <c r="CC439" s="23"/>
      <c r="CD439" s="31"/>
      <c r="CN439" s="23"/>
      <c r="CO439" s="31"/>
      <c r="CY439" s="23"/>
      <c r="CZ439" s="31"/>
      <c r="DJ439" s="23"/>
      <c r="DK439" s="31"/>
    </row>
    <row r="440" spans="1:115">
      <c r="A440" s="23">
        <f t="shared" si="591"/>
        <v>851708.36876166286</v>
      </c>
      <c r="B440" s="23">
        <v>0</v>
      </c>
      <c r="C440" s="44">
        <f t="shared" si="672"/>
        <v>17.8</v>
      </c>
      <c r="D440" s="48"/>
      <c r="E440" s="47">
        <f t="shared" si="592"/>
        <v>17.8</v>
      </c>
      <c r="F440" s="84">
        <f t="shared" si="579"/>
        <v>35.6</v>
      </c>
      <c r="G440" s="185">
        <f t="shared" si="580"/>
        <v>410.14777732588624</v>
      </c>
      <c r="H440" s="26">
        <f t="shared" si="593"/>
        <v>1.3471117481584315E+26</v>
      </c>
      <c r="I440" s="23">
        <f t="shared" si="667"/>
        <v>86.800000000000054</v>
      </c>
      <c r="J440" s="27">
        <v>434</v>
      </c>
      <c r="M440" s="22"/>
      <c r="N440" s="23"/>
      <c r="O440" s="31"/>
      <c r="Z440" s="23"/>
      <c r="AA440" s="31"/>
      <c r="AK440" s="23"/>
      <c r="AL440" s="31"/>
      <c r="AV440" s="23"/>
      <c r="AW440" s="31"/>
      <c r="BG440" s="23"/>
      <c r="BH440" s="31"/>
      <c r="BR440" s="23"/>
      <c r="BS440" s="31"/>
      <c r="CC440" s="23"/>
      <c r="CD440" s="31"/>
      <c r="CN440" s="23"/>
      <c r="CO440" s="31"/>
      <c r="CY440" s="23"/>
      <c r="CZ440" s="31"/>
      <c r="DJ440" s="23"/>
      <c r="DK440" s="31"/>
    </row>
    <row r="441" spans="1:115">
      <c r="A441" s="23">
        <f t="shared" si="591"/>
        <v>881743.79952110676</v>
      </c>
      <c r="B441" s="23">
        <v>0</v>
      </c>
      <c r="C441" s="44">
        <f t="shared" si="672"/>
        <v>17.8</v>
      </c>
      <c r="D441" s="48"/>
      <c r="E441" s="47">
        <f t="shared" si="592"/>
        <v>17.8</v>
      </c>
      <c r="F441" s="84">
        <f t="shared" si="579"/>
        <v>35.6</v>
      </c>
      <c r="G441" s="185">
        <f t="shared" si="580"/>
        <v>415.87322693439216</v>
      </c>
      <c r="H441" s="26">
        <f t="shared" si="593"/>
        <v>1.5474250491067704E+26</v>
      </c>
      <c r="I441" s="23">
        <f t="shared" si="667"/>
        <v>87.000000000000043</v>
      </c>
      <c r="J441" s="27">
        <v>435</v>
      </c>
      <c r="M441" s="22"/>
      <c r="N441" s="23"/>
      <c r="O441" s="31"/>
      <c r="Z441" s="23"/>
      <c r="AA441" s="31"/>
      <c r="AK441" s="23"/>
      <c r="AL441" s="31"/>
      <c r="AV441" s="23"/>
      <c r="AW441" s="31"/>
      <c r="BG441" s="23"/>
      <c r="BH441" s="31"/>
      <c r="BR441" s="23"/>
      <c r="BS441" s="31"/>
      <c r="CC441" s="23"/>
      <c r="CD441" s="31"/>
      <c r="CN441" s="23"/>
      <c r="CO441" s="31"/>
      <c r="CY441" s="23"/>
      <c r="CZ441" s="31"/>
      <c r="DJ441" s="23"/>
      <c r="DK441" s="31"/>
    </row>
    <row r="442" spans="1:115">
      <c r="A442" s="23">
        <f t="shared" si="591"/>
        <v>912838.4274588254</v>
      </c>
      <c r="B442" s="23">
        <v>0</v>
      </c>
      <c r="C442" s="44">
        <f t="shared" si="672"/>
        <v>17.8</v>
      </c>
      <c r="D442" s="48"/>
      <c r="E442" s="47">
        <f t="shared" si="592"/>
        <v>17.8</v>
      </c>
      <c r="F442" s="84">
        <f t="shared" si="579"/>
        <v>35.6</v>
      </c>
      <c r="G442" s="185">
        <f t="shared" si="580"/>
        <v>421.6786008409976</v>
      </c>
      <c r="H442" s="26">
        <f t="shared" si="593"/>
        <v>1.7775246083901532E+26</v>
      </c>
      <c r="I442" s="23">
        <f t="shared" si="667"/>
        <v>87.200000000000045</v>
      </c>
      <c r="J442" s="27">
        <v>436</v>
      </c>
      <c r="M442" s="22"/>
      <c r="N442" s="23"/>
      <c r="O442" s="31"/>
      <c r="Z442" s="23"/>
      <c r="AA442" s="31"/>
      <c r="AK442" s="23"/>
      <c r="AL442" s="31"/>
      <c r="AV442" s="23"/>
      <c r="AW442" s="31"/>
      <c r="BG442" s="23"/>
      <c r="BH442" s="31"/>
      <c r="BR442" s="23"/>
      <c r="BS442" s="31"/>
      <c r="CC442" s="23"/>
      <c r="CD442" s="31"/>
      <c r="CN442" s="23"/>
      <c r="CO442" s="31"/>
      <c r="CY442" s="23"/>
      <c r="CZ442" s="31"/>
      <c r="DJ442" s="23"/>
      <c r="DK442" s="31"/>
    </row>
    <row r="443" spans="1:115">
      <c r="A443" s="23">
        <f t="shared" si="591"/>
        <v>945029.6050826438</v>
      </c>
      <c r="B443" s="23">
        <v>0</v>
      </c>
      <c r="C443" s="44">
        <f t="shared" si="672"/>
        <v>17.8</v>
      </c>
      <c r="D443" s="48"/>
      <c r="E443" s="47">
        <f t="shared" si="592"/>
        <v>17.8</v>
      </c>
      <c r="F443" s="84">
        <f t="shared" si="579"/>
        <v>35.6</v>
      </c>
      <c r="G443" s="185">
        <f t="shared" si="580"/>
        <v>427.56501474732511</v>
      </c>
      <c r="H443" s="26">
        <f t="shared" si="593"/>
        <v>2.0418395936245182E+26</v>
      </c>
      <c r="I443" s="23">
        <f t="shared" si="667"/>
        <v>87.400000000000048</v>
      </c>
      <c r="J443" s="27">
        <v>437</v>
      </c>
      <c r="M443" s="22"/>
      <c r="N443" s="23"/>
      <c r="O443" s="31"/>
      <c r="Z443" s="23"/>
      <c r="AA443" s="31"/>
      <c r="AK443" s="23"/>
      <c r="AL443" s="31"/>
      <c r="AV443" s="23"/>
      <c r="AW443" s="31"/>
      <c r="BG443" s="23"/>
      <c r="BH443" s="31"/>
      <c r="BR443" s="23"/>
      <c r="BS443" s="31"/>
      <c r="CC443" s="23"/>
      <c r="CD443" s="31"/>
      <c r="CN443" s="23"/>
      <c r="CO443" s="31"/>
      <c r="CY443" s="23"/>
      <c r="CZ443" s="31"/>
      <c r="DJ443" s="23"/>
      <c r="DK443" s="31"/>
    </row>
    <row r="444" spans="1:115">
      <c r="A444" s="23">
        <f t="shared" si="591"/>
        <v>978356.00213373022</v>
      </c>
      <c r="B444" s="23">
        <v>0</v>
      </c>
      <c r="C444" s="44">
        <f t="shared" si="672"/>
        <v>17.8</v>
      </c>
      <c r="D444" s="48"/>
      <c r="E444" s="47">
        <f t="shared" si="592"/>
        <v>17.8</v>
      </c>
      <c r="F444" s="84">
        <f t="shared" si="579"/>
        <v>35.6</v>
      </c>
      <c r="G444" s="185">
        <f t="shared" si="580"/>
        <v>433.53359992961379</v>
      </c>
      <c r="H444" s="26">
        <f t="shared" si="593"/>
        <v>2.3454577823642981E+26</v>
      </c>
      <c r="I444" s="23">
        <f t="shared" si="667"/>
        <v>87.600000000000051</v>
      </c>
      <c r="J444" s="27">
        <v>438</v>
      </c>
      <c r="M444" s="22"/>
      <c r="N444" s="23"/>
      <c r="O444" s="31"/>
      <c r="Z444" s="23"/>
      <c r="AA444" s="31"/>
      <c r="AK444" s="23"/>
      <c r="AL444" s="31"/>
      <c r="AV444" s="23"/>
      <c r="AW444" s="31"/>
      <c r="BG444" s="23"/>
      <c r="BH444" s="31"/>
      <c r="BR444" s="23"/>
      <c r="BS444" s="31"/>
      <c r="CC444" s="23"/>
      <c r="CD444" s="31"/>
      <c r="CN444" s="23"/>
      <c r="CO444" s="31"/>
      <c r="CY444" s="23"/>
      <c r="CZ444" s="31"/>
      <c r="DJ444" s="23"/>
      <c r="DK444" s="31"/>
    </row>
    <row r="445" spans="1:115">
      <c r="A445" s="23">
        <f t="shared" si="591"/>
        <v>1012857.6520387311</v>
      </c>
      <c r="B445" s="23">
        <v>0</v>
      </c>
      <c r="C445" s="44">
        <f t="shared" si="672"/>
        <v>17.8</v>
      </c>
      <c r="D445" s="48"/>
      <c r="E445" s="47">
        <f t="shared" si="592"/>
        <v>17.8</v>
      </c>
      <c r="F445" s="84">
        <f t="shared" si="579"/>
        <v>35.6</v>
      </c>
      <c r="G445" s="185">
        <f t="shared" si="580"/>
        <v>439.58550345612963</v>
      </c>
      <c r="H445" s="26">
        <f t="shared" si="593"/>
        <v>2.6942234963168639E+26</v>
      </c>
      <c r="I445" s="23">
        <f t="shared" si="667"/>
        <v>87.80000000000004</v>
      </c>
      <c r="J445" s="27">
        <v>439</v>
      </c>
      <c r="M445" s="22"/>
      <c r="N445" s="23"/>
      <c r="O445" s="31"/>
      <c r="Z445" s="23"/>
      <c r="AA445" s="31"/>
      <c r="AK445" s="23"/>
      <c r="AL445" s="31"/>
      <c r="AV445" s="23"/>
      <c r="AW445" s="31"/>
      <c r="BG445" s="23"/>
      <c r="BH445" s="31"/>
      <c r="BR445" s="23"/>
      <c r="BS445" s="31"/>
      <c r="CC445" s="23"/>
      <c r="CD445" s="31"/>
      <c r="CN445" s="23"/>
      <c r="CO445" s="31"/>
      <c r="CY445" s="23"/>
      <c r="CZ445" s="31"/>
      <c r="DJ445" s="23"/>
      <c r="DK445" s="31"/>
    </row>
    <row r="446" spans="1:115">
      <c r="A446" s="23">
        <f t="shared" si="591"/>
        <v>1048576.0000000335</v>
      </c>
      <c r="B446" s="23">
        <v>0</v>
      </c>
      <c r="C446" s="44">
        <f t="shared" si="672"/>
        <v>17.8</v>
      </c>
      <c r="D446" s="48"/>
      <c r="E446" s="47">
        <f t="shared" si="592"/>
        <v>17.8</v>
      </c>
      <c r="F446" s="84">
        <f t="shared" si="579"/>
        <v>35.6</v>
      </c>
      <c r="G446" s="185">
        <f t="shared" si="580"/>
        <v>445.72188840761549</v>
      </c>
      <c r="H446" s="26">
        <f t="shared" si="593"/>
        <v>3.0948500982135421E+26</v>
      </c>
      <c r="I446" s="23">
        <f t="shared" si="667"/>
        <v>88.000000000000043</v>
      </c>
      <c r="J446" s="27">
        <v>440</v>
      </c>
      <c r="M446" s="22"/>
      <c r="N446" s="23"/>
      <c r="O446" s="31"/>
      <c r="Z446" s="23"/>
      <c r="AA446" s="31"/>
      <c r="AK446" s="23"/>
      <c r="AL446" s="31"/>
      <c r="AV446" s="23"/>
      <c r="AW446" s="31"/>
      <c r="BG446" s="23"/>
      <c r="BH446" s="31"/>
      <c r="BR446" s="23"/>
      <c r="BS446" s="31"/>
      <c r="CC446" s="23"/>
      <c r="CD446" s="31"/>
      <c r="CN446" s="23"/>
      <c r="CO446" s="31"/>
      <c r="CY446" s="23"/>
      <c r="CZ446" s="31"/>
      <c r="DJ446" s="23"/>
      <c r="DK446" s="31"/>
    </row>
    <row r="447" spans="1:115">
      <c r="A447" s="23">
        <f t="shared" si="591"/>
        <v>1085553.952781931</v>
      </c>
      <c r="B447" s="23">
        <v>0</v>
      </c>
      <c r="C447" s="44">
        <f t="shared" si="672"/>
        <v>17.8</v>
      </c>
      <c r="D447" s="48"/>
      <c r="E447" s="47">
        <f t="shared" si="592"/>
        <v>17.8</v>
      </c>
      <c r="F447" s="84">
        <f t="shared" si="579"/>
        <v>35.6</v>
      </c>
      <c r="G447" s="185">
        <f t="shared" si="580"/>
        <v>451.94393410081545</v>
      </c>
      <c r="H447" s="26">
        <f t="shared" si="593"/>
        <v>3.5550492167803085E+26</v>
      </c>
      <c r="I447" s="23">
        <f t="shared" si="667"/>
        <v>88.200000000000045</v>
      </c>
      <c r="J447" s="27">
        <v>441</v>
      </c>
      <c r="M447" s="22"/>
      <c r="N447" s="23"/>
      <c r="O447" s="31"/>
      <c r="Z447" s="23"/>
      <c r="AA447" s="31"/>
      <c r="AK447" s="23"/>
      <c r="AL447" s="31"/>
      <c r="AV447" s="23"/>
      <c r="AW447" s="31"/>
      <c r="BG447" s="23"/>
      <c r="BH447" s="31"/>
      <c r="BR447" s="23"/>
      <c r="BS447" s="31"/>
      <c r="CC447" s="23"/>
      <c r="CD447" s="31"/>
      <c r="CN447" s="23"/>
      <c r="CO447" s="31"/>
      <c r="CY447" s="23"/>
      <c r="CZ447" s="31"/>
      <c r="DJ447" s="23"/>
      <c r="DK447" s="31"/>
    </row>
    <row r="448" spans="1:115">
      <c r="A448" s="23">
        <f t="shared" si="591"/>
        <v>1123835.930252492</v>
      </c>
      <c r="B448" s="23">
        <v>0</v>
      </c>
      <c r="C448" s="44">
        <f t="shared" si="672"/>
        <v>17.8</v>
      </c>
      <c r="D448" s="48"/>
      <c r="E448" s="47">
        <f t="shared" si="592"/>
        <v>17.8</v>
      </c>
      <c r="F448" s="84">
        <f t="shared" si="579"/>
        <v>35.6</v>
      </c>
      <c r="G448" s="185">
        <f t="shared" si="580"/>
        <v>458.2528363151219</v>
      </c>
      <c r="H448" s="26">
        <f t="shared" si="593"/>
        <v>4.083679187249037E+26</v>
      </c>
      <c r="I448" s="23">
        <f t="shared" si="667"/>
        <v>88.400000000000048</v>
      </c>
      <c r="J448" s="27">
        <v>442</v>
      </c>
      <c r="M448" s="22"/>
      <c r="N448" s="23"/>
      <c r="O448" s="31"/>
      <c r="Z448" s="23"/>
      <c r="AA448" s="31"/>
      <c r="AK448" s="23"/>
      <c r="AL448" s="31"/>
      <c r="AV448" s="23"/>
      <c r="AW448" s="31"/>
      <c r="BG448" s="23"/>
      <c r="BH448" s="31"/>
      <c r="BR448" s="23"/>
      <c r="BS448" s="31"/>
      <c r="CC448" s="23"/>
      <c r="CD448" s="31"/>
      <c r="CN448" s="23"/>
      <c r="CO448" s="31"/>
      <c r="CY448" s="23"/>
      <c r="CZ448" s="31"/>
      <c r="DJ448" s="23"/>
      <c r="DK448" s="31"/>
    </row>
    <row r="449" spans="1:115">
      <c r="A449" s="23">
        <f t="shared" si="591"/>
        <v>1163467.91874305</v>
      </c>
      <c r="B449" s="23">
        <v>0</v>
      </c>
      <c r="C449" s="44">
        <f t="shared" si="672"/>
        <v>17.8</v>
      </c>
      <c r="D449" s="48"/>
      <c r="E449" s="47">
        <f t="shared" si="592"/>
        <v>17.8</v>
      </c>
      <c r="F449" s="84">
        <f t="shared" si="579"/>
        <v>35.6</v>
      </c>
      <c r="G449" s="185">
        <f t="shared" si="580"/>
        <v>464.6498075223862</v>
      </c>
      <c r="H449" s="26">
        <f t="shared" si="593"/>
        <v>4.6909155647285983E+26</v>
      </c>
      <c r="I449" s="23">
        <f t="shared" si="667"/>
        <v>88.600000000000037</v>
      </c>
      <c r="J449" s="27">
        <v>443</v>
      </c>
      <c r="M449" s="22"/>
      <c r="N449" s="23"/>
      <c r="O449" s="31"/>
      <c r="Z449" s="23"/>
      <c r="AA449" s="31"/>
      <c r="AK449" s="23"/>
      <c r="AL449" s="31"/>
      <c r="AV449" s="23"/>
      <c r="AW449" s="31"/>
      <c r="BG449" s="23"/>
      <c r="BH449" s="31"/>
      <c r="BR449" s="23"/>
      <c r="BS449" s="31"/>
      <c r="CC449" s="23"/>
      <c r="CD449" s="31"/>
      <c r="CN449" s="23"/>
      <c r="CO449" s="31"/>
      <c r="CY449" s="23"/>
      <c r="CZ449" s="31"/>
      <c r="DJ449" s="23"/>
      <c r="DK449" s="31"/>
    </row>
    <row r="450" spans="1:115">
      <c r="A450" s="23">
        <f t="shared" si="591"/>
        <v>1204497.5262894097</v>
      </c>
      <c r="B450" s="23">
        <v>0</v>
      </c>
      <c r="C450" s="44">
        <f t="shared" si="672"/>
        <v>17.8</v>
      </c>
      <c r="D450" s="48"/>
      <c r="E450" s="47">
        <f t="shared" si="592"/>
        <v>17.8</v>
      </c>
      <c r="F450" s="84">
        <f t="shared" si="579"/>
        <v>35.6</v>
      </c>
      <c r="G450" s="185">
        <f t="shared" si="580"/>
        <v>471.13607711993615</v>
      </c>
      <c r="H450" s="26">
        <f t="shared" si="593"/>
        <v>5.3884469926337286E+26</v>
      </c>
      <c r="I450" s="23">
        <f t="shared" si="667"/>
        <v>88.80000000000004</v>
      </c>
      <c r="J450" s="27">
        <v>444</v>
      </c>
      <c r="M450" s="22"/>
      <c r="N450" s="23"/>
      <c r="O450" s="31"/>
      <c r="Z450" s="23"/>
      <c r="AA450" s="31"/>
      <c r="AK450" s="23"/>
      <c r="AL450" s="31"/>
      <c r="AV450" s="23"/>
      <c r="AW450" s="31"/>
      <c r="BG450" s="23"/>
      <c r="BH450" s="31"/>
      <c r="BR450" s="23"/>
      <c r="BS450" s="31"/>
      <c r="CC450" s="23"/>
      <c r="CD450" s="31"/>
      <c r="CN450" s="23"/>
      <c r="CO450" s="31"/>
      <c r="CY450" s="23"/>
      <c r="CZ450" s="31"/>
      <c r="DJ450" s="23"/>
      <c r="DK450" s="31"/>
    </row>
    <row r="451" spans="1:115">
      <c r="A451" s="23">
        <f t="shared" si="591"/>
        <v>1246974.0398211335</v>
      </c>
      <c r="B451" s="23">
        <v>0</v>
      </c>
      <c r="C451" s="44">
        <f t="shared" si="672"/>
        <v>17.8</v>
      </c>
      <c r="D451" s="48"/>
      <c r="E451" s="47">
        <f t="shared" si="592"/>
        <v>17.8</v>
      </c>
      <c r="F451" s="84">
        <f t="shared" si="579"/>
        <v>35.6</v>
      </c>
      <c r="G451" s="185">
        <f t="shared" si="580"/>
        <v>477.71289166684534</v>
      </c>
      <c r="H451" s="26">
        <f t="shared" si="593"/>
        <v>6.1897001964270842E+26</v>
      </c>
      <c r="I451" s="23">
        <f t="shared" si="667"/>
        <v>89.000000000000043</v>
      </c>
      <c r="J451" s="27">
        <v>445</v>
      </c>
      <c r="M451" s="22"/>
      <c r="N451" s="23"/>
      <c r="O451" s="31"/>
      <c r="Z451" s="23"/>
      <c r="AA451" s="31"/>
      <c r="AK451" s="23"/>
      <c r="AL451" s="31"/>
      <c r="AV451" s="23"/>
      <c r="AW451" s="31"/>
      <c r="BG451" s="23"/>
      <c r="BH451" s="31"/>
      <c r="BR451" s="23"/>
      <c r="BS451" s="31"/>
      <c r="CC451" s="23"/>
      <c r="CD451" s="31"/>
      <c r="CN451" s="23"/>
      <c r="CO451" s="31"/>
      <c r="CY451" s="23"/>
      <c r="CZ451" s="31"/>
      <c r="DJ451" s="23"/>
      <c r="DK451" s="31"/>
    </row>
    <row r="452" spans="1:115">
      <c r="A452" s="23">
        <f t="shared" si="591"/>
        <v>1290948.4843676006</v>
      </c>
      <c r="B452" s="23">
        <v>0</v>
      </c>
      <c r="C452" s="44">
        <f t="shared" si="672"/>
        <v>17.8</v>
      </c>
      <c r="D452" s="48"/>
      <c r="E452" s="47">
        <f t="shared" si="592"/>
        <v>17.8</v>
      </c>
      <c r="F452" s="84">
        <f t="shared" si="579"/>
        <v>35.6</v>
      </c>
      <c r="G452" s="185">
        <f t="shared" si="580"/>
        <v>484.38151512350487</v>
      </c>
      <c r="H452" s="26">
        <f t="shared" si="593"/>
        <v>7.1100984335606169E+26</v>
      </c>
      <c r="I452" s="23">
        <f t="shared" si="667"/>
        <v>89.200000000000045</v>
      </c>
      <c r="J452" s="27">
        <v>446</v>
      </c>
      <c r="M452" s="22"/>
      <c r="N452" s="23"/>
      <c r="O452" s="31"/>
      <c r="Z452" s="23"/>
      <c r="AA452" s="31"/>
      <c r="AK452" s="23"/>
      <c r="AL452" s="31"/>
      <c r="AV452" s="23"/>
      <c r="AW452" s="31"/>
      <c r="BG452" s="23"/>
      <c r="BH452" s="31"/>
      <c r="BR452" s="23"/>
      <c r="BS452" s="31"/>
      <c r="CC452" s="23"/>
      <c r="CD452" s="31"/>
      <c r="CN452" s="23"/>
      <c r="CO452" s="31"/>
      <c r="CY452" s="23"/>
      <c r="CZ452" s="31"/>
      <c r="DJ452" s="23"/>
      <c r="DK452" s="31"/>
    </row>
    <row r="453" spans="1:115">
      <c r="A453" s="23">
        <f t="shared" si="591"/>
        <v>1336473.684351966</v>
      </c>
      <c r="B453" s="23">
        <v>0</v>
      </c>
      <c r="C453" s="44">
        <f t="shared" si="672"/>
        <v>17.8</v>
      </c>
      <c r="D453" s="48"/>
      <c r="E453" s="47">
        <f t="shared" si="592"/>
        <v>17.8</v>
      </c>
      <c r="F453" s="84">
        <f t="shared" si="579"/>
        <v>35.6</v>
      </c>
      <c r="G453" s="185">
        <f t="shared" si="580"/>
        <v>491.14322909453495</v>
      </c>
      <c r="H453" s="26">
        <f t="shared" si="593"/>
        <v>8.1673583744980781E+26</v>
      </c>
      <c r="I453" s="23">
        <f t="shared" si="667"/>
        <v>89.400000000000048</v>
      </c>
      <c r="J453" s="27">
        <v>447</v>
      </c>
      <c r="M453" s="22"/>
      <c r="N453" s="23"/>
      <c r="O453" s="31"/>
      <c r="Z453" s="23"/>
      <c r="AA453" s="31"/>
      <c r="AK453" s="23"/>
      <c r="AL453" s="31"/>
      <c r="AV453" s="23"/>
      <c r="AW453" s="31"/>
      <c r="BG453" s="23"/>
      <c r="BH453" s="31"/>
      <c r="BR453" s="23"/>
      <c r="BS453" s="31"/>
      <c r="CC453" s="23"/>
      <c r="CD453" s="31"/>
      <c r="CN453" s="23"/>
      <c r="CO453" s="31"/>
      <c r="CY453" s="23"/>
      <c r="CZ453" s="31"/>
      <c r="DJ453" s="23"/>
      <c r="DK453" s="31"/>
    </row>
    <row r="454" spans="1:115">
      <c r="A454" s="23">
        <f t="shared" si="591"/>
        <v>1383604.3270466432</v>
      </c>
      <c r="B454" s="23">
        <v>0</v>
      </c>
      <c r="C454" s="44">
        <f t="shared" si="672"/>
        <v>17.8</v>
      </c>
      <c r="D454" s="48"/>
      <c r="E454" s="47">
        <f t="shared" si="592"/>
        <v>17.8</v>
      </c>
      <c r="F454" s="84">
        <f t="shared" ref="F454:F517" si="674">C454+E454</f>
        <v>35.6</v>
      </c>
      <c r="G454" s="185">
        <f t="shared" ref="G454:G503" si="675">POWER(2,J454/50)</f>
        <v>497.99933307509048</v>
      </c>
      <c r="H454" s="26">
        <f t="shared" si="593"/>
        <v>9.3818311294572007E+26</v>
      </c>
      <c r="I454" s="23">
        <f t="shared" si="667"/>
        <v>89.600000000000051</v>
      </c>
      <c r="J454" s="27">
        <v>448</v>
      </c>
      <c r="M454" s="22"/>
      <c r="N454" s="23"/>
      <c r="O454" s="31"/>
      <c r="Z454" s="23"/>
      <c r="AA454" s="31"/>
      <c r="AK454" s="23"/>
      <c r="AL454" s="31"/>
      <c r="AV454" s="23"/>
      <c r="AW454" s="31"/>
      <c r="BG454" s="23"/>
      <c r="BH454" s="31"/>
      <c r="BR454" s="23"/>
      <c r="BS454" s="31"/>
      <c r="CC454" s="23"/>
      <c r="CD454" s="31"/>
      <c r="CN454" s="23"/>
      <c r="CO454" s="31"/>
      <c r="CY454" s="23"/>
      <c r="CZ454" s="31"/>
      <c r="DJ454" s="23"/>
      <c r="DK454" s="31"/>
    </row>
    <row r="455" spans="1:115">
      <c r="A455" s="23">
        <f t="shared" ref="A455:A518" si="676">POWER(POWER(2,0.05),J455-40)</f>
        <v>1432397.0282665438</v>
      </c>
      <c r="B455" s="23">
        <v>0</v>
      </c>
      <c r="C455" s="44">
        <f t="shared" si="672"/>
        <v>17.8</v>
      </c>
      <c r="D455" s="48"/>
      <c r="E455" s="47">
        <f t="shared" ref="E455:E518" si="677">C455</f>
        <v>17.8</v>
      </c>
      <c r="F455" s="84">
        <f t="shared" si="674"/>
        <v>35.6</v>
      </c>
      <c r="G455" s="185">
        <f t="shared" si="675"/>
        <v>504.95114470060003</v>
      </c>
      <c r="H455" s="26">
        <f t="shared" ref="H455:H518" si="678">POWER($I$1,J455)</f>
        <v>1.0776893985267463E+27</v>
      </c>
      <c r="I455" s="23">
        <f t="shared" si="667"/>
        <v>89.800000000000054</v>
      </c>
      <c r="J455" s="27">
        <v>449</v>
      </c>
      <c r="M455" s="22"/>
      <c r="N455" s="23"/>
      <c r="O455" s="31"/>
      <c r="Z455" s="23"/>
      <c r="AA455" s="31"/>
      <c r="AK455" s="23"/>
      <c r="AL455" s="31"/>
      <c r="AV455" s="23"/>
      <c r="AW455" s="31"/>
      <c r="BG455" s="23"/>
      <c r="BH455" s="31"/>
      <c r="BR455" s="23"/>
      <c r="BS455" s="31"/>
      <c r="CC455" s="23"/>
      <c r="CD455" s="31"/>
      <c r="CN455" s="23"/>
      <c r="CO455" s="31"/>
      <c r="CY455" s="23"/>
      <c r="CZ455" s="31"/>
      <c r="DJ455" s="23"/>
      <c r="DK455" s="31"/>
    </row>
    <row r="456" spans="1:115">
      <c r="A456" s="23">
        <f t="shared" si="676"/>
        <v>1482910.400378979</v>
      </c>
      <c r="B456" s="23">
        <v>0</v>
      </c>
      <c r="C456" s="44">
        <f t="shared" si="672"/>
        <v>17.8</v>
      </c>
      <c r="D456" s="48"/>
      <c r="E456" s="47">
        <f t="shared" si="677"/>
        <v>17.8</v>
      </c>
      <c r="F456" s="84">
        <f t="shared" si="674"/>
        <v>35.6</v>
      </c>
      <c r="G456" s="185">
        <f t="shared" si="675"/>
        <v>512</v>
      </c>
      <c r="H456" s="26">
        <f t="shared" si="678"/>
        <v>1.2379400392854177E+27</v>
      </c>
      <c r="I456" s="23">
        <f t="shared" ref="I456:I519" si="679">LOG(H456,2)</f>
        <v>90.000000000000057</v>
      </c>
      <c r="J456" s="27">
        <v>450</v>
      </c>
      <c r="M456" s="22"/>
      <c r="N456" s="23"/>
      <c r="O456" s="31"/>
      <c r="Z456" s="23"/>
      <c r="AA456" s="31"/>
      <c r="AK456" s="23"/>
      <c r="AL456" s="31"/>
      <c r="AV456" s="23"/>
      <c r="AW456" s="31"/>
      <c r="BG456" s="23"/>
      <c r="BH456" s="31"/>
      <c r="BR456" s="23"/>
      <c r="BS456" s="31"/>
      <c r="CC456" s="23"/>
      <c r="CD456" s="31"/>
      <c r="CN456" s="23"/>
      <c r="CO456" s="31"/>
      <c r="CY456" s="23"/>
      <c r="CZ456" s="31"/>
      <c r="DJ456" s="23"/>
      <c r="DK456" s="31"/>
    </row>
    <row r="457" spans="1:115">
      <c r="A457" s="23">
        <f t="shared" si="676"/>
        <v>1535205.1227119304</v>
      </c>
      <c r="B457" s="23">
        <v>0</v>
      </c>
      <c r="C457" s="44">
        <f t="shared" si="672"/>
        <v>17.8</v>
      </c>
      <c r="D457" s="48"/>
      <c r="E457" s="47">
        <f t="shared" si="677"/>
        <v>17.8</v>
      </c>
      <c r="F457" s="84">
        <f t="shared" si="674"/>
        <v>35.6</v>
      </c>
      <c r="G457" s="185">
        <f t="shared" si="675"/>
        <v>519.14725365249467</v>
      </c>
      <c r="H457" s="26">
        <f t="shared" si="678"/>
        <v>1.4220196867121242E+27</v>
      </c>
      <c r="I457" s="23">
        <f t="shared" si="679"/>
        <v>90.200000000000045</v>
      </c>
      <c r="J457" s="27">
        <v>451</v>
      </c>
      <c r="M457" s="22"/>
      <c r="N457" s="23"/>
      <c r="O457" s="31"/>
      <c r="Z457" s="23"/>
      <c r="AA457" s="31"/>
      <c r="AK457" s="23"/>
      <c r="AL457" s="31"/>
      <c r="AV457" s="23"/>
      <c r="AW457" s="31"/>
      <c r="BG457" s="23"/>
      <c r="BH457" s="31"/>
      <c r="BR457" s="23"/>
      <c r="BS457" s="31"/>
      <c r="CC457" s="23"/>
      <c r="CD457" s="31"/>
      <c r="CN457" s="23"/>
      <c r="CO457" s="31"/>
      <c r="CY457" s="23"/>
      <c r="CZ457" s="31"/>
      <c r="DJ457" s="23"/>
      <c r="DK457" s="31"/>
    </row>
    <row r="458" spans="1:115">
      <c r="A458" s="23">
        <f t="shared" si="676"/>
        <v>1589344.0144452592</v>
      </c>
      <c r="B458" s="23">
        <v>0</v>
      </c>
      <c r="C458" s="44">
        <f t="shared" si="672"/>
        <v>17.8</v>
      </c>
      <c r="D458" s="48"/>
      <c r="E458" s="47">
        <f t="shared" si="677"/>
        <v>17.8</v>
      </c>
      <c r="F458" s="84">
        <f t="shared" si="674"/>
        <v>35.6</v>
      </c>
      <c r="G458" s="185">
        <f t="shared" si="675"/>
        <v>526.39427924790562</v>
      </c>
      <c r="H458" s="26">
        <f t="shared" si="678"/>
        <v>1.6334716748996162E+27</v>
      </c>
      <c r="I458" s="23">
        <f t="shared" si="679"/>
        <v>90.400000000000048</v>
      </c>
      <c r="J458" s="27">
        <v>452</v>
      </c>
      <c r="M458" s="22"/>
      <c r="N458" s="23"/>
      <c r="O458" s="31"/>
      <c r="Z458" s="23"/>
      <c r="AA458" s="31"/>
      <c r="AK458" s="23"/>
      <c r="AL458" s="31"/>
      <c r="AV458" s="23"/>
      <c r="AW458" s="31"/>
      <c r="BG458" s="23"/>
      <c r="BH458" s="31"/>
      <c r="BR458" s="23"/>
      <c r="BS458" s="31"/>
      <c r="CC458" s="23"/>
      <c r="CD458" s="31"/>
      <c r="CN458" s="23"/>
      <c r="CO458" s="31"/>
      <c r="CY458" s="23"/>
      <c r="CZ458" s="31"/>
      <c r="DJ458" s="23"/>
      <c r="DK458" s="31"/>
    </row>
    <row r="459" spans="1:115">
      <c r="A459" s="23">
        <f t="shared" si="676"/>
        <v>1645392.1100724204</v>
      </c>
      <c r="B459" s="23">
        <v>0</v>
      </c>
      <c r="C459" s="44">
        <f t="shared" si="672"/>
        <v>17.8</v>
      </c>
      <c r="D459" s="48"/>
      <c r="E459" s="47">
        <f t="shared" si="677"/>
        <v>17.8</v>
      </c>
      <c r="F459" s="84">
        <f t="shared" si="674"/>
        <v>35.6</v>
      </c>
      <c r="G459" s="185">
        <f t="shared" si="675"/>
        <v>533.74246955065405</v>
      </c>
      <c r="H459" s="26">
        <f t="shared" si="678"/>
        <v>1.8763662258914404E+27</v>
      </c>
      <c r="I459" s="23">
        <f t="shared" si="679"/>
        <v>90.600000000000051</v>
      </c>
      <c r="J459" s="27">
        <v>453</v>
      </c>
      <c r="M459" s="22"/>
      <c r="N459" s="23"/>
      <c r="O459" s="31"/>
      <c r="Z459" s="23"/>
      <c r="AA459" s="31"/>
      <c r="AK459" s="23"/>
      <c r="AL459" s="31"/>
      <c r="AV459" s="23"/>
      <c r="AW459" s="31"/>
      <c r="BG459" s="23"/>
      <c r="BH459" s="31"/>
      <c r="BR459" s="23"/>
      <c r="BS459" s="31"/>
      <c r="CC459" s="23"/>
      <c r="CD459" s="31"/>
      <c r="CN459" s="23"/>
      <c r="CO459" s="31"/>
      <c r="CY459" s="23"/>
      <c r="CZ459" s="31"/>
      <c r="DJ459" s="23"/>
      <c r="DK459" s="31"/>
    </row>
    <row r="460" spans="1:115">
      <c r="A460" s="23">
        <f t="shared" si="676"/>
        <v>1703416.737523328</v>
      </c>
      <c r="B460" s="23">
        <v>0</v>
      </c>
      <c r="C460" s="44">
        <f t="shared" si="672"/>
        <v>17.8</v>
      </c>
      <c r="D460" s="48"/>
      <c r="E460" s="47">
        <f t="shared" si="677"/>
        <v>17.8</v>
      </c>
      <c r="F460" s="84">
        <f t="shared" si="674"/>
        <v>35.6</v>
      </c>
      <c r="G460" s="185">
        <f t="shared" si="675"/>
        <v>541.19323676742692</v>
      </c>
      <c r="H460" s="26">
        <f t="shared" si="678"/>
        <v>2.1553787970534931E+27</v>
      </c>
      <c r="I460" s="23">
        <f t="shared" si="679"/>
        <v>90.800000000000054</v>
      </c>
      <c r="J460" s="27">
        <v>454</v>
      </c>
      <c r="M460" s="22"/>
      <c r="N460" s="23"/>
      <c r="O460" s="31"/>
      <c r="Z460" s="23"/>
      <c r="AA460" s="31"/>
      <c r="AK460" s="23"/>
      <c r="AL460" s="31"/>
      <c r="AV460" s="23"/>
      <c r="AW460" s="31"/>
      <c r="BG460" s="23"/>
      <c r="BH460" s="31"/>
      <c r="BR460" s="23"/>
      <c r="BS460" s="31"/>
      <c r="CC460" s="23"/>
      <c r="CD460" s="31"/>
      <c r="CN460" s="23"/>
      <c r="CO460" s="31"/>
      <c r="CY460" s="23"/>
      <c r="CZ460" s="31"/>
      <c r="DJ460" s="23"/>
      <c r="DK460" s="31"/>
    </row>
    <row r="461" spans="1:115">
      <c r="A461" s="23">
        <f t="shared" si="676"/>
        <v>1763487.5990422165</v>
      </c>
      <c r="B461" s="23">
        <v>0</v>
      </c>
      <c r="C461" s="44">
        <f t="shared" si="672"/>
        <v>17.8</v>
      </c>
      <c r="D461" s="48"/>
      <c r="E461" s="47">
        <f t="shared" si="677"/>
        <v>17.8</v>
      </c>
      <c r="F461" s="84">
        <f t="shared" si="674"/>
        <v>35.6</v>
      </c>
      <c r="G461" s="185">
        <f t="shared" si="675"/>
        <v>548.74801281858208</v>
      </c>
      <c r="H461" s="26">
        <f t="shared" si="678"/>
        <v>2.4758800785708359E+27</v>
      </c>
      <c r="I461" s="23">
        <f t="shared" si="679"/>
        <v>91.000000000000043</v>
      </c>
      <c r="J461" s="27">
        <v>455</v>
      </c>
      <c r="M461" s="22"/>
      <c r="N461" s="23"/>
      <c r="O461" s="31"/>
      <c r="Z461" s="23"/>
      <c r="AA461" s="31"/>
      <c r="AK461" s="23"/>
      <c r="AL461" s="31"/>
      <c r="AV461" s="23"/>
      <c r="AW461" s="31"/>
      <c r="BG461" s="23"/>
      <c r="BH461" s="31"/>
      <c r="BR461" s="23"/>
      <c r="BS461" s="31"/>
      <c r="CC461" s="23"/>
      <c r="CD461" s="31"/>
      <c r="CN461" s="23"/>
      <c r="CO461" s="31"/>
      <c r="CY461" s="23"/>
      <c r="CZ461" s="31"/>
      <c r="DJ461" s="23"/>
      <c r="DK461" s="31"/>
    </row>
    <row r="462" spans="1:115">
      <c r="A462" s="23">
        <f t="shared" si="676"/>
        <v>1825676.8549176541</v>
      </c>
      <c r="B462" s="23">
        <v>0</v>
      </c>
      <c r="C462" s="44">
        <f t="shared" si="672"/>
        <v>17.8</v>
      </c>
      <c r="D462" s="48"/>
      <c r="E462" s="47">
        <f t="shared" si="677"/>
        <v>17.8</v>
      </c>
      <c r="F462" s="84">
        <f t="shared" si="674"/>
        <v>35.6</v>
      </c>
      <c r="G462" s="185">
        <f t="shared" si="675"/>
        <v>556.40824961334147</v>
      </c>
      <c r="H462" s="26">
        <f t="shared" si="678"/>
        <v>2.844039373424249E+27</v>
      </c>
      <c r="I462" s="23">
        <f t="shared" si="679"/>
        <v>91.200000000000045</v>
      </c>
      <c r="J462" s="27">
        <v>456</v>
      </c>
      <c r="M462" s="22"/>
      <c r="N462" s="23"/>
      <c r="O462" s="31"/>
      <c r="Z462" s="23"/>
      <c r="AA462" s="31"/>
      <c r="AK462" s="23"/>
      <c r="AL462" s="31"/>
      <c r="AV462" s="23"/>
      <c r="AW462" s="31"/>
      <c r="BG462" s="23"/>
      <c r="BH462" s="31"/>
      <c r="BR462" s="23"/>
      <c r="BS462" s="31"/>
      <c r="CC462" s="23"/>
      <c r="CD462" s="31"/>
      <c r="CN462" s="23"/>
      <c r="CO462" s="31"/>
      <c r="CY462" s="23"/>
      <c r="CZ462" s="31"/>
      <c r="DJ462" s="23"/>
      <c r="DK462" s="31"/>
    </row>
    <row r="463" spans="1:115">
      <c r="A463" s="23">
        <f t="shared" si="676"/>
        <v>1890059.2101652904</v>
      </c>
      <c r="B463" s="23">
        <v>0</v>
      </c>
      <c r="C463" s="44">
        <f t="shared" si="672"/>
        <v>17.8</v>
      </c>
      <c r="D463" s="48"/>
      <c r="E463" s="47">
        <f t="shared" si="677"/>
        <v>17.8</v>
      </c>
      <c r="F463" s="84">
        <f t="shared" si="674"/>
        <v>35.6</v>
      </c>
      <c r="G463" s="185">
        <f t="shared" si="675"/>
        <v>564.17541932882477</v>
      </c>
      <c r="H463" s="26">
        <f t="shared" si="678"/>
        <v>3.2669433497992334E+27</v>
      </c>
      <c r="I463" s="23">
        <f t="shared" si="679"/>
        <v>91.400000000000048</v>
      </c>
      <c r="J463" s="27">
        <v>457</v>
      </c>
      <c r="M463" s="22"/>
      <c r="N463" s="23"/>
      <c r="O463" s="31"/>
      <c r="Z463" s="23"/>
      <c r="AA463" s="31"/>
      <c r="AK463" s="23"/>
      <c r="AL463" s="31"/>
      <c r="AV463" s="23"/>
      <c r="AW463" s="31"/>
      <c r="BG463" s="23"/>
      <c r="BH463" s="31"/>
      <c r="BR463" s="23"/>
      <c r="BS463" s="31"/>
      <c r="CC463" s="23"/>
      <c r="CD463" s="31"/>
      <c r="CN463" s="23"/>
      <c r="CO463" s="31"/>
      <c r="CY463" s="23"/>
      <c r="CZ463" s="31"/>
      <c r="DJ463" s="23"/>
      <c r="DK463" s="31"/>
    </row>
    <row r="464" spans="1:115">
      <c r="A464" s="23">
        <f t="shared" si="676"/>
        <v>1956712.0042674642</v>
      </c>
      <c r="B464" s="23">
        <v>0</v>
      </c>
      <c r="C464" s="44">
        <f t="shared" si="672"/>
        <v>17.8</v>
      </c>
      <c r="D464" s="48"/>
      <c r="E464" s="47">
        <f t="shared" si="677"/>
        <v>17.8</v>
      </c>
      <c r="F464" s="84">
        <f t="shared" si="674"/>
        <v>35.6</v>
      </c>
      <c r="G464" s="185">
        <f t="shared" si="675"/>
        <v>572.05101469297642</v>
      </c>
      <c r="H464" s="26">
        <f t="shared" si="678"/>
        <v>3.752732451782883E+27</v>
      </c>
      <c r="I464" s="23">
        <f t="shared" si="679"/>
        <v>91.600000000000051</v>
      </c>
      <c r="J464" s="27">
        <v>458</v>
      </c>
      <c r="M464" s="22"/>
      <c r="N464" s="23"/>
      <c r="O464" s="31"/>
      <c r="Z464" s="23"/>
      <c r="AA464" s="31"/>
      <c r="AK464" s="23"/>
      <c r="AL464" s="31"/>
      <c r="AV464" s="23"/>
      <c r="AW464" s="31"/>
      <c r="BG464" s="23"/>
      <c r="BH464" s="31"/>
      <c r="BR464" s="23"/>
      <c r="BS464" s="31"/>
      <c r="CC464" s="23"/>
      <c r="CD464" s="31"/>
      <c r="CN464" s="23"/>
      <c r="CO464" s="31"/>
      <c r="CY464" s="23"/>
      <c r="CZ464" s="31"/>
      <c r="DJ464" s="23"/>
      <c r="DK464" s="31"/>
    </row>
    <row r="465" spans="1:115">
      <c r="A465" s="23">
        <f t="shared" si="676"/>
        <v>2025715.3040774656</v>
      </c>
      <c r="B465" s="23">
        <v>0</v>
      </c>
      <c r="C465" s="44">
        <f t="shared" si="672"/>
        <v>17.8</v>
      </c>
      <c r="D465" s="48"/>
      <c r="E465" s="47">
        <f t="shared" si="677"/>
        <v>17.8</v>
      </c>
      <c r="F465" s="84">
        <f t="shared" si="674"/>
        <v>35.6</v>
      </c>
      <c r="G465" s="185">
        <f t="shared" si="675"/>
        <v>580.03654927144851</v>
      </c>
      <c r="H465" s="26">
        <f t="shared" si="678"/>
        <v>4.3107575941069867E+27</v>
      </c>
      <c r="I465" s="23">
        <f t="shared" si="679"/>
        <v>91.80000000000004</v>
      </c>
      <c r="J465" s="27">
        <v>459</v>
      </c>
      <c r="M465" s="22"/>
      <c r="N465" s="23"/>
      <c r="O465" s="31"/>
      <c r="Z465" s="23"/>
      <c r="AA465" s="31"/>
      <c r="AK465" s="23"/>
      <c r="AL465" s="31"/>
      <c r="AV465" s="23"/>
      <c r="AW465" s="31"/>
      <c r="BG465" s="23"/>
      <c r="BH465" s="31"/>
      <c r="BR465" s="23"/>
      <c r="BS465" s="31"/>
      <c r="CC465" s="23"/>
      <c r="CD465" s="31"/>
      <c r="CN465" s="23"/>
      <c r="CO465" s="31"/>
      <c r="CY465" s="23"/>
      <c r="CZ465" s="31"/>
      <c r="DJ465" s="23"/>
      <c r="DK465" s="31"/>
    </row>
    <row r="466" spans="1:115">
      <c r="A466" s="23">
        <f t="shared" si="676"/>
        <v>2097152.0000000703</v>
      </c>
      <c r="B466" s="23">
        <v>0</v>
      </c>
      <c r="C466" s="44">
        <f t="shared" si="672"/>
        <v>17.8</v>
      </c>
      <c r="D466" s="48"/>
      <c r="E466" s="47">
        <f t="shared" si="677"/>
        <v>17.8</v>
      </c>
      <c r="F466" s="84">
        <f t="shared" si="674"/>
        <v>35.6</v>
      </c>
      <c r="G466" s="185">
        <f t="shared" si="675"/>
        <v>588.1335577584814</v>
      </c>
      <c r="H466" s="26">
        <f t="shared" si="678"/>
        <v>4.9517601571416728E+27</v>
      </c>
      <c r="I466" s="23">
        <f t="shared" si="679"/>
        <v>92.000000000000043</v>
      </c>
      <c r="J466" s="27">
        <v>460</v>
      </c>
      <c r="M466" s="22"/>
      <c r="N466" s="23"/>
      <c r="O466" s="31"/>
      <c r="Z466" s="23"/>
      <c r="AA466" s="31"/>
      <c r="AK466" s="23"/>
      <c r="AL466" s="31"/>
      <c r="AV466" s="23"/>
      <c r="AW466" s="31"/>
      <c r="BG466" s="23"/>
      <c r="BH466" s="31"/>
      <c r="BR466" s="23"/>
      <c r="BS466" s="31"/>
      <c r="CC466" s="23"/>
      <c r="CD466" s="31"/>
      <c r="CN466" s="23"/>
      <c r="CO466" s="31"/>
      <c r="CY466" s="23"/>
      <c r="CZ466" s="31"/>
      <c r="DJ466" s="23"/>
      <c r="DK466" s="31"/>
    </row>
    <row r="467" spans="1:115">
      <c r="A467" s="23">
        <f t="shared" si="676"/>
        <v>2171107.9055638649</v>
      </c>
      <c r="B467" s="23">
        <v>0</v>
      </c>
      <c r="C467" s="44">
        <f t="shared" si="672"/>
        <v>17.8</v>
      </c>
      <c r="D467" s="48"/>
      <c r="E467" s="47">
        <f t="shared" si="677"/>
        <v>17.8</v>
      </c>
      <c r="F467" s="84">
        <f t="shared" si="674"/>
        <v>35.6</v>
      </c>
      <c r="G467" s="185">
        <f t="shared" si="675"/>
        <v>596.34359627184961</v>
      </c>
      <c r="H467" s="26">
        <f t="shared" si="678"/>
        <v>5.6880787468485001E+27</v>
      </c>
      <c r="I467" s="23">
        <f t="shared" si="679"/>
        <v>92.200000000000045</v>
      </c>
      <c r="J467" s="27">
        <v>461</v>
      </c>
      <c r="M467" s="22"/>
      <c r="N467" s="23"/>
      <c r="O467" s="31"/>
      <c r="Z467" s="23"/>
      <c r="AA467" s="31"/>
      <c r="AK467" s="23"/>
      <c r="AL467" s="31"/>
      <c r="AV467" s="23"/>
      <c r="AW467" s="31"/>
      <c r="BG467" s="23"/>
      <c r="BH467" s="31"/>
      <c r="BR467" s="23"/>
      <c r="BS467" s="31"/>
      <c r="CC467" s="23"/>
      <c r="CD467" s="31"/>
      <c r="CN467" s="23"/>
      <c r="CO467" s="31"/>
      <c r="CY467" s="23"/>
      <c r="CZ467" s="31"/>
      <c r="DJ467" s="23"/>
      <c r="DK467" s="31"/>
    </row>
    <row r="468" spans="1:115">
      <c r="A468" s="23">
        <f t="shared" si="676"/>
        <v>2247671.8605049876</v>
      </c>
      <c r="B468" s="23">
        <v>0</v>
      </c>
      <c r="C468" s="44">
        <f t="shared" si="672"/>
        <v>17.8</v>
      </c>
      <c r="D468" s="48"/>
      <c r="E468" s="47">
        <f t="shared" si="677"/>
        <v>17.8</v>
      </c>
      <c r="F468" s="84">
        <f t="shared" si="674"/>
        <v>35.6</v>
      </c>
      <c r="G468" s="185">
        <f t="shared" si="675"/>
        <v>604.66824265191963</v>
      </c>
      <c r="H468" s="26">
        <f t="shared" si="678"/>
        <v>6.533886699598468E+27</v>
      </c>
      <c r="I468" s="23">
        <f t="shared" si="679"/>
        <v>92.400000000000048</v>
      </c>
      <c r="J468" s="27">
        <v>462</v>
      </c>
      <c r="M468" s="22"/>
      <c r="N468" s="23"/>
      <c r="O468" s="31"/>
      <c r="Z468" s="23"/>
      <c r="AA468" s="31"/>
      <c r="AK468" s="23"/>
      <c r="AL468" s="31"/>
      <c r="AV468" s="23"/>
      <c r="AW468" s="31"/>
      <c r="BG468" s="23"/>
      <c r="BH468" s="31"/>
      <c r="BR468" s="23"/>
      <c r="BS468" s="31"/>
      <c r="CC468" s="23"/>
      <c r="CD468" s="31"/>
      <c r="CN468" s="23"/>
      <c r="CO468" s="31"/>
      <c r="CY468" s="23"/>
      <c r="CZ468" s="31"/>
      <c r="DJ468" s="23"/>
      <c r="DK468" s="31"/>
    </row>
    <row r="469" spans="1:115">
      <c r="A469" s="23">
        <f t="shared" si="676"/>
        <v>2326935.8374861036</v>
      </c>
      <c r="B469" s="23">
        <v>0</v>
      </c>
      <c r="C469" s="44">
        <f t="shared" si="672"/>
        <v>17.8</v>
      </c>
      <c r="D469" s="48"/>
      <c r="E469" s="47">
        <f t="shared" si="677"/>
        <v>17.8</v>
      </c>
      <c r="F469" s="84">
        <f t="shared" si="674"/>
        <v>35.6</v>
      </c>
      <c r="G469" s="185">
        <f t="shared" si="675"/>
        <v>613.10909676489132</v>
      </c>
      <c r="H469" s="26">
        <f t="shared" si="678"/>
        <v>7.5054649035657672E+27</v>
      </c>
      <c r="I469" s="23">
        <f t="shared" si="679"/>
        <v>92.600000000000037</v>
      </c>
      <c r="J469" s="27">
        <v>463</v>
      </c>
      <c r="M469" s="22"/>
      <c r="N469" s="23"/>
      <c r="O469" s="31"/>
      <c r="Z469" s="23"/>
      <c r="AA469" s="31"/>
      <c r="AK469" s="23"/>
      <c r="AL469" s="31"/>
      <c r="AV469" s="23"/>
      <c r="AW469" s="31"/>
      <c r="BG469" s="23"/>
      <c r="BH469" s="31"/>
      <c r="BR469" s="23"/>
      <c r="BS469" s="31"/>
      <c r="CC469" s="23"/>
      <c r="CD469" s="31"/>
      <c r="CN469" s="23"/>
      <c r="CO469" s="31"/>
      <c r="CY469" s="23"/>
      <c r="CZ469" s="31"/>
      <c r="DJ469" s="23"/>
      <c r="DK469" s="31"/>
    </row>
    <row r="470" spans="1:115">
      <c r="A470" s="23">
        <f t="shared" si="676"/>
        <v>2408995.0525788232</v>
      </c>
      <c r="B470" s="23">
        <v>0</v>
      </c>
      <c r="C470" s="44">
        <f t="shared" ref="C470:C533" si="680">IF(D470&gt;0,C469+D470,C469)</f>
        <v>17.8</v>
      </c>
      <c r="D470" s="48"/>
      <c r="E470" s="47">
        <f t="shared" si="677"/>
        <v>17.8</v>
      </c>
      <c r="F470" s="84">
        <f t="shared" si="674"/>
        <v>35.6</v>
      </c>
      <c r="G470" s="185">
        <f t="shared" si="675"/>
        <v>621.66778081026359</v>
      </c>
      <c r="H470" s="26">
        <f t="shared" si="678"/>
        <v>8.6215151882139778E+27</v>
      </c>
      <c r="I470" s="23">
        <f t="shared" si="679"/>
        <v>92.800000000000054</v>
      </c>
      <c r="J470" s="27">
        <v>464</v>
      </c>
      <c r="M470" s="22"/>
      <c r="N470" s="23"/>
      <c r="O470" s="31"/>
      <c r="Z470" s="23"/>
      <c r="AA470" s="31"/>
      <c r="AK470" s="23"/>
      <c r="AL470" s="31"/>
      <c r="AV470" s="23"/>
      <c r="AW470" s="31"/>
      <c r="BG470" s="23"/>
      <c r="BH470" s="31"/>
      <c r="BR470" s="23"/>
      <c r="BS470" s="31"/>
      <c r="CC470" s="23"/>
      <c r="CD470" s="31"/>
      <c r="CN470" s="23"/>
      <c r="CO470" s="31"/>
      <c r="CY470" s="23"/>
      <c r="CZ470" s="31"/>
      <c r="DJ470" s="23"/>
      <c r="DK470" s="31"/>
    </row>
    <row r="471" spans="1:115">
      <c r="A471" s="23">
        <f t="shared" si="676"/>
        <v>2493948.0796422707</v>
      </c>
      <c r="B471" s="23">
        <v>0</v>
      </c>
      <c r="C471" s="44">
        <f t="shared" si="680"/>
        <v>17.8</v>
      </c>
      <c r="D471" s="48"/>
      <c r="E471" s="47">
        <f t="shared" si="677"/>
        <v>17.8</v>
      </c>
      <c r="F471" s="84">
        <f t="shared" si="674"/>
        <v>35.6</v>
      </c>
      <c r="G471" s="185">
        <f t="shared" si="675"/>
        <v>630.34593963259704</v>
      </c>
      <c r="H471" s="26">
        <f t="shared" si="678"/>
        <v>9.9035203142833501E+27</v>
      </c>
      <c r="I471" s="23">
        <f t="shared" si="679"/>
        <v>93.000000000000043</v>
      </c>
      <c r="J471" s="27">
        <v>465</v>
      </c>
      <c r="M471" s="22"/>
      <c r="N471" s="23"/>
      <c r="O471" s="31"/>
      <c r="Z471" s="23"/>
      <c r="AA471" s="31"/>
      <c r="AK471" s="23"/>
      <c r="AL471" s="31"/>
      <c r="AV471" s="23"/>
      <c r="AW471" s="31"/>
      <c r="BG471" s="23"/>
      <c r="BH471" s="31"/>
      <c r="BR471" s="23"/>
      <c r="BS471" s="31"/>
      <c r="CC471" s="23"/>
      <c r="CD471" s="31"/>
      <c r="CN471" s="23"/>
      <c r="CO471" s="31"/>
      <c r="CY471" s="23"/>
      <c r="CZ471" s="31"/>
      <c r="DJ471" s="23"/>
      <c r="DK471" s="31"/>
    </row>
    <row r="472" spans="1:115">
      <c r="A472" s="23">
        <f t="shared" si="676"/>
        <v>2581896.9687352059</v>
      </c>
      <c r="B472" s="23">
        <v>0</v>
      </c>
      <c r="C472" s="44">
        <f t="shared" si="680"/>
        <v>17.8</v>
      </c>
      <c r="D472" s="48"/>
      <c r="E472" s="47">
        <f t="shared" si="677"/>
        <v>17.8</v>
      </c>
      <c r="F472" s="84">
        <f t="shared" si="674"/>
        <v>35.6</v>
      </c>
      <c r="G472" s="185">
        <f t="shared" si="675"/>
        <v>639.14524103762506</v>
      </c>
      <c r="H472" s="26">
        <f t="shared" si="678"/>
        <v>1.1376157493697002E+28</v>
      </c>
      <c r="I472" s="23">
        <f t="shared" si="679"/>
        <v>93.200000000000045</v>
      </c>
      <c r="J472" s="27">
        <v>466</v>
      </c>
      <c r="M472" s="22"/>
      <c r="N472" s="23"/>
      <c r="O472" s="31"/>
      <c r="Z472" s="23"/>
      <c r="AA472" s="31"/>
      <c r="AK472" s="23"/>
      <c r="AL472" s="31"/>
      <c r="AV472" s="23"/>
      <c r="AW472" s="31"/>
      <c r="BG472" s="23"/>
      <c r="BH472" s="31"/>
      <c r="BR472" s="23"/>
      <c r="BS472" s="31"/>
      <c r="CC472" s="23"/>
      <c r="CD472" s="31"/>
      <c r="CN472" s="23"/>
      <c r="CO472" s="31"/>
      <c r="CY472" s="23"/>
      <c r="CZ472" s="31"/>
      <c r="DJ472" s="23"/>
      <c r="DK472" s="31"/>
    </row>
    <row r="473" spans="1:115">
      <c r="A473" s="23">
        <f t="shared" si="676"/>
        <v>2672947.3687039362</v>
      </c>
      <c r="B473" s="23">
        <v>0</v>
      </c>
      <c r="C473" s="44">
        <f t="shared" si="680"/>
        <v>17.8</v>
      </c>
      <c r="D473" s="48"/>
      <c r="E473" s="47">
        <f t="shared" si="677"/>
        <v>17.8</v>
      </c>
      <c r="F473" s="84">
        <f t="shared" si="674"/>
        <v>35.6</v>
      </c>
      <c r="G473" s="185">
        <f t="shared" si="675"/>
        <v>648.06737611278345</v>
      </c>
      <c r="H473" s="26">
        <f t="shared" si="678"/>
        <v>1.306777339919694E+28</v>
      </c>
      <c r="I473" s="23">
        <f t="shared" si="679"/>
        <v>93.400000000000048</v>
      </c>
      <c r="J473" s="27">
        <v>467</v>
      </c>
      <c r="M473" s="22"/>
      <c r="N473" s="23"/>
      <c r="O473" s="31"/>
      <c r="Z473" s="23"/>
      <c r="AA473" s="31"/>
      <c r="AK473" s="23"/>
      <c r="AL473" s="31"/>
      <c r="AV473" s="23"/>
      <c r="AW473" s="31"/>
      <c r="BG473" s="23"/>
      <c r="BH473" s="31"/>
      <c r="BR473" s="23"/>
      <c r="BS473" s="31"/>
      <c r="CC473" s="23"/>
      <c r="CD473" s="31"/>
      <c r="CN473" s="23"/>
      <c r="CO473" s="31"/>
      <c r="CY473" s="23"/>
      <c r="CZ473" s="31"/>
      <c r="DJ473" s="23"/>
      <c r="DK473" s="31"/>
    </row>
    <row r="474" spans="1:115">
      <c r="A474" s="23">
        <f t="shared" si="676"/>
        <v>2767208.6540932911</v>
      </c>
      <c r="B474" s="23">
        <v>0</v>
      </c>
      <c r="C474" s="44">
        <f t="shared" si="680"/>
        <v>17.8</v>
      </c>
      <c r="D474" s="48"/>
      <c r="E474" s="47">
        <f t="shared" si="677"/>
        <v>17.8</v>
      </c>
      <c r="F474" s="84">
        <f t="shared" si="674"/>
        <v>35.6</v>
      </c>
      <c r="G474" s="185">
        <f t="shared" si="675"/>
        <v>657.11405955220675</v>
      </c>
      <c r="H474" s="26">
        <f t="shared" si="678"/>
        <v>1.5010929807131541E+28</v>
      </c>
      <c r="I474" s="23">
        <f t="shared" si="679"/>
        <v>93.600000000000051</v>
      </c>
      <c r="J474" s="27">
        <v>468</v>
      </c>
      <c r="M474" s="22"/>
      <c r="N474" s="23"/>
      <c r="O474" s="31"/>
      <c r="Z474" s="23"/>
      <c r="AA474" s="31"/>
      <c r="AK474" s="23"/>
      <c r="AL474" s="31"/>
      <c r="AV474" s="23"/>
      <c r="AW474" s="31"/>
      <c r="BG474" s="23"/>
      <c r="BH474" s="31"/>
      <c r="BR474" s="23"/>
      <c r="BS474" s="31"/>
      <c r="CC474" s="23"/>
      <c r="CD474" s="31"/>
      <c r="CN474" s="23"/>
      <c r="CO474" s="31"/>
      <c r="CY474" s="23"/>
      <c r="CZ474" s="31"/>
      <c r="DJ474" s="23"/>
      <c r="DK474" s="31"/>
    </row>
    <row r="475" spans="1:115">
      <c r="A475" s="23">
        <f t="shared" si="676"/>
        <v>2864794.0565330917</v>
      </c>
      <c r="B475" s="23">
        <v>0</v>
      </c>
      <c r="C475" s="44">
        <f t="shared" si="680"/>
        <v>17.8</v>
      </c>
      <c r="D475" s="48"/>
      <c r="E475" s="47">
        <f t="shared" si="677"/>
        <v>17.8</v>
      </c>
      <c r="F475" s="84">
        <f t="shared" si="674"/>
        <v>35.6</v>
      </c>
      <c r="G475" s="185">
        <f t="shared" si="675"/>
        <v>666.28702998627023</v>
      </c>
      <c r="H475" s="26">
        <f t="shared" si="678"/>
        <v>1.724303037642796E+28</v>
      </c>
      <c r="I475" s="23">
        <f t="shared" si="679"/>
        <v>93.80000000000004</v>
      </c>
      <c r="J475" s="27">
        <v>469</v>
      </c>
      <c r="M475" s="22"/>
      <c r="N475" s="23"/>
      <c r="O475" s="31"/>
      <c r="Z475" s="23"/>
      <c r="AA475" s="31"/>
      <c r="AK475" s="23"/>
      <c r="AL475" s="31"/>
      <c r="AV475" s="23"/>
      <c r="AW475" s="31"/>
      <c r="BG475" s="23"/>
      <c r="BH475" s="31"/>
      <c r="BR475" s="23"/>
      <c r="BS475" s="31"/>
      <c r="CC475" s="23"/>
      <c r="CD475" s="31"/>
      <c r="CN475" s="23"/>
      <c r="CO475" s="31"/>
      <c r="CY475" s="23"/>
      <c r="CZ475" s="31"/>
      <c r="DJ475" s="23"/>
      <c r="DK475" s="31"/>
    </row>
    <row r="476" spans="1:115">
      <c r="A476" s="23">
        <f t="shared" si="676"/>
        <v>2965820.8007579627</v>
      </c>
      <c r="B476" s="23">
        <v>0</v>
      </c>
      <c r="C476" s="44">
        <f t="shared" si="680"/>
        <v>17.8</v>
      </c>
      <c r="D476" s="48"/>
      <c r="E476" s="47">
        <f t="shared" si="677"/>
        <v>17.8</v>
      </c>
      <c r="F476" s="84">
        <f t="shared" si="674"/>
        <v>35.6</v>
      </c>
      <c r="G476" s="185">
        <f t="shared" si="675"/>
        <v>675.58805031572183</v>
      </c>
      <c r="H476" s="26">
        <f t="shared" si="678"/>
        <v>1.9807040628566705E+28</v>
      </c>
      <c r="I476" s="23">
        <f t="shared" si="679"/>
        <v>94.000000000000057</v>
      </c>
      <c r="J476" s="27">
        <v>470</v>
      </c>
      <c r="M476" s="22"/>
      <c r="N476" s="23"/>
      <c r="O476" s="31"/>
      <c r="Z476" s="23"/>
      <c r="AA476" s="31"/>
      <c r="AK476" s="23"/>
      <c r="AL476" s="31"/>
      <c r="AV476" s="23"/>
      <c r="AW476" s="31"/>
      <c r="BG476" s="23"/>
      <c r="BH476" s="31"/>
      <c r="BR476" s="23"/>
      <c r="BS476" s="31"/>
      <c r="CC476" s="23"/>
      <c r="CD476" s="31"/>
      <c r="CN476" s="23"/>
      <c r="CO476" s="31"/>
      <c r="CY476" s="23"/>
      <c r="CZ476" s="31"/>
      <c r="DJ476" s="23"/>
      <c r="DK476" s="31"/>
    </row>
    <row r="477" spans="1:115">
      <c r="A477" s="23">
        <f t="shared" si="676"/>
        <v>3070410.245423866</v>
      </c>
      <c r="B477" s="23">
        <v>0</v>
      </c>
      <c r="C477" s="44">
        <f t="shared" si="680"/>
        <v>17.8</v>
      </c>
      <c r="D477" s="48"/>
      <c r="E477" s="47">
        <f t="shared" si="677"/>
        <v>17.8</v>
      </c>
      <c r="F477" s="84">
        <f t="shared" si="674"/>
        <v>35.6</v>
      </c>
      <c r="G477" s="185">
        <f t="shared" si="675"/>
        <v>685.01890805048913</v>
      </c>
      <c r="H477" s="26">
        <f t="shared" si="678"/>
        <v>2.2752314987394018E+28</v>
      </c>
      <c r="I477" s="23">
        <f t="shared" si="679"/>
        <v>94.200000000000045</v>
      </c>
      <c r="J477" s="27">
        <v>471</v>
      </c>
      <c r="M477" s="22"/>
      <c r="N477" s="23"/>
      <c r="O477" s="31"/>
      <c r="Z477" s="23"/>
      <c r="AA477" s="31"/>
      <c r="AK477" s="23"/>
      <c r="AL477" s="31"/>
      <c r="AV477" s="23"/>
      <c r="AW477" s="31"/>
      <c r="BG477" s="23"/>
      <c r="BH477" s="31"/>
      <c r="BR477" s="23"/>
      <c r="BS477" s="31"/>
      <c r="CC477" s="23"/>
      <c r="CD477" s="31"/>
      <c r="CN477" s="23"/>
      <c r="CO477" s="31"/>
      <c r="CY477" s="23"/>
      <c r="CZ477" s="31"/>
      <c r="DJ477" s="23"/>
      <c r="DK477" s="31"/>
    </row>
    <row r="478" spans="1:115">
      <c r="A478" s="23">
        <f t="shared" si="676"/>
        <v>3178688.0288905236</v>
      </c>
      <c r="B478" s="23">
        <v>0</v>
      </c>
      <c r="C478" s="44">
        <f t="shared" si="680"/>
        <v>17.8</v>
      </c>
      <c r="D478" s="48"/>
      <c r="E478" s="47">
        <f t="shared" si="677"/>
        <v>17.8</v>
      </c>
      <c r="F478" s="84">
        <f t="shared" si="674"/>
        <v>35.6</v>
      </c>
      <c r="G478" s="185">
        <f t="shared" si="675"/>
        <v>694.5814156532075</v>
      </c>
      <c r="H478" s="26">
        <f t="shared" si="678"/>
        <v>2.613554679839389E+28</v>
      </c>
      <c r="I478" s="23">
        <f t="shared" si="679"/>
        <v>94.400000000000063</v>
      </c>
      <c r="J478" s="27">
        <v>472</v>
      </c>
      <c r="M478" s="22"/>
      <c r="N478" s="23"/>
      <c r="O478" s="31"/>
      <c r="Z478" s="23"/>
      <c r="AA478" s="31"/>
      <c r="AK478" s="23"/>
      <c r="AL478" s="31"/>
      <c r="AV478" s="23"/>
      <c r="AW478" s="31"/>
      <c r="BG478" s="23"/>
      <c r="BH478" s="31"/>
      <c r="BR478" s="23"/>
      <c r="BS478" s="31"/>
      <c r="CC478" s="23"/>
      <c r="CD478" s="31"/>
      <c r="CN478" s="23"/>
      <c r="CO478" s="31"/>
      <c r="CY478" s="23"/>
      <c r="CZ478" s="31"/>
      <c r="DJ478" s="23"/>
      <c r="DK478" s="31"/>
    </row>
    <row r="479" spans="1:115">
      <c r="A479" s="23">
        <f t="shared" si="676"/>
        <v>3290784.2201448469</v>
      </c>
      <c r="B479" s="23">
        <v>0</v>
      </c>
      <c r="C479" s="44">
        <f t="shared" si="680"/>
        <v>17.8</v>
      </c>
      <c r="D479" s="48"/>
      <c r="E479" s="47">
        <f t="shared" si="677"/>
        <v>17.8</v>
      </c>
      <c r="F479" s="84">
        <f t="shared" si="674"/>
        <v>35.6</v>
      </c>
      <c r="G479" s="185">
        <f t="shared" si="675"/>
        <v>704.27741088754919</v>
      </c>
      <c r="H479" s="26">
        <f t="shared" si="678"/>
        <v>3.0021859614263099E+28</v>
      </c>
      <c r="I479" s="23">
        <f t="shared" si="679"/>
        <v>94.600000000000051</v>
      </c>
      <c r="J479" s="27">
        <v>473</v>
      </c>
      <c r="M479" s="22"/>
      <c r="N479" s="23"/>
      <c r="O479" s="31"/>
      <c r="Z479" s="23"/>
      <c r="AA479" s="31"/>
      <c r="AK479" s="23"/>
      <c r="AL479" s="31"/>
      <c r="AV479" s="23"/>
      <c r="AW479" s="31"/>
      <c r="BG479" s="23"/>
      <c r="BH479" s="31"/>
      <c r="BR479" s="23"/>
      <c r="BS479" s="31"/>
      <c r="CC479" s="23"/>
      <c r="CD479" s="31"/>
      <c r="CN479" s="23"/>
      <c r="CO479" s="31"/>
      <c r="CY479" s="23"/>
      <c r="CZ479" s="31"/>
      <c r="DJ479" s="23"/>
      <c r="DK479" s="31"/>
    </row>
    <row r="480" spans="1:115">
      <c r="A480" s="23">
        <f t="shared" si="676"/>
        <v>3406833.4750466617</v>
      </c>
      <c r="B480" s="23">
        <v>0</v>
      </c>
      <c r="C480" s="44">
        <f t="shared" si="680"/>
        <v>17.8</v>
      </c>
      <c r="D480" s="48"/>
      <c r="E480" s="47">
        <f t="shared" si="677"/>
        <v>17.8</v>
      </c>
      <c r="F480" s="84">
        <f t="shared" si="674"/>
        <v>35.6</v>
      </c>
      <c r="G480" s="185">
        <f t="shared" si="675"/>
        <v>714.10875717140777</v>
      </c>
      <c r="H480" s="26">
        <f t="shared" si="678"/>
        <v>3.4486060752855938E+28</v>
      </c>
      <c r="I480" s="23">
        <f t="shared" si="679"/>
        <v>94.80000000000004</v>
      </c>
      <c r="J480" s="27">
        <v>474</v>
      </c>
      <c r="M480" s="22"/>
      <c r="N480" s="23"/>
      <c r="O480" s="31"/>
      <c r="Z480" s="23"/>
      <c r="AA480" s="31"/>
      <c r="AK480" s="23"/>
      <c r="AL480" s="31"/>
      <c r="AV480" s="23"/>
      <c r="AW480" s="31"/>
      <c r="BG480" s="23"/>
      <c r="BH480" s="31"/>
      <c r="BR480" s="23"/>
      <c r="BS480" s="31"/>
      <c r="CC480" s="23"/>
      <c r="CD480" s="31"/>
      <c r="CN480" s="23"/>
      <c r="CO480" s="31"/>
      <c r="CY480" s="23"/>
      <c r="CZ480" s="31"/>
      <c r="DJ480" s="23"/>
      <c r="DK480" s="31"/>
    </row>
    <row r="481" spans="1:115">
      <c r="A481" s="23">
        <f t="shared" si="676"/>
        <v>3526975.1980844382</v>
      </c>
      <c r="B481" s="23">
        <v>0</v>
      </c>
      <c r="C481" s="44">
        <f t="shared" si="680"/>
        <v>17.8</v>
      </c>
      <c r="D481" s="48"/>
      <c r="E481" s="47">
        <f t="shared" si="677"/>
        <v>17.8</v>
      </c>
      <c r="F481" s="84">
        <f t="shared" si="674"/>
        <v>35.6</v>
      </c>
      <c r="G481" s="185">
        <f t="shared" si="675"/>
        <v>724.0773439350246</v>
      </c>
      <c r="H481" s="26">
        <f t="shared" si="678"/>
        <v>3.9614081257133418E+28</v>
      </c>
      <c r="I481" s="23">
        <f t="shared" si="679"/>
        <v>95.000000000000057</v>
      </c>
      <c r="J481" s="27">
        <v>475</v>
      </c>
      <c r="M481" s="22"/>
      <c r="N481" s="23"/>
      <c r="O481" s="31"/>
      <c r="Z481" s="23"/>
      <c r="AA481" s="31"/>
      <c r="AK481" s="23"/>
      <c r="AL481" s="31"/>
      <c r="AV481" s="23"/>
      <c r="AW481" s="31"/>
      <c r="BG481" s="23"/>
      <c r="BH481" s="31"/>
      <c r="BR481" s="23"/>
      <c r="BS481" s="31"/>
      <c r="CC481" s="23"/>
      <c r="CD481" s="31"/>
      <c r="CN481" s="23"/>
      <c r="CO481" s="31"/>
      <c r="CY481" s="23"/>
      <c r="CZ481" s="31"/>
      <c r="DJ481" s="23"/>
      <c r="DK481" s="31"/>
    </row>
    <row r="482" spans="1:115">
      <c r="A482" s="23">
        <f t="shared" si="676"/>
        <v>3651353.7098353137</v>
      </c>
      <c r="B482" s="23">
        <v>0</v>
      </c>
      <c r="C482" s="44">
        <f t="shared" si="680"/>
        <v>17.8</v>
      </c>
      <c r="D482" s="48"/>
      <c r="E482" s="47">
        <f t="shared" si="677"/>
        <v>17.8</v>
      </c>
      <c r="F482" s="84">
        <f t="shared" si="674"/>
        <v>35.6</v>
      </c>
      <c r="G482" s="185">
        <f t="shared" si="675"/>
        <v>734.18508698410335</v>
      </c>
      <c r="H482" s="26">
        <f t="shared" si="678"/>
        <v>4.5504629974788045E+28</v>
      </c>
      <c r="I482" s="23">
        <f t="shared" si="679"/>
        <v>95.200000000000045</v>
      </c>
      <c r="J482" s="27">
        <v>476</v>
      </c>
      <c r="M482" s="22"/>
      <c r="N482" s="23"/>
      <c r="O482" s="31"/>
      <c r="Z482" s="23"/>
      <c r="AA482" s="31"/>
      <c r="AK482" s="23"/>
      <c r="AL482" s="31"/>
      <c r="AV482" s="23"/>
      <c r="AW482" s="31"/>
      <c r="BG482" s="23"/>
      <c r="BH482" s="31"/>
      <c r="BR482" s="23"/>
      <c r="BS482" s="31"/>
      <c r="CC482" s="23"/>
      <c r="CD482" s="31"/>
      <c r="CN482" s="23"/>
      <c r="CO482" s="31"/>
      <c r="CY482" s="23"/>
      <c r="CZ482" s="31"/>
      <c r="DJ482" s="23"/>
      <c r="DK482" s="31"/>
    </row>
    <row r="483" spans="1:115">
      <c r="A483" s="23">
        <f t="shared" si="676"/>
        <v>3780118.4203305873</v>
      </c>
      <c r="B483" s="23">
        <v>0</v>
      </c>
      <c r="C483" s="44">
        <f t="shared" si="680"/>
        <v>17.8</v>
      </c>
      <c r="D483" s="48"/>
      <c r="E483" s="47">
        <f t="shared" si="677"/>
        <v>17.8</v>
      </c>
      <c r="F483" s="84">
        <f t="shared" si="674"/>
        <v>35.6</v>
      </c>
      <c r="G483" s="185">
        <f t="shared" si="675"/>
        <v>744.43392886799847</v>
      </c>
      <c r="H483" s="26">
        <f t="shared" si="678"/>
        <v>5.2271093596787806E+28</v>
      </c>
      <c r="I483" s="23">
        <f t="shared" si="679"/>
        <v>95.400000000000063</v>
      </c>
      <c r="J483" s="27">
        <v>477</v>
      </c>
      <c r="M483" s="22"/>
      <c r="N483" s="23"/>
      <c r="O483" s="31"/>
      <c r="Z483" s="23"/>
      <c r="AA483" s="31"/>
      <c r="AK483" s="23"/>
      <c r="AL483" s="31"/>
      <c r="AV483" s="23"/>
      <c r="AW483" s="31"/>
      <c r="BG483" s="23"/>
      <c r="BH483" s="31"/>
      <c r="BR483" s="23"/>
      <c r="BS483" s="31"/>
      <c r="CC483" s="23"/>
      <c r="CD483" s="31"/>
      <c r="CN483" s="23"/>
      <c r="CO483" s="31"/>
      <c r="CY483" s="23"/>
      <c r="CZ483" s="31"/>
      <c r="DJ483" s="23"/>
      <c r="DK483" s="31"/>
    </row>
    <row r="484" spans="1:115">
      <c r="A484" s="23">
        <f t="shared" si="676"/>
        <v>3913424.0085349339</v>
      </c>
      <c r="B484" s="23">
        <v>0</v>
      </c>
      <c r="C484" s="44">
        <f t="shared" si="680"/>
        <v>17.8</v>
      </c>
      <c r="D484" s="48"/>
      <c r="E484" s="47">
        <f t="shared" si="677"/>
        <v>17.8</v>
      </c>
      <c r="F484" s="84">
        <f t="shared" si="674"/>
        <v>35.6</v>
      </c>
      <c r="G484" s="185">
        <f t="shared" si="675"/>
        <v>754.82583925304368</v>
      </c>
      <c r="H484" s="26">
        <f t="shared" si="678"/>
        <v>6.0043719228526199E+28</v>
      </c>
      <c r="I484" s="23">
        <f t="shared" si="679"/>
        <v>95.600000000000051</v>
      </c>
      <c r="J484" s="27">
        <v>478</v>
      </c>
      <c r="M484" s="22"/>
      <c r="N484" s="23"/>
      <c r="O484" s="31"/>
      <c r="Z484" s="23"/>
      <c r="AA484" s="31"/>
      <c r="AK484" s="23"/>
      <c r="AL484" s="31"/>
      <c r="AV484" s="23"/>
      <c r="AW484" s="31"/>
      <c r="BG484" s="23"/>
      <c r="BH484" s="31"/>
      <c r="BR484" s="23"/>
      <c r="BS484" s="31"/>
      <c r="CC484" s="23"/>
      <c r="CD484" s="31"/>
      <c r="CN484" s="23"/>
      <c r="CO484" s="31"/>
      <c r="CY484" s="23"/>
      <c r="CZ484" s="31"/>
      <c r="DJ484" s="23"/>
      <c r="DK484" s="31"/>
    </row>
    <row r="485" spans="1:115">
      <c r="A485" s="23">
        <f t="shared" si="676"/>
        <v>4051430.6081549372</v>
      </c>
      <c r="B485" s="23">
        <v>0</v>
      </c>
      <c r="C485" s="44">
        <f t="shared" si="680"/>
        <v>17.8</v>
      </c>
      <c r="D485" s="48"/>
      <c r="E485" s="47">
        <f t="shared" si="677"/>
        <v>17.8</v>
      </c>
      <c r="F485" s="84">
        <f t="shared" si="674"/>
        <v>35.6</v>
      </c>
      <c r="G485" s="185">
        <f t="shared" si="675"/>
        <v>765.36281530108806</v>
      </c>
      <c r="H485" s="26">
        <f t="shared" si="678"/>
        <v>6.8972121505711902E+28</v>
      </c>
      <c r="I485" s="23">
        <f t="shared" si="679"/>
        <v>95.80000000000004</v>
      </c>
      <c r="J485" s="27">
        <v>479</v>
      </c>
      <c r="M485" s="22"/>
      <c r="N485" s="23"/>
      <c r="O485" s="31"/>
      <c r="Z485" s="23"/>
      <c r="AA485" s="31"/>
      <c r="AK485" s="23"/>
      <c r="AL485" s="31"/>
      <c r="AV485" s="23"/>
      <c r="AW485" s="31"/>
      <c r="BG485" s="23"/>
      <c r="BH485" s="31"/>
      <c r="BR485" s="23"/>
      <c r="BS485" s="31"/>
      <c r="CC485" s="23"/>
      <c r="CD485" s="31"/>
      <c r="CN485" s="23"/>
      <c r="CO485" s="31"/>
      <c r="CY485" s="23"/>
      <c r="CZ485" s="31"/>
      <c r="DJ485" s="23"/>
      <c r="DK485" s="31"/>
    </row>
    <row r="486" spans="1:115">
      <c r="A486" s="23">
        <f t="shared" si="676"/>
        <v>4194304.0000001462</v>
      </c>
      <c r="B486" s="23">
        <v>0</v>
      </c>
      <c r="C486" s="44">
        <f t="shared" si="680"/>
        <v>17.8</v>
      </c>
      <c r="D486" s="48"/>
      <c r="E486" s="47">
        <f t="shared" si="677"/>
        <v>17.8</v>
      </c>
      <c r="F486" s="84">
        <f t="shared" si="674"/>
        <v>35.6</v>
      </c>
      <c r="G486" s="185">
        <f t="shared" si="675"/>
        <v>776.04688205332377</v>
      </c>
      <c r="H486" s="26">
        <f t="shared" si="678"/>
        <v>7.9228162514266888E+28</v>
      </c>
      <c r="I486" s="23">
        <f t="shared" si="679"/>
        <v>96.000000000000057</v>
      </c>
      <c r="J486" s="27">
        <v>480</v>
      </c>
      <c r="M486" s="22"/>
      <c r="N486" s="23"/>
      <c r="O486" s="31"/>
      <c r="Z486" s="23"/>
      <c r="AA486" s="31"/>
      <c r="AK486" s="23"/>
      <c r="AL486" s="31"/>
      <c r="AV486" s="23"/>
      <c r="AW486" s="31"/>
      <c r="BG486" s="23"/>
      <c r="BH486" s="31"/>
      <c r="BR486" s="23"/>
      <c r="BS486" s="31"/>
      <c r="CC486" s="23"/>
      <c r="CD486" s="31"/>
      <c r="CN486" s="23"/>
      <c r="CO486" s="31"/>
      <c r="CY486" s="23"/>
      <c r="CZ486" s="31"/>
      <c r="DJ486" s="23"/>
      <c r="DK486" s="31"/>
    </row>
    <row r="487" spans="1:115">
      <c r="A487" s="23">
        <f t="shared" si="676"/>
        <v>4342215.8111277381</v>
      </c>
      <c r="B487" s="23">
        <v>0</v>
      </c>
      <c r="C487" s="44">
        <f t="shared" si="680"/>
        <v>17.8</v>
      </c>
      <c r="D487" s="48"/>
      <c r="E487" s="47">
        <f t="shared" si="677"/>
        <v>17.8</v>
      </c>
      <c r="F487" s="84">
        <f t="shared" si="674"/>
        <v>35.6</v>
      </c>
      <c r="G487" s="185">
        <f t="shared" si="675"/>
        <v>786.88009281946199</v>
      </c>
      <c r="H487" s="26">
        <f t="shared" si="678"/>
        <v>9.1009259949576143E+28</v>
      </c>
      <c r="I487" s="23">
        <f t="shared" si="679"/>
        <v>96.200000000000045</v>
      </c>
      <c r="J487" s="27">
        <v>481</v>
      </c>
      <c r="M487" s="22"/>
      <c r="N487" s="23"/>
      <c r="O487" s="31"/>
      <c r="Z487" s="23"/>
      <c r="AA487" s="31"/>
      <c r="AK487" s="23"/>
      <c r="AL487" s="31"/>
      <c r="AV487" s="23"/>
      <c r="AW487" s="31"/>
      <c r="BG487" s="23"/>
      <c r="BH487" s="31"/>
      <c r="BR487" s="23"/>
      <c r="BS487" s="31"/>
      <c r="CC487" s="23"/>
      <c r="CD487" s="31"/>
      <c r="CN487" s="23"/>
      <c r="CO487" s="31"/>
      <c r="CY487" s="23"/>
      <c r="CZ487" s="31"/>
      <c r="DJ487" s="23"/>
      <c r="DK487" s="31"/>
    </row>
    <row r="488" spans="1:115">
      <c r="A488" s="23">
        <f t="shared" si="676"/>
        <v>4495343.7210099837</v>
      </c>
      <c r="B488" s="23">
        <v>0</v>
      </c>
      <c r="C488" s="44">
        <f t="shared" si="680"/>
        <v>17.8</v>
      </c>
      <c r="D488" s="48"/>
      <c r="E488" s="47">
        <f t="shared" si="677"/>
        <v>17.8</v>
      </c>
      <c r="F488" s="84">
        <f t="shared" si="674"/>
        <v>35.6</v>
      </c>
      <c r="G488" s="185">
        <f t="shared" si="675"/>
        <v>797.86452957235201</v>
      </c>
      <c r="H488" s="26">
        <f t="shared" si="678"/>
        <v>1.0454218719357565E+29</v>
      </c>
      <c r="I488" s="23">
        <f t="shared" si="679"/>
        <v>96.400000000000034</v>
      </c>
      <c r="J488" s="27">
        <v>482</v>
      </c>
      <c r="M488" s="22"/>
      <c r="N488" s="23"/>
      <c r="O488" s="31"/>
      <c r="Z488" s="23"/>
      <c r="AA488" s="31"/>
      <c r="AK488" s="23"/>
      <c r="AL488" s="31"/>
      <c r="AV488" s="23"/>
      <c r="AW488" s="31"/>
      <c r="BG488" s="23"/>
      <c r="BH488" s="31"/>
      <c r="BR488" s="23"/>
      <c r="BS488" s="31"/>
      <c r="CC488" s="23"/>
      <c r="CD488" s="31"/>
      <c r="CN488" s="23"/>
      <c r="CO488" s="31"/>
      <c r="CY488" s="23"/>
      <c r="CZ488" s="31"/>
      <c r="DJ488" s="23"/>
      <c r="DK488" s="31"/>
    </row>
    <row r="489" spans="1:115">
      <c r="A489" s="23">
        <f t="shared" si="676"/>
        <v>4653871.6749722157</v>
      </c>
      <c r="B489" s="23">
        <v>0</v>
      </c>
      <c r="C489" s="44">
        <f t="shared" si="680"/>
        <v>17.8</v>
      </c>
      <c r="D489" s="48"/>
      <c r="E489" s="47">
        <f t="shared" si="677"/>
        <v>17.8</v>
      </c>
      <c r="F489" s="84">
        <f t="shared" si="674"/>
        <v>35.6</v>
      </c>
      <c r="G489" s="185">
        <f t="shared" si="675"/>
        <v>809.00230334809805</v>
      </c>
      <c r="H489" s="26">
        <f t="shared" si="678"/>
        <v>1.2008743845705245E+29</v>
      </c>
      <c r="I489" s="23">
        <f t="shared" si="679"/>
        <v>96.600000000000051</v>
      </c>
      <c r="J489" s="27">
        <v>483</v>
      </c>
      <c r="M489" s="22"/>
      <c r="N489" s="23"/>
      <c r="O489" s="31"/>
      <c r="Z489" s="23"/>
      <c r="AA489" s="31"/>
      <c r="AK489" s="23"/>
      <c r="AL489" s="31"/>
      <c r="AV489" s="23"/>
      <c r="AW489" s="31"/>
      <c r="BG489" s="23"/>
      <c r="BH489" s="31"/>
      <c r="BR489" s="23"/>
      <c r="BS489" s="31"/>
      <c r="CC489" s="23"/>
      <c r="CD489" s="31"/>
      <c r="CN489" s="23"/>
      <c r="CO489" s="31"/>
      <c r="CY489" s="23"/>
      <c r="CZ489" s="31"/>
      <c r="DJ489" s="23"/>
      <c r="DK489" s="31"/>
    </row>
    <row r="490" spans="1:115">
      <c r="A490" s="23">
        <f t="shared" si="676"/>
        <v>4817990.1051576538</v>
      </c>
      <c r="B490" s="23">
        <v>0</v>
      </c>
      <c r="C490" s="44">
        <f t="shared" si="680"/>
        <v>17.8</v>
      </c>
      <c r="D490" s="48"/>
      <c r="E490" s="47">
        <f t="shared" si="677"/>
        <v>17.8</v>
      </c>
      <c r="F490" s="84">
        <f t="shared" si="674"/>
        <v>35.6</v>
      </c>
      <c r="G490" s="185">
        <f t="shared" si="675"/>
        <v>820.29555465177259</v>
      </c>
      <c r="H490" s="26">
        <f t="shared" si="678"/>
        <v>1.3794424301142382E+29</v>
      </c>
      <c r="I490" s="23">
        <f t="shared" si="679"/>
        <v>96.80000000000004</v>
      </c>
      <c r="J490" s="27">
        <v>484</v>
      </c>
      <c r="M490" s="22"/>
      <c r="N490" s="23"/>
      <c r="O490" s="31"/>
      <c r="Z490" s="23"/>
      <c r="AA490" s="31"/>
      <c r="AK490" s="23"/>
      <c r="AL490" s="31"/>
      <c r="AV490" s="23"/>
      <c r="AW490" s="31"/>
      <c r="BG490" s="23"/>
      <c r="BH490" s="31"/>
      <c r="BR490" s="23"/>
      <c r="BS490" s="31"/>
      <c r="CC490" s="23"/>
      <c r="CD490" s="31"/>
      <c r="CN490" s="23"/>
      <c r="CO490" s="31"/>
      <c r="CY490" s="23"/>
      <c r="CZ490" s="31"/>
      <c r="DJ490" s="23"/>
      <c r="DK490" s="31"/>
    </row>
    <row r="491" spans="1:115">
      <c r="A491" s="23">
        <f t="shared" si="676"/>
        <v>4987896.1592845498</v>
      </c>
      <c r="B491" s="23">
        <v>0</v>
      </c>
      <c r="C491" s="44">
        <f t="shared" si="680"/>
        <v>17.8</v>
      </c>
      <c r="D491" s="48"/>
      <c r="E491" s="47">
        <f t="shared" si="677"/>
        <v>17.8</v>
      </c>
      <c r="F491" s="84">
        <f t="shared" si="674"/>
        <v>35.6</v>
      </c>
      <c r="G491" s="185">
        <f t="shared" si="675"/>
        <v>831.74645386878444</v>
      </c>
      <c r="H491" s="26">
        <f t="shared" si="678"/>
        <v>1.5845632502853381E+29</v>
      </c>
      <c r="I491" s="23">
        <f t="shared" si="679"/>
        <v>97.000000000000057</v>
      </c>
      <c r="J491" s="27">
        <v>485</v>
      </c>
      <c r="M491" s="22"/>
      <c r="N491" s="23"/>
      <c r="O491" s="31"/>
      <c r="Z491" s="23"/>
      <c r="AA491" s="31"/>
      <c r="AK491" s="23"/>
      <c r="AL491" s="31"/>
      <c r="AV491" s="23"/>
      <c r="AW491" s="31"/>
      <c r="BG491" s="23"/>
      <c r="BH491" s="31"/>
      <c r="BR491" s="23"/>
      <c r="BS491" s="31"/>
      <c r="CC491" s="23"/>
      <c r="CD491" s="31"/>
      <c r="CN491" s="23"/>
      <c r="CO491" s="31"/>
      <c r="CY491" s="23"/>
      <c r="CZ491" s="31"/>
      <c r="DJ491" s="23"/>
      <c r="DK491" s="31"/>
    </row>
    <row r="492" spans="1:115">
      <c r="A492" s="23">
        <f t="shared" si="676"/>
        <v>5163793.9374704193</v>
      </c>
      <c r="B492" s="23">
        <v>0</v>
      </c>
      <c r="C492" s="44">
        <f t="shared" si="680"/>
        <v>17.8</v>
      </c>
      <c r="D492" s="48"/>
      <c r="E492" s="47">
        <f t="shared" si="677"/>
        <v>17.8</v>
      </c>
      <c r="F492" s="84">
        <f t="shared" si="674"/>
        <v>35.6</v>
      </c>
      <c r="G492" s="185">
        <f t="shared" si="675"/>
        <v>843.35720168199532</v>
      </c>
      <c r="H492" s="26">
        <f t="shared" si="678"/>
        <v>1.8201851989915229E+29</v>
      </c>
      <c r="I492" s="23">
        <f t="shared" si="679"/>
        <v>97.200000000000045</v>
      </c>
      <c r="J492" s="27">
        <v>486</v>
      </c>
      <c r="M492" s="22"/>
      <c r="N492" s="23"/>
      <c r="O492" s="31"/>
      <c r="Z492" s="23"/>
      <c r="AA492" s="31"/>
      <c r="AK492" s="23"/>
      <c r="AL492" s="31"/>
      <c r="AV492" s="23"/>
      <c r="AW492" s="31"/>
      <c r="BG492" s="23"/>
      <c r="BH492" s="31"/>
      <c r="BR492" s="23"/>
      <c r="BS492" s="31"/>
      <c r="CC492" s="23"/>
      <c r="CD492" s="31"/>
      <c r="CN492" s="23"/>
      <c r="CO492" s="31"/>
      <c r="CY492" s="23"/>
      <c r="CZ492" s="31"/>
      <c r="DJ492" s="23"/>
      <c r="DK492" s="31"/>
    </row>
    <row r="493" spans="1:115">
      <c r="A493" s="23">
        <f t="shared" si="676"/>
        <v>5345894.7374078818</v>
      </c>
      <c r="B493" s="23">
        <v>0</v>
      </c>
      <c r="C493" s="44">
        <f t="shared" si="680"/>
        <v>17.8</v>
      </c>
      <c r="D493" s="48"/>
      <c r="E493" s="47">
        <f t="shared" si="677"/>
        <v>17.8</v>
      </c>
      <c r="F493" s="84">
        <f t="shared" si="674"/>
        <v>35.6</v>
      </c>
      <c r="G493" s="185">
        <f t="shared" si="675"/>
        <v>855.13002949465033</v>
      </c>
      <c r="H493" s="26">
        <f t="shared" si="678"/>
        <v>2.0908437438715136E+29</v>
      </c>
      <c r="I493" s="23">
        <f t="shared" si="679"/>
        <v>97.400000000000048</v>
      </c>
      <c r="J493" s="27">
        <v>487</v>
      </c>
      <c r="M493" s="22"/>
      <c r="N493" s="23"/>
      <c r="O493" s="31"/>
      <c r="Z493" s="23"/>
      <c r="AA493" s="31"/>
      <c r="AK493" s="23"/>
      <c r="AL493" s="31"/>
      <c r="AV493" s="23"/>
      <c r="AW493" s="31"/>
      <c r="BG493" s="23"/>
      <c r="BH493" s="31"/>
      <c r="BR493" s="23"/>
      <c r="BS493" s="31"/>
      <c r="CC493" s="23"/>
      <c r="CD493" s="31"/>
      <c r="CN493" s="23"/>
      <c r="CO493" s="31"/>
      <c r="CY493" s="23"/>
      <c r="CZ493" s="31"/>
      <c r="DJ493" s="23"/>
      <c r="DK493" s="31"/>
    </row>
    <row r="494" spans="1:115">
      <c r="A494" s="23">
        <f t="shared" si="676"/>
        <v>5534417.3081865907</v>
      </c>
      <c r="B494" s="23">
        <v>0</v>
      </c>
      <c r="C494" s="44">
        <f t="shared" si="680"/>
        <v>17.8</v>
      </c>
      <c r="D494" s="48"/>
      <c r="E494" s="47">
        <f t="shared" si="677"/>
        <v>17.8</v>
      </c>
      <c r="F494" s="84">
        <f t="shared" si="674"/>
        <v>35.6</v>
      </c>
      <c r="G494" s="185">
        <f t="shared" si="675"/>
        <v>867.06719985922769</v>
      </c>
      <c r="H494" s="26">
        <f t="shared" si="678"/>
        <v>2.4017487691410501E+29</v>
      </c>
      <c r="I494" s="23">
        <f t="shared" si="679"/>
        <v>97.600000000000051</v>
      </c>
      <c r="J494" s="27">
        <v>488</v>
      </c>
      <c r="M494" s="22"/>
      <c r="N494" s="23"/>
      <c r="O494" s="31"/>
      <c r="Z494" s="23"/>
      <c r="AA494" s="31"/>
      <c r="AK494" s="23"/>
      <c r="AL494" s="31"/>
      <c r="AV494" s="23"/>
      <c r="AW494" s="31"/>
      <c r="BG494" s="23"/>
      <c r="BH494" s="31"/>
      <c r="BR494" s="23"/>
      <c r="BS494" s="31"/>
      <c r="CC494" s="23"/>
      <c r="CD494" s="31"/>
      <c r="CN494" s="23"/>
      <c r="CO494" s="31"/>
      <c r="CY494" s="23"/>
      <c r="CZ494" s="31"/>
      <c r="DJ494" s="23"/>
      <c r="DK494" s="31"/>
    </row>
    <row r="495" spans="1:115">
      <c r="A495" s="23">
        <f t="shared" si="676"/>
        <v>5729588.1130661936</v>
      </c>
      <c r="B495" s="23">
        <v>0</v>
      </c>
      <c r="C495" s="44">
        <f t="shared" si="680"/>
        <v>17.8</v>
      </c>
      <c r="D495" s="48"/>
      <c r="E495" s="47">
        <f t="shared" si="677"/>
        <v>17.8</v>
      </c>
      <c r="F495" s="84">
        <f t="shared" si="674"/>
        <v>35.6</v>
      </c>
      <c r="G495" s="185">
        <f t="shared" si="675"/>
        <v>879.17100691225937</v>
      </c>
      <c r="H495" s="26">
        <f t="shared" si="678"/>
        <v>2.7588848602284782E+29</v>
      </c>
      <c r="I495" s="23">
        <f t="shared" si="679"/>
        <v>97.800000000000054</v>
      </c>
      <c r="J495" s="27">
        <v>489</v>
      </c>
      <c r="M495" s="22"/>
      <c r="N495" s="23"/>
      <c r="O495" s="31"/>
      <c r="Z495" s="23"/>
      <c r="AA495" s="31"/>
      <c r="AK495" s="23"/>
      <c r="AL495" s="31"/>
      <c r="AV495" s="23"/>
      <c r="AW495" s="31"/>
      <c r="BG495" s="23"/>
      <c r="BH495" s="31"/>
      <c r="BR495" s="23"/>
      <c r="BS495" s="31"/>
      <c r="CC495" s="23"/>
      <c r="CD495" s="31"/>
      <c r="CN495" s="23"/>
      <c r="CO495" s="31"/>
      <c r="CY495" s="23"/>
      <c r="CZ495" s="31"/>
      <c r="DJ495" s="23"/>
      <c r="DK495" s="31"/>
    </row>
    <row r="496" spans="1:115">
      <c r="A496" s="23">
        <f t="shared" si="676"/>
        <v>5931641.6015159348</v>
      </c>
      <c r="B496" s="23">
        <v>0</v>
      </c>
      <c r="C496" s="44">
        <f t="shared" si="680"/>
        <v>17.8</v>
      </c>
      <c r="D496" s="48"/>
      <c r="E496" s="47">
        <f t="shared" si="677"/>
        <v>17.8</v>
      </c>
      <c r="F496" s="84">
        <f t="shared" si="674"/>
        <v>35.6</v>
      </c>
      <c r="G496" s="185">
        <f t="shared" si="675"/>
        <v>891.4437768152311</v>
      </c>
      <c r="H496" s="26">
        <f t="shared" si="678"/>
        <v>3.1691265005706776E+29</v>
      </c>
      <c r="I496" s="23">
        <f t="shared" si="679"/>
        <v>98.000000000000043</v>
      </c>
      <c r="J496" s="27">
        <v>490</v>
      </c>
      <c r="M496" s="22"/>
      <c r="N496" s="23"/>
      <c r="O496" s="31"/>
      <c r="Z496" s="23"/>
      <c r="AA496" s="31"/>
      <c r="AK496" s="23"/>
      <c r="AL496" s="31"/>
      <c r="AV496" s="23"/>
      <c r="AW496" s="31"/>
      <c r="BG496" s="23"/>
      <c r="BH496" s="31"/>
      <c r="BR496" s="23"/>
      <c r="BS496" s="31"/>
      <c r="CC496" s="23"/>
      <c r="CD496" s="31"/>
      <c r="CN496" s="23"/>
      <c r="CO496" s="31"/>
      <c r="CY496" s="23"/>
      <c r="CZ496" s="31"/>
      <c r="DJ496" s="23"/>
      <c r="DK496" s="31"/>
    </row>
    <row r="497" spans="1:115">
      <c r="A497" s="23">
        <f t="shared" si="676"/>
        <v>6140820.4908477413</v>
      </c>
      <c r="B497" s="23">
        <v>0</v>
      </c>
      <c r="C497" s="44">
        <f t="shared" si="680"/>
        <v>17.8</v>
      </c>
      <c r="D497" s="48"/>
      <c r="E497" s="47">
        <f t="shared" si="677"/>
        <v>17.8</v>
      </c>
      <c r="F497" s="84">
        <f t="shared" si="674"/>
        <v>35.6</v>
      </c>
      <c r="G497" s="185">
        <f t="shared" si="675"/>
        <v>903.88786820163023</v>
      </c>
      <c r="H497" s="26">
        <f t="shared" si="678"/>
        <v>3.6403703979830478E+29</v>
      </c>
      <c r="I497" s="23">
        <f t="shared" si="679"/>
        <v>98.20000000000006</v>
      </c>
      <c r="J497" s="27">
        <v>491</v>
      </c>
      <c r="M497" s="22"/>
      <c r="N497" s="23"/>
      <c r="O497" s="31"/>
      <c r="Z497" s="23"/>
      <c r="AA497" s="31"/>
      <c r="AK497" s="23"/>
      <c r="AL497" s="31"/>
      <c r="AV497" s="23"/>
      <c r="AW497" s="31"/>
      <c r="BG497" s="23"/>
      <c r="BH497" s="31"/>
      <c r="BR497" s="23"/>
      <c r="BS497" s="31"/>
      <c r="CC497" s="23"/>
      <c r="CD497" s="31"/>
      <c r="CN497" s="23"/>
      <c r="CO497" s="31"/>
      <c r="CY497" s="23"/>
      <c r="CZ497" s="31"/>
      <c r="DJ497" s="23"/>
      <c r="DK497" s="31"/>
    </row>
    <row r="498" spans="1:115">
      <c r="A498" s="23">
        <f t="shared" si="676"/>
        <v>6357376.0577810574</v>
      </c>
      <c r="B498" s="23">
        <v>0</v>
      </c>
      <c r="C498" s="44">
        <f t="shared" si="680"/>
        <v>17.8</v>
      </c>
      <c r="D498" s="48"/>
      <c r="E498" s="47">
        <f t="shared" si="677"/>
        <v>17.8</v>
      </c>
      <c r="F498" s="84">
        <f t="shared" si="674"/>
        <v>35.6</v>
      </c>
      <c r="G498" s="185">
        <f t="shared" si="675"/>
        <v>916.50567263024311</v>
      </c>
      <c r="H498" s="26">
        <f t="shared" si="678"/>
        <v>4.1816874877430287E+29</v>
      </c>
      <c r="I498" s="23">
        <f t="shared" si="679"/>
        <v>98.400000000000048</v>
      </c>
      <c r="J498" s="27">
        <v>492</v>
      </c>
      <c r="M498" s="22"/>
      <c r="N498" s="23"/>
      <c r="O498" s="31"/>
      <c r="Z498" s="23"/>
      <c r="AA498" s="31"/>
      <c r="AK498" s="23"/>
      <c r="AL498" s="31"/>
      <c r="AV498" s="23"/>
      <c r="AW498" s="31"/>
      <c r="BG498" s="23"/>
      <c r="BH498" s="31"/>
      <c r="BR498" s="23"/>
      <c r="BS498" s="31"/>
      <c r="CC498" s="23"/>
      <c r="CD498" s="31"/>
      <c r="CN498" s="23"/>
      <c r="CO498" s="31"/>
      <c r="CY498" s="23"/>
      <c r="CZ498" s="31"/>
      <c r="DJ498" s="23"/>
      <c r="DK498" s="31"/>
    </row>
    <row r="499" spans="1:115">
      <c r="A499" s="23">
        <f t="shared" si="676"/>
        <v>6581568.4402897041</v>
      </c>
      <c r="B499" s="23">
        <v>0</v>
      </c>
      <c r="C499" s="44">
        <f t="shared" si="680"/>
        <v>17.8</v>
      </c>
      <c r="D499" s="48"/>
      <c r="E499" s="47">
        <f t="shared" si="677"/>
        <v>17.8</v>
      </c>
      <c r="F499" s="84">
        <f t="shared" si="674"/>
        <v>35.6</v>
      </c>
      <c r="G499" s="185">
        <f t="shared" si="675"/>
        <v>929.29961504477251</v>
      </c>
      <c r="H499" s="26">
        <f t="shared" si="678"/>
        <v>4.8034975382821008E+29</v>
      </c>
      <c r="I499" s="23">
        <f t="shared" si="679"/>
        <v>98.600000000000065</v>
      </c>
      <c r="J499" s="27">
        <v>493</v>
      </c>
      <c r="M499" s="22"/>
      <c r="N499" s="23"/>
      <c r="O499" s="31"/>
      <c r="Z499" s="23"/>
      <c r="AA499" s="31"/>
      <c r="AK499" s="23"/>
      <c r="AL499" s="31"/>
      <c r="AV499" s="23"/>
      <c r="AW499" s="31"/>
      <c r="BG499" s="23"/>
      <c r="BH499" s="31"/>
      <c r="BR499" s="23"/>
      <c r="BS499" s="31"/>
      <c r="CC499" s="23"/>
      <c r="CD499" s="31"/>
      <c r="CN499" s="23"/>
      <c r="CO499" s="31"/>
      <c r="CY499" s="23"/>
      <c r="CZ499" s="31"/>
      <c r="DJ499" s="23"/>
      <c r="DK499" s="31"/>
    </row>
    <row r="500" spans="1:115">
      <c r="A500" s="23">
        <f t="shared" si="676"/>
        <v>6813666.9500933345</v>
      </c>
      <c r="B500" s="23">
        <v>0</v>
      </c>
      <c r="C500" s="44">
        <f t="shared" si="680"/>
        <v>17.8</v>
      </c>
      <c r="D500" s="48"/>
      <c r="E500" s="47">
        <f t="shared" si="677"/>
        <v>17.8</v>
      </c>
      <c r="F500" s="84">
        <f t="shared" si="674"/>
        <v>35.6</v>
      </c>
      <c r="G500" s="185">
        <f t="shared" si="675"/>
        <v>942.27215423987241</v>
      </c>
      <c r="H500" s="26">
        <f t="shared" si="678"/>
        <v>5.517769720456957E+29</v>
      </c>
      <c r="I500" s="23">
        <f t="shared" si="679"/>
        <v>98.800000000000054</v>
      </c>
      <c r="J500" s="27">
        <v>494</v>
      </c>
      <c r="M500" s="22"/>
      <c r="N500" s="23"/>
      <c r="O500" s="31"/>
      <c r="Z500" s="23"/>
      <c r="AA500" s="31"/>
      <c r="AK500" s="23"/>
      <c r="AL500" s="31"/>
      <c r="AV500" s="23"/>
      <c r="AW500" s="31"/>
      <c r="BG500" s="23"/>
      <c r="BH500" s="31"/>
      <c r="BR500" s="23"/>
      <c r="BS500" s="31"/>
      <c r="CC500" s="23"/>
      <c r="CD500" s="31"/>
      <c r="CN500" s="23"/>
      <c r="CO500" s="31"/>
      <c r="CY500" s="23"/>
      <c r="CZ500" s="31"/>
      <c r="DJ500" s="23"/>
      <c r="DK500" s="31"/>
    </row>
    <row r="501" spans="1:115">
      <c r="A501" s="23">
        <f t="shared" si="676"/>
        <v>7053950.3961688885</v>
      </c>
      <c r="B501" s="23">
        <v>0</v>
      </c>
      <c r="C501" s="44">
        <f t="shared" si="680"/>
        <v>17.8</v>
      </c>
      <c r="D501" s="48"/>
      <c r="E501" s="47">
        <f t="shared" si="677"/>
        <v>17.8</v>
      </c>
      <c r="F501" s="84">
        <f t="shared" si="674"/>
        <v>35.6</v>
      </c>
      <c r="G501" s="185">
        <f t="shared" si="675"/>
        <v>955.42578333369079</v>
      </c>
      <c r="H501" s="26">
        <f t="shared" si="678"/>
        <v>6.3382530011413553E+29</v>
      </c>
      <c r="I501" s="23">
        <f t="shared" si="679"/>
        <v>99.000000000000043</v>
      </c>
      <c r="J501" s="27">
        <v>495</v>
      </c>
      <c r="M501" s="22"/>
      <c r="N501" s="23"/>
      <c r="O501" s="31"/>
      <c r="Z501" s="23"/>
      <c r="AA501" s="31"/>
      <c r="AK501" s="23"/>
      <c r="AL501" s="31"/>
      <c r="AV501" s="23"/>
      <c r="AW501" s="31"/>
      <c r="BG501" s="23"/>
      <c r="BH501" s="31"/>
      <c r="BR501" s="23"/>
      <c r="BS501" s="31"/>
      <c r="CC501" s="23"/>
      <c r="CD501" s="31"/>
      <c r="CN501" s="23"/>
      <c r="CO501" s="31"/>
      <c r="CY501" s="23"/>
      <c r="CZ501" s="31"/>
      <c r="DJ501" s="23"/>
      <c r="DK501" s="31"/>
    </row>
    <row r="502" spans="1:115">
      <c r="A502" s="23">
        <f t="shared" si="676"/>
        <v>7302707.4196706386</v>
      </c>
      <c r="B502" s="23">
        <v>0</v>
      </c>
      <c r="C502" s="44">
        <f t="shared" si="680"/>
        <v>17.8</v>
      </c>
      <c r="D502" s="48"/>
      <c r="E502" s="47">
        <f t="shared" si="677"/>
        <v>17.8</v>
      </c>
      <c r="F502" s="84">
        <f t="shared" si="674"/>
        <v>35.6</v>
      </c>
      <c r="G502" s="185">
        <f t="shared" si="675"/>
        <v>968.76303024700985</v>
      </c>
      <c r="H502" s="26">
        <f t="shared" si="678"/>
        <v>7.2807407959660985E+29</v>
      </c>
      <c r="I502" s="23">
        <f t="shared" si="679"/>
        <v>99.20000000000006</v>
      </c>
      <c r="J502" s="27">
        <v>496</v>
      </c>
      <c r="M502" s="22"/>
      <c r="N502" s="23"/>
      <c r="O502" s="31"/>
      <c r="Z502" s="23"/>
      <c r="AA502" s="31"/>
      <c r="AK502" s="23"/>
      <c r="AL502" s="31"/>
      <c r="AV502" s="23"/>
      <c r="AW502" s="31"/>
      <c r="BG502" s="23"/>
      <c r="BH502" s="31"/>
      <c r="BR502" s="23"/>
      <c r="BS502" s="31"/>
      <c r="CC502" s="23"/>
      <c r="CD502" s="31"/>
      <c r="CN502" s="23"/>
      <c r="CO502" s="31"/>
      <c r="CY502" s="23"/>
      <c r="CZ502" s="31"/>
      <c r="DJ502" s="23"/>
      <c r="DK502" s="31"/>
    </row>
    <row r="503" spans="1:115">
      <c r="A503" s="23">
        <f t="shared" si="676"/>
        <v>7560236.8406611877</v>
      </c>
      <c r="B503" s="23">
        <v>0</v>
      </c>
      <c r="C503" s="44">
        <f t="shared" si="680"/>
        <v>17.8</v>
      </c>
      <c r="D503" s="48"/>
      <c r="E503" s="47">
        <f t="shared" si="677"/>
        <v>17.8</v>
      </c>
      <c r="F503" s="84">
        <f t="shared" si="674"/>
        <v>35.6</v>
      </c>
      <c r="G503" s="185">
        <f t="shared" si="675"/>
        <v>982.28645818907</v>
      </c>
      <c r="H503" s="26">
        <f t="shared" si="678"/>
        <v>8.3633749754860601E+29</v>
      </c>
      <c r="I503" s="23">
        <f t="shared" si="679"/>
        <v>99.400000000000048</v>
      </c>
      <c r="J503" s="27">
        <v>497</v>
      </c>
      <c r="M503" s="22"/>
      <c r="N503" s="23"/>
      <c r="O503" s="31"/>
      <c r="Z503" s="23"/>
      <c r="AA503" s="31"/>
      <c r="AK503" s="23"/>
      <c r="AL503" s="31"/>
      <c r="AV503" s="23"/>
      <c r="AW503" s="31"/>
      <c r="BG503" s="23"/>
      <c r="BH503" s="31"/>
      <c r="BR503" s="23"/>
      <c r="BS503" s="31"/>
      <c r="CC503" s="23"/>
      <c r="CD503" s="31"/>
      <c r="CN503" s="23"/>
      <c r="CO503" s="31"/>
      <c r="CY503" s="23"/>
      <c r="CZ503" s="31"/>
      <c r="DJ503" s="23"/>
      <c r="DK503" s="31"/>
    </row>
    <row r="504" spans="1:115">
      <c r="A504" s="23">
        <f t="shared" si="676"/>
        <v>7826848.0170698809</v>
      </c>
      <c r="B504" s="23">
        <v>0</v>
      </c>
      <c r="C504" s="44">
        <f t="shared" si="680"/>
        <v>17.8</v>
      </c>
      <c r="D504" s="48"/>
      <c r="E504" s="47">
        <f t="shared" si="677"/>
        <v>17.8</v>
      </c>
      <c r="F504" s="84">
        <f t="shared" si="674"/>
        <v>35.6</v>
      </c>
      <c r="H504" s="26">
        <f t="shared" si="678"/>
        <v>9.6069950765642059E+29</v>
      </c>
      <c r="I504" s="23">
        <f t="shared" si="679"/>
        <v>99.600000000000037</v>
      </c>
      <c r="J504" s="27">
        <v>498</v>
      </c>
      <c r="M504" s="22"/>
      <c r="N504" s="23"/>
      <c r="O504" s="31"/>
      <c r="Z504" s="23"/>
      <c r="AA504" s="31"/>
      <c r="AK504" s="23"/>
      <c r="AL504" s="31"/>
      <c r="AV504" s="23"/>
      <c r="AW504" s="31"/>
      <c r="BG504" s="23"/>
      <c r="BH504" s="31"/>
      <c r="BR504" s="23"/>
      <c r="BS504" s="31"/>
      <c r="CC504" s="23"/>
      <c r="CD504" s="31"/>
      <c r="CN504" s="23"/>
      <c r="CO504" s="31"/>
      <c r="CY504" s="23"/>
      <c r="CZ504" s="31"/>
      <c r="DJ504" s="23"/>
      <c r="DK504" s="31"/>
    </row>
    <row r="505" spans="1:115">
      <c r="A505" s="23">
        <f t="shared" si="676"/>
        <v>8102861.2163098874</v>
      </c>
      <c r="B505" s="23">
        <v>0</v>
      </c>
      <c r="C505" s="44">
        <f t="shared" si="680"/>
        <v>17.8</v>
      </c>
      <c r="D505" s="48"/>
      <c r="E505" s="47">
        <f t="shared" si="677"/>
        <v>17.8</v>
      </c>
      <c r="F505" s="84">
        <f t="shared" si="674"/>
        <v>35.6</v>
      </c>
      <c r="H505" s="26">
        <f t="shared" si="678"/>
        <v>1.1035539440913918E+30</v>
      </c>
      <c r="I505" s="23">
        <f t="shared" si="679"/>
        <v>99.800000000000054</v>
      </c>
      <c r="J505" s="27">
        <v>499</v>
      </c>
      <c r="M505" s="22"/>
      <c r="N505" s="23"/>
      <c r="O505" s="31"/>
      <c r="Z505" s="23"/>
      <c r="AA505" s="31"/>
      <c r="AK505" s="23"/>
      <c r="AL505" s="31"/>
      <c r="AV505" s="23"/>
      <c r="AW505" s="31"/>
      <c r="BG505" s="23"/>
      <c r="BH505" s="31"/>
      <c r="BR505" s="23"/>
      <c r="BS505" s="31"/>
      <c r="CC505" s="23"/>
      <c r="CD505" s="31"/>
      <c r="CN505" s="23"/>
      <c r="CO505" s="31"/>
      <c r="CY505" s="23"/>
      <c r="CZ505" s="31"/>
      <c r="DJ505" s="23"/>
      <c r="DK505" s="31"/>
    </row>
    <row r="506" spans="1:115">
      <c r="A506" s="23">
        <f t="shared" si="676"/>
        <v>8388608.0000003073</v>
      </c>
      <c r="B506" s="23">
        <v>0</v>
      </c>
      <c r="C506" s="44">
        <f t="shared" si="680"/>
        <v>17.8</v>
      </c>
      <c r="D506" s="48"/>
      <c r="E506" s="47">
        <f t="shared" si="677"/>
        <v>17.8</v>
      </c>
      <c r="F506" s="84">
        <f t="shared" si="674"/>
        <v>35.6</v>
      </c>
      <c r="H506" s="26">
        <f t="shared" si="678"/>
        <v>1.2676506002282719E+30</v>
      </c>
      <c r="I506" s="23">
        <f t="shared" si="679"/>
        <v>100.00000000000004</v>
      </c>
      <c r="J506" s="27">
        <v>500</v>
      </c>
      <c r="M506" s="22"/>
      <c r="N506" s="23"/>
      <c r="O506" s="31"/>
      <c r="Z506" s="23"/>
      <c r="AA506" s="31"/>
      <c r="AK506" s="23"/>
      <c r="AL506" s="31"/>
      <c r="AV506" s="23"/>
      <c r="AW506" s="31"/>
      <c r="BG506" s="23"/>
      <c r="BH506" s="31"/>
      <c r="BR506" s="23"/>
      <c r="BS506" s="31"/>
      <c r="CC506" s="23"/>
      <c r="CD506" s="31"/>
      <c r="CN506" s="23"/>
      <c r="CO506" s="31"/>
      <c r="CY506" s="23"/>
      <c r="CZ506" s="31"/>
      <c r="DJ506" s="23"/>
      <c r="DK506" s="31"/>
    </row>
    <row r="507" spans="1:115">
      <c r="A507" s="23">
        <f t="shared" si="676"/>
        <v>8684431.6222554892</v>
      </c>
      <c r="B507" s="23">
        <v>0</v>
      </c>
      <c r="C507" s="44">
        <f t="shared" si="680"/>
        <v>17.8</v>
      </c>
      <c r="D507" s="48"/>
      <c r="E507" s="47">
        <f t="shared" si="677"/>
        <v>17.8</v>
      </c>
      <c r="F507" s="84">
        <f t="shared" si="674"/>
        <v>35.6</v>
      </c>
      <c r="H507" s="26">
        <f t="shared" si="678"/>
        <v>1.4561481591932197E+30</v>
      </c>
      <c r="I507" s="23">
        <f t="shared" si="679"/>
        <v>100.20000000000006</v>
      </c>
      <c r="J507" s="27">
        <v>501</v>
      </c>
      <c r="M507" s="22"/>
      <c r="N507" s="23"/>
      <c r="O507" s="31"/>
      <c r="Z507" s="23"/>
      <c r="AA507" s="31"/>
      <c r="AK507" s="23"/>
      <c r="AL507" s="31"/>
      <c r="AV507" s="23"/>
      <c r="AW507" s="31"/>
      <c r="BG507" s="23"/>
      <c r="BH507" s="31"/>
      <c r="BR507" s="23"/>
      <c r="BS507" s="31"/>
      <c r="CC507" s="23"/>
      <c r="CD507" s="31"/>
      <c r="CN507" s="23"/>
      <c r="CO507" s="31"/>
      <c r="CY507" s="23"/>
      <c r="CZ507" s="31"/>
      <c r="DJ507" s="23"/>
      <c r="DK507" s="31"/>
    </row>
    <row r="508" spans="1:115">
      <c r="A508" s="23">
        <f t="shared" si="676"/>
        <v>8990687.4420199804</v>
      </c>
      <c r="B508" s="23">
        <v>0</v>
      </c>
      <c r="C508" s="44">
        <f t="shared" si="680"/>
        <v>17.8</v>
      </c>
      <c r="D508" s="48"/>
      <c r="E508" s="47">
        <f t="shared" si="677"/>
        <v>17.8</v>
      </c>
      <c r="F508" s="84">
        <f t="shared" si="674"/>
        <v>35.6</v>
      </c>
      <c r="H508" s="26">
        <f t="shared" si="678"/>
        <v>1.6726749950972123E+30</v>
      </c>
      <c r="I508" s="23">
        <f t="shared" si="679"/>
        <v>100.40000000000005</v>
      </c>
      <c r="J508" s="27">
        <v>502</v>
      </c>
      <c r="M508" s="22"/>
      <c r="N508" s="23"/>
      <c r="O508" s="31"/>
      <c r="Z508" s="23"/>
      <c r="AA508" s="31"/>
      <c r="AK508" s="23"/>
      <c r="AL508" s="31"/>
      <c r="AV508" s="23"/>
      <c r="AW508" s="31"/>
      <c r="BG508" s="23"/>
      <c r="BH508" s="31"/>
      <c r="BR508" s="23"/>
      <c r="BS508" s="31"/>
      <c r="CC508" s="23"/>
      <c r="CD508" s="31"/>
      <c r="CN508" s="23"/>
      <c r="CO508" s="31"/>
      <c r="CY508" s="23"/>
      <c r="CZ508" s="31"/>
      <c r="DJ508" s="23"/>
      <c r="DK508" s="31"/>
    </row>
    <row r="509" spans="1:115">
      <c r="A509" s="23">
        <f t="shared" si="676"/>
        <v>9307743.3499444462</v>
      </c>
      <c r="B509" s="23">
        <v>0</v>
      </c>
      <c r="C509" s="44">
        <f t="shared" si="680"/>
        <v>17.8</v>
      </c>
      <c r="D509" s="48"/>
      <c r="E509" s="47">
        <f t="shared" si="677"/>
        <v>17.8</v>
      </c>
      <c r="F509" s="84">
        <f t="shared" si="674"/>
        <v>35.6</v>
      </c>
      <c r="H509" s="26">
        <f t="shared" si="678"/>
        <v>1.9213990153128423E+30</v>
      </c>
      <c r="I509" s="23">
        <f t="shared" si="679"/>
        <v>100.60000000000005</v>
      </c>
      <c r="J509" s="27">
        <v>503</v>
      </c>
      <c r="M509" s="22"/>
      <c r="N509" s="23"/>
      <c r="O509" s="31"/>
      <c r="Z509" s="23"/>
      <c r="AA509" s="31"/>
      <c r="AK509" s="23"/>
      <c r="AL509" s="31"/>
      <c r="AV509" s="23"/>
      <c r="AW509" s="31"/>
      <c r="BG509" s="23"/>
      <c r="BH509" s="31"/>
      <c r="BR509" s="23"/>
      <c r="BS509" s="31"/>
      <c r="CC509" s="23"/>
      <c r="CD509" s="31"/>
      <c r="CN509" s="23"/>
      <c r="CO509" s="31"/>
      <c r="CY509" s="23"/>
      <c r="CZ509" s="31"/>
      <c r="DJ509" s="23"/>
      <c r="DK509" s="31"/>
    </row>
    <row r="510" spans="1:115">
      <c r="A510" s="23">
        <f t="shared" si="676"/>
        <v>9635980.2103153244</v>
      </c>
      <c r="B510" s="23">
        <v>0</v>
      </c>
      <c r="C510" s="44">
        <f t="shared" si="680"/>
        <v>17.8</v>
      </c>
      <c r="D510" s="48"/>
      <c r="E510" s="47">
        <f t="shared" si="677"/>
        <v>17.8</v>
      </c>
      <c r="F510" s="84">
        <f t="shared" si="674"/>
        <v>35.6</v>
      </c>
      <c r="H510" s="26">
        <f t="shared" si="678"/>
        <v>2.2071078881827845E+30</v>
      </c>
      <c r="I510" s="23">
        <f t="shared" si="679"/>
        <v>100.80000000000005</v>
      </c>
      <c r="J510" s="27">
        <v>504</v>
      </c>
      <c r="M510" s="22"/>
      <c r="N510" s="23"/>
      <c r="O510" s="31"/>
      <c r="Z510" s="23"/>
      <c r="AA510" s="31"/>
      <c r="AK510" s="23"/>
      <c r="AL510" s="31"/>
      <c r="AV510" s="23"/>
      <c r="AW510" s="31"/>
      <c r="BG510" s="23"/>
      <c r="BH510" s="31"/>
      <c r="BR510" s="23"/>
      <c r="BS510" s="31"/>
      <c r="CC510" s="23"/>
      <c r="CD510" s="31"/>
      <c r="CN510" s="23"/>
      <c r="CO510" s="31"/>
      <c r="CY510" s="23"/>
      <c r="CZ510" s="31"/>
      <c r="DJ510" s="23"/>
      <c r="DK510" s="31"/>
    </row>
    <row r="511" spans="1:115">
      <c r="A511" s="23">
        <f t="shared" si="676"/>
        <v>9975792.3185691163</v>
      </c>
      <c r="B511" s="23">
        <v>0</v>
      </c>
      <c r="C511" s="44">
        <f t="shared" si="680"/>
        <v>17.8</v>
      </c>
      <c r="D511" s="48"/>
      <c r="E511" s="47">
        <f t="shared" si="677"/>
        <v>17.8</v>
      </c>
      <c r="F511" s="84">
        <f t="shared" si="674"/>
        <v>35.6</v>
      </c>
      <c r="H511" s="26">
        <f t="shared" si="678"/>
        <v>2.5353012004565449E+30</v>
      </c>
      <c r="I511" s="23">
        <f t="shared" si="679"/>
        <v>101.00000000000004</v>
      </c>
      <c r="J511" s="27">
        <v>505</v>
      </c>
      <c r="M511" s="22"/>
      <c r="N511" s="23"/>
      <c r="O511" s="31"/>
      <c r="Z511" s="23"/>
      <c r="AA511" s="31"/>
      <c r="AK511" s="23"/>
      <c r="AL511" s="31"/>
      <c r="AV511" s="23"/>
      <c r="AW511" s="31"/>
      <c r="BG511" s="23"/>
      <c r="BH511" s="31"/>
      <c r="BR511" s="23"/>
      <c r="BS511" s="31"/>
      <c r="CC511" s="23"/>
      <c r="CD511" s="31"/>
      <c r="CN511" s="23"/>
      <c r="CO511" s="31"/>
      <c r="CY511" s="23"/>
      <c r="CZ511" s="31"/>
      <c r="DJ511" s="23"/>
      <c r="DK511" s="31"/>
    </row>
    <row r="512" spans="1:115">
      <c r="A512" s="23">
        <f t="shared" si="676"/>
        <v>10327587.874940855</v>
      </c>
      <c r="B512" s="23">
        <v>0</v>
      </c>
      <c r="C512" s="44">
        <f t="shared" si="680"/>
        <v>17.8</v>
      </c>
      <c r="D512" s="48"/>
      <c r="E512" s="47">
        <f t="shared" si="677"/>
        <v>17.8</v>
      </c>
      <c r="F512" s="84">
        <f t="shared" si="674"/>
        <v>35.6</v>
      </c>
      <c r="H512" s="26">
        <f t="shared" si="678"/>
        <v>2.9122963183864405E+30</v>
      </c>
      <c r="I512" s="23">
        <f t="shared" si="679"/>
        <v>101.20000000000005</v>
      </c>
      <c r="J512" s="27">
        <v>506</v>
      </c>
      <c r="M512" s="22"/>
      <c r="N512" s="23"/>
      <c r="O512" s="31"/>
      <c r="Z512" s="23"/>
      <c r="AA512" s="31"/>
      <c r="AK512" s="23"/>
      <c r="AL512" s="31"/>
      <c r="AV512" s="23"/>
      <c r="AW512" s="31"/>
      <c r="BG512" s="23"/>
      <c r="BH512" s="31"/>
      <c r="BR512" s="23"/>
      <c r="BS512" s="31"/>
      <c r="CC512" s="23"/>
      <c r="CD512" s="31"/>
      <c r="CN512" s="23"/>
      <c r="CO512" s="31"/>
      <c r="CY512" s="23"/>
      <c r="CZ512" s="31"/>
      <c r="DJ512" s="23"/>
      <c r="DK512" s="31"/>
    </row>
    <row r="513" spans="1:115">
      <c r="A513" s="23">
        <f t="shared" si="676"/>
        <v>10691789.474815778</v>
      </c>
      <c r="B513" s="23">
        <v>0</v>
      </c>
      <c r="C513" s="44">
        <f t="shared" si="680"/>
        <v>17.8</v>
      </c>
      <c r="D513" s="48"/>
      <c r="E513" s="47">
        <f t="shared" si="677"/>
        <v>17.8</v>
      </c>
      <c r="F513" s="84">
        <f t="shared" si="674"/>
        <v>35.6</v>
      </c>
      <c r="H513" s="26">
        <f t="shared" si="678"/>
        <v>3.3453499901944257E+30</v>
      </c>
      <c r="I513" s="23">
        <f t="shared" si="679"/>
        <v>101.40000000000005</v>
      </c>
      <c r="J513" s="27">
        <v>507</v>
      </c>
      <c r="M513" s="22"/>
      <c r="N513" s="23"/>
      <c r="O513" s="31"/>
      <c r="Z513" s="23"/>
      <c r="AA513" s="31"/>
      <c r="AK513" s="23"/>
      <c r="AL513" s="31"/>
      <c r="AV513" s="23"/>
      <c r="AW513" s="31"/>
      <c r="BG513" s="23"/>
      <c r="BH513" s="31"/>
      <c r="BR513" s="23"/>
      <c r="BS513" s="31"/>
      <c r="CC513" s="23"/>
      <c r="CD513" s="31"/>
      <c r="CN513" s="23"/>
      <c r="CO513" s="31"/>
      <c r="CY513" s="23"/>
      <c r="CZ513" s="31"/>
      <c r="DJ513" s="23"/>
      <c r="DK513" s="31"/>
    </row>
    <row r="514" spans="1:115">
      <c r="A514" s="23">
        <f t="shared" si="676"/>
        <v>11068834.6163732</v>
      </c>
      <c r="B514" s="23">
        <v>0</v>
      </c>
      <c r="C514" s="44">
        <f t="shared" si="680"/>
        <v>17.8</v>
      </c>
      <c r="D514" s="48"/>
      <c r="E514" s="47">
        <f t="shared" si="677"/>
        <v>17.8</v>
      </c>
      <c r="F514" s="84">
        <f t="shared" si="674"/>
        <v>35.6</v>
      </c>
      <c r="H514" s="26">
        <f t="shared" si="678"/>
        <v>3.8427980306256846E+30</v>
      </c>
      <c r="I514" s="23">
        <f t="shared" si="679"/>
        <v>101.60000000000005</v>
      </c>
      <c r="J514" s="27">
        <v>508</v>
      </c>
      <c r="M514" s="22"/>
      <c r="N514" s="23"/>
      <c r="O514" s="31"/>
      <c r="Z514" s="23"/>
      <c r="AA514" s="31"/>
      <c r="AK514" s="23"/>
      <c r="AL514" s="31"/>
      <c r="AV514" s="23"/>
      <c r="AW514" s="31"/>
      <c r="BG514" s="23"/>
      <c r="BH514" s="31"/>
      <c r="BR514" s="23"/>
      <c r="BS514" s="31"/>
      <c r="CC514" s="23"/>
      <c r="CD514" s="31"/>
      <c r="CN514" s="23"/>
      <c r="CO514" s="31"/>
      <c r="CY514" s="23"/>
      <c r="CZ514" s="31"/>
      <c r="DJ514" s="23"/>
      <c r="DK514" s="31"/>
    </row>
    <row r="515" spans="1:115">
      <c r="A515" s="23">
        <f t="shared" si="676"/>
        <v>11459176.226132404</v>
      </c>
      <c r="B515" s="23">
        <v>0</v>
      </c>
      <c r="C515" s="44">
        <f t="shared" si="680"/>
        <v>17.8</v>
      </c>
      <c r="D515" s="48"/>
      <c r="E515" s="47">
        <f t="shared" si="677"/>
        <v>17.8</v>
      </c>
      <c r="F515" s="84">
        <f t="shared" si="674"/>
        <v>35.6</v>
      </c>
      <c r="H515" s="26">
        <f t="shared" si="678"/>
        <v>4.4142157763655696E+30</v>
      </c>
      <c r="I515" s="23">
        <f t="shared" si="679"/>
        <v>101.80000000000005</v>
      </c>
      <c r="J515" s="27">
        <v>509</v>
      </c>
      <c r="M515" s="22"/>
      <c r="N515" s="23"/>
      <c r="O515" s="31"/>
      <c r="Z515" s="23"/>
      <c r="AA515" s="31"/>
      <c r="AK515" s="23"/>
      <c r="AL515" s="31"/>
      <c r="AV515" s="23"/>
      <c r="AW515" s="31"/>
      <c r="BG515" s="23"/>
      <c r="BH515" s="31"/>
      <c r="BR515" s="23"/>
      <c r="BS515" s="31"/>
      <c r="CC515" s="23"/>
      <c r="CD515" s="31"/>
      <c r="CN515" s="23"/>
      <c r="CO515" s="31"/>
      <c r="CY515" s="23"/>
      <c r="CZ515" s="31"/>
      <c r="DJ515" s="23"/>
      <c r="DK515" s="31"/>
    </row>
    <row r="516" spans="1:115">
      <c r="A516" s="23">
        <f t="shared" si="676"/>
        <v>11863283.203031886</v>
      </c>
      <c r="B516" s="23">
        <v>0</v>
      </c>
      <c r="C516" s="44">
        <f t="shared" si="680"/>
        <v>17.8</v>
      </c>
      <c r="D516" s="48"/>
      <c r="E516" s="47">
        <f t="shared" si="677"/>
        <v>17.8</v>
      </c>
      <c r="F516" s="84">
        <f t="shared" si="674"/>
        <v>35.6</v>
      </c>
      <c r="H516" s="26">
        <f t="shared" si="678"/>
        <v>5.0706024009130899E+30</v>
      </c>
      <c r="I516" s="23">
        <f t="shared" si="679"/>
        <v>102.00000000000006</v>
      </c>
      <c r="J516" s="27">
        <v>510</v>
      </c>
      <c r="M516" s="22"/>
      <c r="N516" s="23"/>
      <c r="O516" s="31"/>
      <c r="Z516" s="23"/>
      <c r="AA516" s="31"/>
      <c r="AK516" s="23"/>
      <c r="AL516" s="31"/>
      <c r="AV516" s="23"/>
      <c r="AW516" s="31"/>
      <c r="BG516" s="23"/>
      <c r="BH516" s="31"/>
      <c r="BR516" s="23"/>
      <c r="BS516" s="31"/>
      <c r="CC516" s="23"/>
      <c r="CD516" s="31"/>
      <c r="CN516" s="23"/>
      <c r="CO516" s="31"/>
      <c r="CY516" s="23"/>
      <c r="CZ516" s="31"/>
      <c r="DJ516" s="23"/>
      <c r="DK516" s="31"/>
    </row>
    <row r="517" spans="1:115">
      <c r="A517" s="23">
        <f t="shared" si="676"/>
        <v>12281640.981695503</v>
      </c>
      <c r="B517" s="23">
        <v>0</v>
      </c>
      <c r="C517" s="44">
        <f t="shared" si="680"/>
        <v>17.8</v>
      </c>
      <c r="D517" s="48"/>
      <c r="E517" s="47">
        <f t="shared" si="677"/>
        <v>17.8</v>
      </c>
      <c r="F517" s="84">
        <f t="shared" si="674"/>
        <v>35.6</v>
      </c>
      <c r="H517" s="26">
        <f t="shared" si="678"/>
        <v>5.8245926367728833E+30</v>
      </c>
      <c r="I517" s="23">
        <f t="shared" si="679"/>
        <v>102.20000000000005</v>
      </c>
      <c r="J517" s="27">
        <v>511</v>
      </c>
      <c r="M517" s="22"/>
      <c r="N517" s="23"/>
      <c r="O517" s="31"/>
      <c r="Z517" s="23"/>
      <c r="AA517" s="31"/>
      <c r="AK517" s="23"/>
      <c r="AL517" s="31"/>
      <c r="AV517" s="23"/>
      <c r="AW517" s="31"/>
      <c r="BG517" s="23"/>
      <c r="BH517" s="31"/>
      <c r="BR517" s="23"/>
      <c r="BS517" s="31"/>
      <c r="CC517" s="23"/>
      <c r="CD517" s="31"/>
      <c r="CN517" s="23"/>
      <c r="CO517" s="31"/>
      <c r="CY517" s="23"/>
      <c r="CZ517" s="31"/>
      <c r="DJ517" s="23"/>
      <c r="DK517" s="31"/>
    </row>
    <row r="518" spans="1:115">
      <c r="A518" s="23">
        <f t="shared" si="676"/>
        <v>12714752.115562133</v>
      </c>
      <c r="B518" s="23">
        <v>0</v>
      </c>
      <c r="C518" s="44">
        <f t="shared" si="680"/>
        <v>17.8</v>
      </c>
      <c r="D518" s="48"/>
      <c r="E518" s="47">
        <f t="shared" si="677"/>
        <v>17.8</v>
      </c>
      <c r="F518" s="84">
        <f t="shared" ref="F518:F581" si="681">C518+E518</f>
        <v>35.6</v>
      </c>
      <c r="H518" s="26">
        <f t="shared" si="678"/>
        <v>6.6906999803888537E+30</v>
      </c>
      <c r="I518" s="23">
        <f t="shared" si="679"/>
        <v>102.40000000000006</v>
      </c>
      <c r="J518" s="27">
        <v>512</v>
      </c>
      <c r="M518" s="22"/>
      <c r="N518" s="23"/>
      <c r="O518" s="31"/>
      <c r="Z518" s="23"/>
      <c r="AA518" s="31"/>
      <c r="AK518" s="23"/>
      <c r="AL518" s="31"/>
      <c r="AV518" s="23"/>
      <c r="AW518" s="31"/>
      <c r="BG518" s="23"/>
      <c r="BH518" s="31"/>
      <c r="BR518" s="23"/>
      <c r="BS518" s="31"/>
      <c r="CC518" s="23"/>
      <c r="CD518" s="31"/>
      <c r="CN518" s="23"/>
      <c r="CO518" s="31"/>
      <c r="CY518" s="23"/>
      <c r="CZ518" s="31"/>
      <c r="DJ518" s="23"/>
      <c r="DK518" s="31"/>
    </row>
    <row r="519" spans="1:115">
      <c r="A519" s="23">
        <f t="shared" ref="A519:A582" si="682">POWER(POWER(2,0.05),J519-40)</f>
        <v>13163136.880579429</v>
      </c>
      <c r="B519" s="23">
        <v>0</v>
      </c>
      <c r="C519" s="44">
        <f t="shared" si="680"/>
        <v>17.8</v>
      </c>
      <c r="D519" s="48"/>
      <c r="E519" s="47">
        <f t="shared" ref="E519:E582" si="683">C519</f>
        <v>17.8</v>
      </c>
      <c r="F519" s="84">
        <f t="shared" si="681"/>
        <v>35.6</v>
      </c>
      <c r="H519" s="26">
        <f t="shared" ref="H519:H545" si="684">POWER($I$1,J519)</f>
        <v>7.6855960612513715E+30</v>
      </c>
      <c r="I519" s="23">
        <f t="shared" si="679"/>
        <v>102.60000000000005</v>
      </c>
      <c r="J519" s="27">
        <v>513</v>
      </c>
      <c r="M519" s="22"/>
      <c r="N519" s="23"/>
      <c r="O519" s="31"/>
      <c r="Z519" s="23"/>
      <c r="AA519" s="31"/>
      <c r="AK519" s="23"/>
      <c r="AL519" s="31"/>
      <c r="AV519" s="23"/>
      <c r="AW519" s="31"/>
      <c r="BG519" s="23"/>
      <c r="BH519" s="31"/>
      <c r="BR519" s="23"/>
      <c r="BS519" s="31"/>
      <c r="CC519" s="23"/>
      <c r="CD519" s="31"/>
      <c r="CN519" s="23"/>
      <c r="CO519" s="31"/>
      <c r="CY519" s="23"/>
      <c r="CZ519" s="31"/>
      <c r="DJ519" s="23"/>
      <c r="DK519" s="31"/>
    </row>
    <row r="520" spans="1:115">
      <c r="A520" s="23">
        <f t="shared" si="682"/>
        <v>13627333.900186693</v>
      </c>
      <c r="B520" s="23">
        <v>0</v>
      </c>
      <c r="C520" s="44">
        <f t="shared" si="680"/>
        <v>17.8</v>
      </c>
      <c r="D520" s="48"/>
      <c r="E520" s="47">
        <f t="shared" si="683"/>
        <v>17.8</v>
      </c>
      <c r="F520" s="84">
        <f t="shared" si="681"/>
        <v>35.6</v>
      </c>
      <c r="H520" s="26">
        <f t="shared" si="684"/>
        <v>8.8284315527311425E+30</v>
      </c>
      <c r="I520" s="23">
        <f t="shared" ref="I520:I545" si="685">LOG(H520,2)</f>
        <v>102.80000000000007</v>
      </c>
      <c r="J520" s="27">
        <v>514</v>
      </c>
      <c r="M520" s="22"/>
      <c r="N520" s="23"/>
      <c r="O520" s="31"/>
      <c r="Z520" s="23"/>
      <c r="AA520" s="31"/>
      <c r="AK520" s="23"/>
      <c r="AL520" s="31"/>
      <c r="AV520" s="23"/>
      <c r="AW520" s="31"/>
      <c r="BG520" s="23"/>
      <c r="BH520" s="31"/>
      <c r="BR520" s="23"/>
      <c r="BS520" s="31"/>
      <c r="CC520" s="23"/>
      <c r="CD520" s="31"/>
      <c r="CN520" s="23"/>
      <c r="CO520" s="31"/>
      <c r="CY520" s="23"/>
      <c r="CZ520" s="31"/>
      <c r="DJ520" s="23"/>
      <c r="DK520" s="31"/>
    </row>
    <row r="521" spans="1:115">
      <c r="A521" s="23">
        <f t="shared" si="682"/>
        <v>14107900.792337798</v>
      </c>
      <c r="B521" s="23">
        <v>0</v>
      </c>
      <c r="C521" s="44">
        <f t="shared" si="680"/>
        <v>17.8</v>
      </c>
      <c r="D521" s="48"/>
      <c r="E521" s="47">
        <f t="shared" si="683"/>
        <v>17.8</v>
      </c>
      <c r="F521" s="84">
        <f t="shared" si="681"/>
        <v>35.6</v>
      </c>
      <c r="H521" s="26">
        <f t="shared" si="684"/>
        <v>1.0141204801826184E+31</v>
      </c>
      <c r="I521" s="23">
        <f t="shared" si="685"/>
        <v>103.00000000000006</v>
      </c>
      <c r="J521" s="27">
        <v>515</v>
      </c>
      <c r="M521" s="22"/>
      <c r="N521" s="23"/>
      <c r="O521" s="31"/>
      <c r="Z521" s="23"/>
      <c r="AA521" s="31"/>
      <c r="AK521" s="23"/>
      <c r="AL521" s="31"/>
      <c r="AV521" s="23"/>
      <c r="AW521" s="31"/>
      <c r="BG521" s="23"/>
      <c r="BH521" s="31"/>
      <c r="BR521" s="23"/>
      <c r="BS521" s="31"/>
      <c r="CC521" s="23"/>
      <c r="CD521" s="31"/>
      <c r="CN521" s="23"/>
      <c r="CO521" s="31"/>
      <c r="CY521" s="23"/>
      <c r="CZ521" s="31"/>
      <c r="DJ521" s="23"/>
      <c r="DK521" s="31"/>
    </row>
    <row r="522" spans="1:115">
      <c r="A522" s="23">
        <f t="shared" si="682"/>
        <v>14605414.839341301</v>
      </c>
      <c r="B522" s="23">
        <v>0</v>
      </c>
      <c r="C522" s="44">
        <f t="shared" si="680"/>
        <v>17.8</v>
      </c>
      <c r="D522" s="48"/>
      <c r="E522" s="47">
        <f t="shared" si="683"/>
        <v>17.8</v>
      </c>
      <c r="F522" s="84">
        <f t="shared" si="681"/>
        <v>35.6</v>
      </c>
      <c r="H522" s="26">
        <f t="shared" si="684"/>
        <v>1.1649185273545769E+31</v>
      </c>
      <c r="I522" s="23">
        <f t="shared" si="685"/>
        <v>103.20000000000005</v>
      </c>
      <c r="J522" s="27">
        <v>516</v>
      </c>
      <c r="M522" s="22"/>
      <c r="N522" s="23"/>
      <c r="O522" s="31"/>
      <c r="Z522" s="23"/>
      <c r="AA522" s="31"/>
      <c r="AK522" s="23"/>
      <c r="AL522" s="31"/>
      <c r="AV522" s="23"/>
      <c r="AW522" s="31"/>
      <c r="BG522" s="23"/>
      <c r="BH522" s="31"/>
      <c r="BR522" s="23"/>
      <c r="BS522" s="31"/>
      <c r="CC522" s="23"/>
      <c r="CD522" s="31"/>
      <c r="CN522" s="23"/>
      <c r="CO522" s="31"/>
      <c r="CY522" s="23"/>
      <c r="CZ522" s="31"/>
      <c r="DJ522" s="23"/>
      <c r="DK522" s="31"/>
    </row>
    <row r="523" spans="1:115">
      <c r="A523" s="23">
        <f t="shared" si="682"/>
        <v>15120473.681322398</v>
      </c>
      <c r="B523" s="23">
        <v>0</v>
      </c>
      <c r="C523" s="44">
        <f t="shared" si="680"/>
        <v>17.8</v>
      </c>
      <c r="D523" s="48"/>
      <c r="E523" s="47">
        <f t="shared" si="683"/>
        <v>17.8</v>
      </c>
      <c r="F523" s="84">
        <f t="shared" si="681"/>
        <v>35.6</v>
      </c>
      <c r="H523" s="26">
        <f t="shared" si="684"/>
        <v>1.338139996077771E+31</v>
      </c>
      <c r="I523" s="23">
        <f t="shared" si="685"/>
        <v>103.40000000000006</v>
      </c>
      <c r="J523" s="27">
        <v>517</v>
      </c>
      <c r="M523" s="22"/>
      <c r="N523" s="23"/>
      <c r="O523" s="31"/>
      <c r="Z523" s="23"/>
      <c r="AA523" s="31"/>
      <c r="AK523" s="23"/>
      <c r="AL523" s="31"/>
      <c r="AV523" s="23"/>
      <c r="AW523" s="31"/>
      <c r="BG523" s="23"/>
      <c r="BH523" s="31"/>
      <c r="BR523" s="23"/>
      <c r="BS523" s="31"/>
      <c r="CC523" s="23"/>
      <c r="CD523" s="31"/>
      <c r="CN523" s="23"/>
      <c r="CO523" s="31"/>
      <c r="CY523" s="23"/>
      <c r="CZ523" s="31"/>
      <c r="DJ523" s="23"/>
      <c r="DK523" s="31"/>
    </row>
    <row r="524" spans="1:115">
      <c r="A524" s="23">
        <f t="shared" si="682"/>
        <v>15653696.034139784</v>
      </c>
      <c r="B524" s="23">
        <v>0</v>
      </c>
      <c r="C524" s="44">
        <f t="shared" si="680"/>
        <v>17.8</v>
      </c>
      <c r="D524" s="48"/>
      <c r="E524" s="47">
        <f t="shared" si="683"/>
        <v>17.8</v>
      </c>
      <c r="F524" s="84">
        <f t="shared" si="681"/>
        <v>35.6</v>
      </c>
      <c r="H524" s="26">
        <f t="shared" si="684"/>
        <v>1.5371192122502745E+31</v>
      </c>
      <c r="I524" s="23">
        <f t="shared" si="685"/>
        <v>103.60000000000005</v>
      </c>
      <c r="J524" s="27">
        <v>518</v>
      </c>
      <c r="M524" s="22"/>
      <c r="N524" s="23"/>
      <c r="O524" s="31"/>
      <c r="Z524" s="23"/>
      <c r="AA524" s="31"/>
      <c r="AK524" s="23"/>
      <c r="AL524" s="31"/>
      <c r="AV524" s="23"/>
      <c r="AW524" s="31"/>
      <c r="BG524" s="23"/>
      <c r="BH524" s="31"/>
      <c r="BR524" s="23"/>
      <c r="BS524" s="31"/>
      <c r="CC524" s="23"/>
      <c r="CD524" s="31"/>
      <c r="CN524" s="23"/>
      <c r="CO524" s="31"/>
      <c r="CY524" s="23"/>
      <c r="CZ524" s="31"/>
      <c r="DJ524" s="23"/>
      <c r="DK524" s="31"/>
    </row>
    <row r="525" spans="1:115">
      <c r="A525" s="23">
        <f t="shared" si="682"/>
        <v>16205722.432619801</v>
      </c>
      <c r="B525" s="23">
        <v>0</v>
      </c>
      <c r="C525" s="44">
        <f t="shared" si="680"/>
        <v>17.8</v>
      </c>
      <c r="D525" s="48"/>
      <c r="E525" s="47">
        <f t="shared" si="683"/>
        <v>17.8</v>
      </c>
      <c r="F525" s="84">
        <f t="shared" si="681"/>
        <v>35.6</v>
      </c>
      <c r="H525" s="26">
        <f t="shared" si="684"/>
        <v>1.765686310546229E+31</v>
      </c>
      <c r="I525" s="23">
        <f t="shared" si="685"/>
        <v>103.80000000000004</v>
      </c>
      <c r="J525" s="27">
        <v>519</v>
      </c>
      <c r="M525" s="22"/>
      <c r="N525" s="23"/>
      <c r="O525" s="31"/>
      <c r="Z525" s="23"/>
      <c r="AA525" s="31"/>
      <c r="AK525" s="23"/>
      <c r="AL525" s="31"/>
      <c r="AV525" s="23"/>
      <c r="AW525" s="31"/>
      <c r="BG525" s="23"/>
      <c r="BH525" s="31"/>
      <c r="BR525" s="23"/>
      <c r="BS525" s="31"/>
      <c r="CC525" s="23"/>
      <c r="CD525" s="31"/>
      <c r="CN525" s="23"/>
      <c r="CO525" s="31"/>
      <c r="CY525" s="23"/>
      <c r="CZ525" s="31"/>
      <c r="DJ525" s="23"/>
      <c r="DK525" s="31"/>
    </row>
    <row r="526" spans="1:115">
      <c r="A526" s="23">
        <f t="shared" si="682"/>
        <v>16777216.000000641</v>
      </c>
      <c r="B526" s="23">
        <v>0</v>
      </c>
      <c r="C526" s="44">
        <f t="shared" si="680"/>
        <v>17.8</v>
      </c>
      <c r="D526" s="48"/>
      <c r="E526" s="47">
        <f t="shared" si="683"/>
        <v>17.8</v>
      </c>
      <c r="F526" s="84">
        <f t="shared" si="681"/>
        <v>35.6</v>
      </c>
      <c r="H526" s="26">
        <f t="shared" si="684"/>
        <v>2.0282409603652373E+31</v>
      </c>
      <c r="I526" s="23">
        <f t="shared" si="685"/>
        <v>104.00000000000006</v>
      </c>
      <c r="J526" s="27">
        <v>520</v>
      </c>
      <c r="M526" s="22"/>
      <c r="N526" s="23"/>
      <c r="O526" s="31"/>
      <c r="Z526" s="23"/>
      <c r="AA526" s="31"/>
      <c r="AK526" s="23"/>
      <c r="AL526" s="31"/>
      <c r="AV526" s="23"/>
      <c r="AW526" s="31"/>
      <c r="BG526" s="23"/>
      <c r="BH526" s="31"/>
      <c r="BR526" s="23"/>
      <c r="BS526" s="31"/>
      <c r="CC526" s="23"/>
      <c r="CD526" s="31"/>
      <c r="CN526" s="23"/>
      <c r="CO526" s="31"/>
      <c r="CY526" s="23"/>
      <c r="CZ526" s="31"/>
      <c r="DJ526" s="23"/>
      <c r="DK526" s="31"/>
    </row>
    <row r="527" spans="1:115">
      <c r="A527" s="23">
        <f t="shared" si="682"/>
        <v>17368863.244511005</v>
      </c>
      <c r="B527" s="23">
        <v>0</v>
      </c>
      <c r="C527" s="44">
        <f t="shared" si="680"/>
        <v>17.8</v>
      </c>
      <c r="D527" s="48"/>
      <c r="E527" s="47">
        <f t="shared" si="683"/>
        <v>17.8</v>
      </c>
      <c r="F527" s="84">
        <f t="shared" si="681"/>
        <v>35.6</v>
      </c>
      <c r="H527" s="26">
        <f t="shared" si="684"/>
        <v>2.3298370547091547E+31</v>
      </c>
      <c r="I527" s="23">
        <f t="shared" si="685"/>
        <v>104.20000000000005</v>
      </c>
      <c r="J527" s="27">
        <v>521</v>
      </c>
      <c r="M527" s="22"/>
      <c r="N527" s="23"/>
      <c r="O527" s="31"/>
      <c r="Z527" s="23"/>
      <c r="AA527" s="31"/>
      <c r="AK527" s="23"/>
      <c r="AL527" s="31"/>
      <c r="AV527" s="23"/>
      <c r="AW527" s="31"/>
      <c r="BG527" s="23"/>
      <c r="BH527" s="31"/>
      <c r="BR527" s="23"/>
      <c r="BS527" s="31"/>
      <c r="CC527" s="23"/>
      <c r="CD527" s="31"/>
      <c r="CN527" s="23"/>
      <c r="CO527" s="31"/>
      <c r="CY527" s="23"/>
      <c r="CZ527" s="31"/>
      <c r="DJ527" s="23"/>
      <c r="DK527" s="31"/>
    </row>
    <row r="528" spans="1:115">
      <c r="A528" s="23">
        <f t="shared" si="682"/>
        <v>17981374.884039994</v>
      </c>
      <c r="B528" s="23">
        <v>0</v>
      </c>
      <c r="C528" s="44">
        <f t="shared" si="680"/>
        <v>17.8</v>
      </c>
      <c r="D528" s="48"/>
      <c r="E528" s="47">
        <f t="shared" si="683"/>
        <v>17.8</v>
      </c>
      <c r="F528" s="84">
        <f t="shared" si="681"/>
        <v>35.6</v>
      </c>
      <c r="H528" s="26">
        <f t="shared" si="684"/>
        <v>2.6762799921555433E+31</v>
      </c>
      <c r="I528" s="23">
        <f t="shared" si="685"/>
        <v>104.40000000000006</v>
      </c>
      <c r="J528" s="27">
        <v>522</v>
      </c>
      <c r="M528" s="22"/>
      <c r="N528" s="23"/>
      <c r="O528" s="31"/>
      <c r="Z528" s="23"/>
      <c r="AA528" s="31"/>
      <c r="AK528" s="23"/>
      <c r="AL528" s="31"/>
      <c r="AV528" s="23"/>
      <c r="AW528" s="31"/>
      <c r="BG528" s="23"/>
      <c r="BH528" s="31"/>
      <c r="BR528" s="23"/>
      <c r="BS528" s="31"/>
      <c r="CC528" s="23"/>
      <c r="CD528" s="31"/>
      <c r="CN528" s="23"/>
      <c r="CO528" s="31"/>
      <c r="CY528" s="23"/>
      <c r="CZ528" s="31"/>
      <c r="DJ528" s="23"/>
      <c r="DK528" s="31"/>
    </row>
    <row r="529" spans="1:115">
      <c r="A529" s="23">
        <f t="shared" si="682"/>
        <v>18615486.699888922</v>
      </c>
      <c r="B529" s="23">
        <v>0</v>
      </c>
      <c r="C529" s="44">
        <f t="shared" si="680"/>
        <v>17.8</v>
      </c>
      <c r="D529" s="48"/>
      <c r="E529" s="47">
        <f t="shared" si="683"/>
        <v>17.8</v>
      </c>
      <c r="F529" s="84">
        <f t="shared" si="681"/>
        <v>35.6</v>
      </c>
      <c r="H529" s="26">
        <f t="shared" si="684"/>
        <v>3.0742384245005504E+31</v>
      </c>
      <c r="I529" s="23">
        <f t="shared" si="685"/>
        <v>104.60000000000005</v>
      </c>
      <c r="J529" s="27">
        <v>523</v>
      </c>
      <c r="M529" s="22"/>
      <c r="N529" s="23"/>
      <c r="O529" s="31"/>
      <c r="Z529" s="23"/>
      <c r="AA529" s="31"/>
      <c r="AK529" s="23"/>
      <c r="AL529" s="31"/>
      <c r="AV529" s="23"/>
      <c r="AW529" s="31"/>
      <c r="BG529" s="23"/>
      <c r="BH529" s="31"/>
      <c r="BR529" s="23"/>
      <c r="BS529" s="31"/>
      <c r="CC529" s="23"/>
      <c r="CD529" s="31"/>
      <c r="CN529" s="23"/>
      <c r="CO529" s="31"/>
      <c r="CY529" s="23"/>
      <c r="CZ529" s="31"/>
      <c r="DJ529" s="23"/>
      <c r="DK529" s="31"/>
    </row>
    <row r="530" spans="1:115">
      <c r="A530" s="23">
        <f t="shared" si="682"/>
        <v>19271960.420630682</v>
      </c>
      <c r="B530" s="23">
        <v>0</v>
      </c>
      <c r="C530" s="44">
        <f t="shared" si="680"/>
        <v>17.8</v>
      </c>
      <c r="D530" s="48"/>
      <c r="E530" s="47">
        <f t="shared" si="683"/>
        <v>17.8</v>
      </c>
      <c r="F530" s="84">
        <f t="shared" si="681"/>
        <v>35.6</v>
      </c>
      <c r="H530" s="26">
        <f t="shared" si="684"/>
        <v>3.5313726210924593E+31</v>
      </c>
      <c r="I530" s="23">
        <f t="shared" si="685"/>
        <v>104.80000000000005</v>
      </c>
      <c r="J530" s="27">
        <v>524</v>
      </c>
      <c r="M530" s="22"/>
      <c r="N530" s="23"/>
      <c r="O530" s="31"/>
      <c r="Z530" s="23"/>
      <c r="AA530" s="31"/>
      <c r="AK530" s="23"/>
      <c r="AL530" s="31"/>
      <c r="AV530" s="23"/>
      <c r="AW530" s="31"/>
      <c r="BG530" s="23"/>
      <c r="BH530" s="31"/>
      <c r="BR530" s="23"/>
      <c r="BS530" s="31"/>
      <c r="CC530" s="23"/>
      <c r="CD530" s="31"/>
      <c r="CN530" s="23"/>
      <c r="CO530" s="31"/>
      <c r="CY530" s="23"/>
      <c r="CZ530" s="31"/>
      <c r="DJ530" s="23"/>
      <c r="DK530" s="31"/>
    </row>
    <row r="531" spans="1:115">
      <c r="A531" s="23">
        <f t="shared" si="682"/>
        <v>19951584.637138262</v>
      </c>
      <c r="B531" s="23">
        <v>0</v>
      </c>
      <c r="C531" s="44">
        <f t="shared" si="680"/>
        <v>17.8</v>
      </c>
      <c r="D531" s="48"/>
      <c r="E531" s="47">
        <f t="shared" si="683"/>
        <v>17.8</v>
      </c>
      <c r="F531" s="84">
        <f t="shared" si="681"/>
        <v>35.6</v>
      </c>
      <c r="H531" s="26">
        <f t="shared" si="684"/>
        <v>4.0564819207304755E+31</v>
      </c>
      <c r="I531" s="23">
        <f t="shared" si="685"/>
        <v>105.00000000000006</v>
      </c>
      <c r="J531" s="27">
        <v>525</v>
      </c>
      <c r="M531" s="22"/>
      <c r="N531" s="23"/>
      <c r="O531" s="31"/>
      <c r="Z531" s="23"/>
      <c r="AA531" s="31"/>
      <c r="AK531" s="23"/>
      <c r="AL531" s="31"/>
      <c r="AV531" s="23"/>
      <c r="AW531" s="31"/>
      <c r="BG531" s="23"/>
      <c r="BH531" s="31"/>
      <c r="BR531" s="23"/>
      <c r="BS531" s="31"/>
      <c r="CC531" s="23"/>
      <c r="CD531" s="31"/>
      <c r="CN531" s="23"/>
      <c r="CO531" s="31"/>
      <c r="CY531" s="23"/>
      <c r="CZ531" s="31"/>
      <c r="DJ531" s="23"/>
      <c r="DK531" s="31"/>
    </row>
    <row r="532" spans="1:115">
      <c r="A532" s="23">
        <f t="shared" si="682"/>
        <v>20655175.749881741</v>
      </c>
      <c r="B532" s="23">
        <v>0</v>
      </c>
      <c r="C532" s="44">
        <f t="shared" si="680"/>
        <v>17.8</v>
      </c>
      <c r="D532" s="48"/>
      <c r="E532" s="47">
        <f t="shared" si="683"/>
        <v>17.8</v>
      </c>
      <c r="F532" s="84">
        <f t="shared" si="681"/>
        <v>35.6</v>
      </c>
      <c r="H532" s="26">
        <f t="shared" si="684"/>
        <v>4.6596741094183102E+31</v>
      </c>
      <c r="I532" s="23">
        <f t="shared" si="685"/>
        <v>105.20000000000006</v>
      </c>
      <c r="J532" s="27">
        <v>526</v>
      </c>
      <c r="M532" s="22"/>
      <c r="N532" s="23"/>
      <c r="O532" s="31"/>
      <c r="Z532" s="23"/>
      <c r="AA532" s="31"/>
      <c r="AK532" s="23"/>
      <c r="AL532" s="31"/>
      <c r="AV532" s="23"/>
      <c r="AW532" s="31"/>
      <c r="BG532" s="23"/>
      <c r="BH532" s="31"/>
      <c r="BR532" s="23"/>
      <c r="BS532" s="31"/>
      <c r="CC532" s="23"/>
      <c r="CD532" s="31"/>
      <c r="CN532" s="23"/>
      <c r="CO532" s="31"/>
      <c r="CY532" s="23"/>
      <c r="CZ532" s="31"/>
      <c r="DJ532" s="23"/>
      <c r="DK532" s="31"/>
    </row>
    <row r="533" spans="1:115">
      <c r="A533" s="23">
        <f t="shared" si="682"/>
        <v>21383578.949631594</v>
      </c>
      <c r="B533" s="23">
        <v>0</v>
      </c>
      <c r="C533" s="44">
        <f t="shared" si="680"/>
        <v>17.8</v>
      </c>
      <c r="D533" s="48"/>
      <c r="E533" s="47">
        <f t="shared" si="683"/>
        <v>17.8</v>
      </c>
      <c r="F533" s="84">
        <f t="shared" si="681"/>
        <v>35.6</v>
      </c>
      <c r="H533" s="26">
        <f t="shared" si="684"/>
        <v>5.3525599843110875E+31</v>
      </c>
      <c r="I533" s="23">
        <f t="shared" si="685"/>
        <v>105.40000000000005</v>
      </c>
      <c r="J533" s="27">
        <v>527</v>
      </c>
      <c r="M533" s="22"/>
      <c r="N533" s="23"/>
      <c r="O533" s="31"/>
      <c r="Z533" s="23"/>
      <c r="AA533" s="31"/>
      <c r="AK533" s="23"/>
      <c r="AL533" s="31"/>
      <c r="AV533" s="23"/>
      <c r="AW533" s="31"/>
      <c r="BG533" s="23"/>
      <c r="BH533" s="31"/>
      <c r="BR533" s="23"/>
      <c r="BS533" s="31"/>
      <c r="CC533" s="23"/>
      <c r="CD533" s="31"/>
      <c r="CN533" s="23"/>
      <c r="CO533" s="31"/>
      <c r="CY533" s="23"/>
      <c r="CZ533" s="31"/>
      <c r="DJ533" s="23"/>
      <c r="DK533" s="31"/>
    </row>
    <row r="534" spans="1:115">
      <c r="A534" s="23">
        <f t="shared" si="682"/>
        <v>22137669.232746433</v>
      </c>
      <c r="B534" s="23">
        <v>0</v>
      </c>
      <c r="C534" s="44">
        <f t="shared" ref="C534:C597" si="686">IF(D534&gt;0,C533+D534,C533)</f>
        <v>17.8</v>
      </c>
      <c r="D534" s="48"/>
      <c r="E534" s="47">
        <f t="shared" si="683"/>
        <v>17.8</v>
      </c>
      <c r="F534" s="84">
        <f t="shared" si="681"/>
        <v>35.6</v>
      </c>
      <c r="H534" s="26">
        <f t="shared" si="684"/>
        <v>6.1484768490011026E+31</v>
      </c>
      <c r="I534" s="23">
        <f t="shared" si="685"/>
        <v>105.60000000000005</v>
      </c>
      <c r="J534" s="27">
        <v>528</v>
      </c>
      <c r="M534" s="22"/>
      <c r="N534" s="23"/>
      <c r="O534" s="31"/>
      <c r="Z534" s="23"/>
      <c r="AA534" s="31"/>
      <c r="AK534" s="23"/>
      <c r="AL534" s="31"/>
      <c r="AV534" s="23"/>
      <c r="AW534" s="31"/>
      <c r="BG534" s="23"/>
      <c r="BH534" s="31"/>
      <c r="BR534" s="23"/>
      <c r="BS534" s="31"/>
      <c r="CC534" s="23"/>
      <c r="CD534" s="31"/>
      <c r="CN534" s="23"/>
      <c r="CO534" s="31"/>
      <c r="CY534" s="23"/>
      <c r="CZ534" s="31"/>
      <c r="DJ534" s="23"/>
      <c r="DK534" s="31"/>
    </row>
    <row r="535" spans="1:115">
      <c r="A535" s="23">
        <f t="shared" si="682"/>
        <v>22918352.452264845</v>
      </c>
      <c r="B535" s="23">
        <v>0</v>
      </c>
      <c r="C535" s="44">
        <f t="shared" si="686"/>
        <v>17.8</v>
      </c>
      <c r="D535" s="48"/>
      <c r="E535" s="47">
        <f t="shared" si="683"/>
        <v>17.8</v>
      </c>
      <c r="F535" s="84">
        <f t="shared" si="681"/>
        <v>35.6</v>
      </c>
      <c r="H535" s="26">
        <f t="shared" si="684"/>
        <v>7.0627452421849212E+31</v>
      </c>
      <c r="I535" s="23">
        <f t="shared" si="685"/>
        <v>105.80000000000005</v>
      </c>
      <c r="J535" s="27">
        <v>529</v>
      </c>
      <c r="M535" s="22"/>
      <c r="N535" s="23"/>
      <c r="O535" s="31"/>
      <c r="Z535" s="23"/>
      <c r="AA535" s="31"/>
      <c r="AK535" s="23"/>
      <c r="AL535" s="31"/>
      <c r="AV535" s="23"/>
      <c r="AW535" s="31"/>
      <c r="BG535" s="23"/>
      <c r="BH535" s="31"/>
      <c r="BR535" s="23"/>
      <c r="BS535" s="31"/>
      <c r="CC535" s="23"/>
      <c r="CD535" s="31"/>
      <c r="CN535" s="23"/>
      <c r="CO535" s="31"/>
      <c r="CY535" s="23"/>
      <c r="CZ535" s="31"/>
      <c r="DJ535" s="23"/>
      <c r="DK535" s="31"/>
    </row>
    <row r="536" spans="1:115">
      <c r="A536" s="23">
        <f t="shared" si="682"/>
        <v>23726566.406063821</v>
      </c>
      <c r="B536" s="23">
        <v>0</v>
      </c>
      <c r="C536" s="44">
        <f t="shared" si="686"/>
        <v>17.8</v>
      </c>
      <c r="D536" s="48"/>
      <c r="E536" s="47">
        <f t="shared" si="683"/>
        <v>17.8</v>
      </c>
      <c r="F536" s="84">
        <f t="shared" si="681"/>
        <v>35.6</v>
      </c>
      <c r="H536" s="26">
        <f t="shared" si="684"/>
        <v>8.1129638414609546E+31</v>
      </c>
      <c r="I536" s="23">
        <f t="shared" si="685"/>
        <v>106.00000000000006</v>
      </c>
      <c r="J536" s="27">
        <v>530</v>
      </c>
      <c r="M536" s="22"/>
      <c r="N536" s="23"/>
      <c r="O536" s="31"/>
      <c r="Z536" s="23"/>
      <c r="AA536" s="31"/>
      <c r="AK536" s="23"/>
      <c r="AL536" s="31"/>
      <c r="AV536" s="23"/>
      <c r="AW536" s="31"/>
      <c r="BG536" s="23"/>
      <c r="BH536" s="31"/>
      <c r="BR536" s="23"/>
      <c r="BS536" s="31"/>
      <c r="CC536" s="23"/>
      <c r="CD536" s="31"/>
      <c r="CN536" s="23"/>
      <c r="CO536" s="31"/>
      <c r="CY536" s="23"/>
      <c r="CZ536" s="31"/>
      <c r="DJ536" s="23"/>
      <c r="DK536" s="31"/>
    </row>
    <row r="537" spans="1:115">
      <c r="A537" s="23">
        <f t="shared" si="682"/>
        <v>24563281.963391047</v>
      </c>
      <c r="B537" s="23">
        <v>0</v>
      </c>
      <c r="C537" s="44">
        <f t="shared" si="686"/>
        <v>17.8</v>
      </c>
      <c r="D537" s="48"/>
      <c r="E537" s="47">
        <f t="shared" si="683"/>
        <v>17.8</v>
      </c>
      <c r="F537" s="84">
        <f t="shared" si="681"/>
        <v>35.6</v>
      </c>
      <c r="H537" s="26">
        <f t="shared" si="684"/>
        <v>9.3193482188366258E+31</v>
      </c>
      <c r="I537" s="23">
        <f t="shared" si="685"/>
        <v>106.20000000000006</v>
      </c>
      <c r="J537" s="27">
        <v>531</v>
      </c>
      <c r="M537" s="22"/>
      <c r="N537" s="23"/>
      <c r="O537" s="31"/>
      <c r="Z537" s="23"/>
      <c r="AA537" s="31"/>
      <c r="AK537" s="23"/>
      <c r="AL537" s="31"/>
      <c r="AV537" s="23"/>
      <c r="AW537" s="31"/>
      <c r="BG537" s="23"/>
      <c r="BH537" s="31"/>
      <c r="BR537" s="23"/>
      <c r="BS537" s="31"/>
      <c r="CC537" s="23"/>
      <c r="CD537" s="31"/>
      <c r="CN537" s="23"/>
      <c r="CO537" s="31"/>
      <c r="CY537" s="23"/>
      <c r="CZ537" s="31"/>
      <c r="DJ537" s="23"/>
      <c r="DK537" s="31"/>
    </row>
    <row r="538" spans="1:115">
      <c r="A538" s="23">
        <f t="shared" si="682"/>
        <v>25429504.231124315</v>
      </c>
      <c r="B538" s="23">
        <v>0</v>
      </c>
      <c r="C538" s="44">
        <f t="shared" si="686"/>
        <v>17.8</v>
      </c>
      <c r="D538" s="48"/>
      <c r="E538" s="47">
        <f t="shared" si="683"/>
        <v>17.8</v>
      </c>
      <c r="F538" s="84">
        <f t="shared" si="681"/>
        <v>35.6</v>
      </c>
      <c r="H538" s="26">
        <f t="shared" si="684"/>
        <v>1.070511996862218E+32</v>
      </c>
      <c r="I538" s="23">
        <f t="shared" si="685"/>
        <v>106.40000000000005</v>
      </c>
      <c r="J538" s="27">
        <v>532</v>
      </c>
      <c r="M538" s="22"/>
      <c r="N538" s="23"/>
      <c r="O538" s="31"/>
      <c r="Z538" s="23"/>
      <c r="AA538" s="31"/>
      <c r="AK538" s="23"/>
      <c r="AL538" s="31"/>
      <c r="AV538" s="23"/>
      <c r="AW538" s="31"/>
      <c r="BG538" s="23"/>
      <c r="BH538" s="31"/>
      <c r="BR538" s="23"/>
      <c r="BS538" s="31"/>
      <c r="CC538" s="23"/>
      <c r="CD538" s="31"/>
      <c r="CN538" s="23"/>
      <c r="CO538" s="31"/>
      <c r="CY538" s="23"/>
      <c r="CZ538" s="31"/>
      <c r="DJ538" s="23"/>
      <c r="DK538" s="31"/>
    </row>
    <row r="539" spans="1:115">
      <c r="A539" s="23">
        <f t="shared" si="682"/>
        <v>26326273.761158898</v>
      </c>
      <c r="B539" s="23">
        <v>0</v>
      </c>
      <c r="C539" s="44">
        <f t="shared" si="686"/>
        <v>17.8</v>
      </c>
      <c r="D539" s="48"/>
      <c r="E539" s="47">
        <f t="shared" si="683"/>
        <v>17.8</v>
      </c>
      <c r="F539" s="84">
        <f t="shared" si="681"/>
        <v>35.6</v>
      </c>
      <c r="H539" s="26">
        <f t="shared" si="684"/>
        <v>1.2296953698002209E+32</v>
      </c>
      <c r="I539" s="23">
        <f t="shared" si="685"/>
        <v>106.60000000000007</v>
      </c>
      <c r="J539" s="27">
        <v>533</v>
      </c>
      <c r="M539" s="22"/>
      <c r="N539" s="23"/>
      <c r="O539" s="31"/>
      <c r="Z539" s="23"/>
      <c r="AA539" s="31"/>
      <c r="AK539" s="23"/>
      <c r="AL539" s="31"/>
      <c r="AV539" s="23"/>
      <c r="AW539" s="31"/>
      <c r="BG539" s="23"/>
      <c r="BH539" s="31"/>
      <c r="BR539" s="23"/>
      <c r="BS539" s="31"/>
      <c r="CC539" s="23"/>
      <c r="CD539" s="31"/>
      <c r="CN539" s="23"/>
      <c r="CO539" s="31"/>
      <c r="CY539" s="23"/>
      <c r="CZ539" s="31"/>
      <c r="DJ539" s="23"/>
      <c r="DK539" s="31"/>
    </row>
    <row r="540" spans="1:115">
      <c r="A540" s="23">
        <f t="shared" si="682"/>
        <v>27254667.800373424</v>
      </c>
      <c r="B540" s="23">
        <v>0</v>
      </c>
      <c r="C540" s="44">
        <f t="shared" si="686"/>
        <v>17.8</v>
      </c>
      <c r="D540" s="48"/>
      <c r="E540" s="47">
        <f t="shared" si="683"/>
        <v>17.8</v>
      </c>
      <c r="F540" s="84">
        <f t="shared" si="681"/>
        <v>35.6</v>
      </c>
      <c r="H540" s="26">
        <f t="shared" si="684"/>
        <v>1.4125490484369844E+32</v>
      </c>
      <c r="I540" s="23">
        <f t="shared" si="685"/>
        <v>106.80000000000005</v>
      </c>
      <c r="J540" s="27">
        <v>534</v>
      </c>
      <c r="M540" s="22"/>
      <c r="N540" s="23"/>
      <c r="O540" s="31"/>
      <c r="Z540" s="23"/>
      <c r="AA540" s="31"/>
      <c r="AK540" s="23"/>
      <c r="AL540" s="31"/>
      <c r="AV540" s="23"/>
      <c r="AW540" s="31"/>
      <c r="BG540" s="23"/>
      <c r="BH540" s="31"/>
      <c r="BR540" s="23"/>
      <c r="BS540" s="31"/>
      <c r="CC540" s="23"/>
      <c r="CD540" s="31"/>
      <c r="CN540" s="23"/>
      <c r="CO540" s="31"/>
      <c r="CY540" s="23"/>
      <c r="CZ540" s="31"/>
      <c r="DJ540" s="23"/>
      <c r="DK540" s="31"/>
    </row>
    <row r="541" spans="1:115">
      <c r="A541" s="23">
        <f t="shared" si="682"/>
        <v>28215801.584675644</v>
      </c>
      <c r="B541" s="23">
        <v>0</v>
      </c>
      <c r="C541" s="44">
        <f t="shared" si="686"/>
        <v>17.8</v>
      </c>
      <c r="D541" s="48"/>
      <c r="E541" s="47">
        <f t="shared" si="683"/>
        <v>17.8</v>
      </c>
      <c r="F541" s="84">
        <f t="shared" si="681"/>
        <v>35.6</v>
      </c>
      <c r="H541" s="26">
        <f t="shared" si="684"/>
        <v>1.6225927682921916E+32</v>
      </c>
      <c r="I541" s="23">
        <f t="shared" si="685"/>
        <v>107.00000000000004</v>
      </c>
      <c r="J541" s="27">
        <v>535</v>
      </c>
      <c r="M541" s="22"/>
      <c r="N541" s="23"/>
      <c r="O541" s="31"/>
      <c r="Z541" s="23"/>
      <c r="AA541" s="31"/>
      <c r="AK541" s="23"/>
      <c r="AL541" s="31"/>
      <c r="AV541" s="23"/>
      <c r="AW541" s="31"/>
      <c r="BG541" s="23"/>
      <c r="BH541" s="31"/>
      <c r="BR541" s="23"/>
      <c r="BS541" s="31"/>
      <c r="CC541" s="23"/>
      <c r="CD541" s="31"/>
      <c r="CN541" s="23"/>
      <c r="CO541" s="31"/>
      <c r="CY541" s="23"/>
      <c r="CZ541" s="31"/>
      <c r="DJ541" s="23"/>
      <c r="DK541" s="31"/>
    </row>
    <row r="542" spans="1:115">
      <c r="A542" s="23">
        <f t="shared" si="682"/>
        <v>29210829.678682648</v>
      </c>
      <c r="B542" s="23">
        <v>0</v>
      </c>
      <c r="C542" s="44">
        <f t="shared" si="686"/>
        <v>17.8</v>
      </c>
      <c r="D542" s="48"/>
      <c r="E542" s="47">
        <f t="shared" si="683"/>
        <v>17.8</v>
      </c>
      <c r="F542" s="84">
        <f t="shared" si="681"/>
        <v>35.6</v>
      </c>
      <c r="H542" s="26">
        <f t="shared" si="684"/>
        <v>1.8638696437673255E+32</v>
      </c>
      <c r="I542" s="23">
        <f t="shared" si="685"/>
        <v>107.20000000000006</v>
      </c>
      <c r="J542" s="27">
        <v>536</v>
      </c>
      <c r="M542" s="22"/>
      <c r="N542" s="23"/>
      <c r="O542" s="31"/>
      <c r="Z542" s="23"/>
      <c r="AA542" s="31"/>
      <c r="AK542" s="23"/>
      <c r="AL542" s="31"/>
      <c r="AV542" s="23"/>
      <c r="AW542" s="31"/>
      <c r="BG542" s="23"/>
      <c r="BH542" s="31"/>
      <c r="BR542" s="23"/>
      <c r="BS542" s="31"/>
      <c r="CC542" s="23"/>
      <c r="CD542" s="31"/>
      <c r="CN542" s="23"/>
      <c r="CO542" s="31"/>
      <c r="CY542" s="23"/>
      <c r="CZ542" s="31"/>
      <c r="DJ542" s="23"/>
      <c r="DK542" s="31"/>
    </row>
    <row r="543" spans="1:115">
      <c r="A543" s="23">
        <f t="shared" si="682"/>
        <v>30240947.362644844</v>
      </c>
      <c r="B543" s="23">
        <v>0</v>
      </c>
      <c r="C543" s="44">
        <f t="shared" si="686"/>
        <v>17.8</v>
      </c>
      <c r="D543" s="48"/>
      <c r="E543" s="47">
        <f t="shared" si="683"/>
        <v>17.8</v>
      </c>
      <c r="F543" s="84">
        <f t="shared" si="681"/>
        <v>35.6</v>
      </c>
      <c r="H543" s="26">
        <f t="shared" si="684"/>
        <v>2.1410239937244372E+32</v>
      </c>
      <c r="I543" s="23">
        <f t="shared" si="685"/>
        <v>107.40000000000005</v>
      </c>
      <c r="J543" s="27">
        <v>537</v>
      </c>
      <c r="M543" s="22"/>
      <c r="N543" s="23"/>
      <c r="O543" s="31"/>
      <c r="Z543" s="23"/>
      <c r="AA543" s="31"/>
      <c r="AK543" s="23"/>
      <c r="AL543" s="31"/>
      <c r="AV543" s="23"/>
      <c r="AW543" s="31"/>
      <c r="BG543" s="23"/>
      <c r="BH543" s="31"/>
      <c r="BR543" s="23"/>
      <c r="BS543" s="31"/>
      <c r="CC543" s="23"/>
      <c r="CD543" s="31"/>
      <c r="CN543" s="23"/>
      <c r="CO543" s="31"/>
      <c r="CY543" s="23"/>
      <c r="CZ543" s="31"/>
      <c r="DJ543" s="23"/>
      <c r="DK543" s="31"/>
    </row>
    <row r="544" spans="1:115">
      <c r="A544" s="23">
        <f t="shared" si="682"/>
        <v>31307392.06827962</v>
      </c>
      <c r="B544" s="23">
        <v>0</v>
      </c>
      <c r="C544" s="44">
        <f t="shared" si="686"/>
        <v>17.8</v>
      </c>
      <c r="D544" s="48"/>
      <c r="E544" s="47">
        <f t="shared" si="683"/>
        <v>17.8</v>
      </c>
      <c r="F544" s="84">
        <f t="shared" si="681"/>
        <v>35.6</v>
      </c>
      <c r="H544" s="26">
        <f t="shared" si="684"/>
        <v>2.4593907396004425E+32</v>
      </c>
      <c r="I544" s="23">
        <f t="shared" si="685"/>
        <v>107.60000000000007</v>
      </c>
      <c r="J544" s="27">
        <v>538</v>
      </c>
      <c r="M544" s="22"/>
      <c r="N544" s="23"/>
      <c r="O544" s="31"/>
      <c r="Z544" s="23"/>
      <c r="AA544" s="31"/>
      <c r="AK544" s="23"/>
      <c r="AL544" s="31"/>
      <c r="AV544" s="23"/>
      <c r="AW544" s="31"/>
      <c r="BG544" s="23"/>
      <c r="BH544" s="31"/>
      <c r="BR544" s="23"/>
      <c r="BS544" s="31"/>
      <c r="CC544" s="23"/>
      <c r="CD544" s="31"/>
      <c r="CN544" s="23"/>
      <c r="CO544" s="31"/>
      <c r="CY544" s="23"/>
      <c r="CZ544" s="31"/>
      <c r="DJ544" s="23"/>
      <c r="DK544" s="31"/>
    </row>
    <row r="545" spans="1:115">
      <c r="A545" s="23">
        <f t="shared" si="682"/>
        <v>32411444.865239654</v>
      </c>
      <c r="B545" s="23">
        <v>0</v>
      </c>
      <c r="C545" s="44">
        <f t="shared" si="686"/>
        <v>17.8</v>
      </c>
      <c r="D545" s="48"/>
      <c r="E545" s="47">
        <f t="shared" si="683"/>
        <v>17.8</v>
      </c>
      <c r="F545" s="84">
        <f t="shared" si="681"/>
        <v>35.6</v>
      </c>
      <c r="H545" s="26">
        <f t="shared" si="684"/>
        <v>2.8250980968739696E+32</v>
      </c>
      <c r="I545" s="23">
        <f t="shared" si="685"/>
        <v>107.80000000000005</v>
      </c>
      <c r="J545" s="27">
        <v>539</v>
      </c>
      <c r="M545" s="22"/>
      <c r="N545" s="23"/>
      <c r="O545" s="31"/>
      <c r="Z545" s="23"/>
      <c r="AA545" s="31"/>
      <c r="AK545" s="23"/>
      <c r="AL545" s="31"/>
      <c r="AV545" s="23"/>
      <c r="AW545" s="31"/>
      <c r="BG545" s="23"/>
      <c r="BH545" s="31"/>
      <c r="BR545" s="23"/>
      <c r="BS545" s="31"/>
      <c r="CC545" s="23"/>
      <c r="CD545" s="31"/>
      <c r="CN545" s="23"/>
      <c r="CO545" s="31"/>
      <c r="CY545" s="23"/>
      <c r="CZ545" s="31"/>
      <c r="DJ545" s="23"/>
      <c r="DK545" s="31"/>
    </row>
    <row r="546" spans="1:115">
      <c r="A546" s="23">
        <f t="shared" si="682"/>
        <v>33554432.000001341</v>
      </c>
      <c r="B546" s="23">
        <v>0</v>
      </c>
      <c r="C546" s="44">
        <f t="shared" si="686"/>
        <v>17.8</v>
      </c>
      <c r="D546" s="48"/>
      <c r="E546" s="47">
        <f t="shared" si="683"/>
        <v>17.8</v>
      </c>
      <c r="F546" s="84">
        <f t="shared" si="681"/>
        <v>35.6</v>
      </c>
      <c r="H546" s="26">
        <f t="shared" ref="H546:H609" si="687">POWER($I$1,J546)</f>
        <v>3.245185536584384E+32</v>
      </c>
      <c r="I546" s="23">
        <f t="shared" ref="I546:I609" si="688">LOG(H546,2)</f>
        <v>108.00000000000004</v>
      </c>
      <c r="J546" s="27">
        <v>540</v>
      </c>
      <c r="M546" s="22"/>
      <c r="N546" s="23"/>
      <c r="O546" s="31"/>
      <c r="Z546" s="23"/>
      <c r="AA546" s="31"/>
      <c r="AK546" s="23"/>
      <c r="AL546" s="31"/>
      <c r="AV546" s="23"/>
      <c r="AW546" s="31"/>
      <c r="BG546" s="23"/>
      <c r="BH546" s="31"/>
      <c r="BR546" s="23"/>
      <c r="BS546" s="31"/>
      <c r="CC546" s="23"/>
      <c r="CD546" s="31"/>
      <c r="CN546" s="23"/>
      <c r="CO546" s="31"/>
      <c r="CY546" s="23"/>
      <c r="CZ546" s="31"/>
      <c r="DJ546" s="23"/>
      <c r="DK546" s="31"/>
    </row>
    <row r="547" spans="1:115">
      <c r="A547" s="23">
        <f t="shared" si="682"/>
        <v>34737726.489022069</v>
      </c>
      <c r="B547" s="23">
        <v>0</v>
      </c>
      <c r="C547" s="44">
        <f t="shared" si="686"/>
        <v>17.8</v>
      </c>
      <c r="D547" s="48"/>
      <c r="E547" s="47">
        <f t="shared" si="683"/>
        <v>17.8</v>
      </c>
      <c r="F547" s="84">
        <f t="shared" si="681"/>
        <v>35.6</v>
      </c>
      <c r="H547" s="26">
        <f t="shared" si="687"/>
        <v>3.7277392875346525E+32</v>
      </c>
      <c r="I547" s="23">
        <f t="shared" si="688"/>
        <v>108.20000000000006</v>
      </c>
      <c r="J547" s="27">
        <v>541</v>
      </c>
      <c r="M547" s="22"/>
      <c r="N547" s="23"/>
      <c r="O547" s="31"/>
      <c r="Z547" s="23"/>
      <c r="AA547" s="31"/>
      <c r="AK547" s="23"/>
      <c r="AL547" s="31"/>
      <c r="AV547" s="23"/>
      <c r="AW547" s="31"/>
      <c r="BG547" s="23"/>
      <c r="BH547" s="31"/>
      <c r="BR547" s="23"/>
      <c r="BS547" s="31"/>
      <c r="CC547" s="23"/>
      <c r="CD547" s="31"/>
      <c r="CN547" s="23"/>
      <c r="CO547" s="31"/>
      <c r="CY547" s="23"/>
      <c r="CZ547" s="31"/>
      <c r="DJ547" s="23"/>
      <c r="DK547" s="31"/>
    </row>
    <row r="548" spans="1:115">
      <c r="A548" s="23">
        <f t="shared" si="682"/>
        <v>35962749.768080033</v>
      </c>
      <c r="B548" s="23">
        <v>0</v>
      </c>
      <c r="C548" s="44">
        <f t="shared" si="686"/>
        <v>17.8</v>
      </c>
      <c r="D548" s="48"/>
      <c r="E548" s="47">
        <f t="shared" si="683"/>
        <v>17.8</v>
      </c>
      <c r="F548" s="84">
        <f t="shared" si="681"/>
        <v>35.6</v>
      </c>
      <c r="H548" s="26">
        <f t="shared" si="687"/>
        <v>4.2820479874488743E+32</v>
      </c>
      <c r="I548" s="23">
        <f t="shared" si="688"/>
        <v>108.40000000000005</v>
      </c>
      <c r="J548" s="27">
        <v>542</v>
      </c>
      <c r="M548" s="22"/>
      <c r="N548" s="23"/>
      <c r="O548" s="31"/>
      <c r="Z548" s="23"/>
      <c r="AA548" s="31"/>
      <c r="AK548" s="23"/>
      <c r="AL548" s="31"/>
      <c r="AV548" s="23"/>
      <c r="AW548" s="31"/>
      <c r="BG548" s="23"/>
      <c r="BH548" s="31"/>
      <c r="BR548" s="23"/>
      <c r="BS548" s="31"/>
      <c r="CC548" s="23"/>
      <c r="CD548" s="31"/>
      <c r="CN548" s="23"/>
      <c r="CO548" s="31"/>
      <c r="CY548" s="23"/>
      <c r="CZ548" s="31"/>
      <c r="DJ548" s="23"/>
      <c r="DK548" s="31"/>
    </row>
    <row r="549" spans="1:115">
      <c r="A549" s="23">
        <f t="shared" si="682"/>
        <v>37230973.399777897</v>
      </c>
      <c r="B549" s="23">
        <v>0</v>
      </c>
      <c r="C549" s="44">
        <f t="shared" si="686"/>
        <v>17.8</v>
      </c>
      <c r="D549" s="48"/>
      <c r="E549" s="47">
        <f t="shared" si="683"/>
        <v>17.8</v>
      </c>
      <c r="F549" s="84">
        <f t="shared" si="681"/>
        <v>35.6</v>
      </c>
      <c r="H549" s="26">
        <f t="shared" si="687"/>
        <v>4.9187814792008871E+32</v>
      </c>
      <c r="I549" s="23">
        <f t="shared" si="688"/>
        <v>108.60000000000005</v>
      </c>
      <c r="J549" s="27">
        <v>543</v>
      </c>
      <c r="M549" s="22"/>
      <c r="N549" s="23"/>
      <c r="O549" s="31"/>
      <c r="Z549" s="23"/>
      <c r="AA549" s="31"/>
      <c r="AK549" s="23"/>
      <c r="AL549" s="31"/>
      <c r="AV549" s="23"/>
      <c r="AW549" s="31"/>
      <c r="BG549" s="23"/>
      <c r="BH549" s="31"/>
      <c r="BR549" s="23"/>
      <c r="BS549" s="31"/>
      <c r="CC549" s="23"/>
      <c r="CD549" s="31"/>
      <c r="CN549" s="23"/>
      <c r="CO549" s="31"/>
      <c r="CY549" s="23"/>
      <c r="CZ549" s="31"/>
      <c r="DJ549" s="23"/>
      <c r="DK549" s="31"/>
    </row>
    <row r="550" spans="1:115">
      <c r="A550" s="23">
        <f t="shared" si="682"/>
        <v>38543920.841261424</v>
      </c>
      <c r="B550" s="23">
        <v>0</v>
      </c>
      <c r="C550" s="44">
        <f t="shared" si="686"/>
        <v>17.8</v>
      </c>
      <c r="D550" s="48"/>
      <c r="E550" s="47">
        <f t="shared" si="683"/>
        <v>17.8</v>
      </c>
      <c r="F550" s="84">
        <f t="shared" si="681"/>
        <v>35.6</v>
      </c>
      <c r="H550" s="26">
        <f t="shared" si="687"/>
        <v>5.650196193747942E+32</v>
      </c>
      <c r="I550" s="23">
        <f t="shared" si="688"/>
        <v>108.80000000000005</v>
      </c>
      <c r="J550" s="27">
        <v>544</v>
      </c>
      <c r="M550" s="22"/>
      <c r="N550" s="23"/>
      <c r="O550" s="31"/>
      <c r="Z550" s="23"/>
      <c r="AA550" s="31"/>
      <c r="AK550" s="23"/>
      <c r="AL550" s="31"/>
      <c r="AV550" s="23"/>
      <c r="AW550" s="31"/>
      <c r="BG550" s="23"/>
      <c r="BH550" s="31"/>
      <c r="BR550" s="23"/>
      <c r="BS550" s="31"/>
      <c r="CC550" s="23"/>
      <c r="CD550" s="31"/>
      <c r="CN550" s="23"/>
      <c r="CO550" s="31"/>
      <c r="CY550" s="23"/>
      <c r="CZ550" s="31"/>
      <c r="DJ550" s="23"/>
      <c r="DK550" s="31"/>
    </row>
    <row r="551" spans="1:115">
      <c r="A551" s="23">
        <f t="shared" si="682"/>
        <v>39903169.274276592</v>
      </c>
      <c r="B551" s="23">
        <v>0</v>
      </c>
      <c r="C551" s="44">
        <f t="shared" si="686"/>
        <v>17.8</v>
      </c>
      <c r="D551" s="48"/>
      <c r="E551" s="47">
        <f t="shared" si="683"/>
        <v>17.8</v>
      </c>
      <c r="F551" s="84">
        <f t="shared" si="681"/>
        <v>35.6</v>
      </c>
      <c r="H551" s="26">
        <f t="shared" si="687"/>
        <v>6.4903710731687709E+32</v>
      </c>
      <c r="I551" s="23">
        <f t="shared" si="688"/>
        <v>109.00000000000006</v>
      </c>
      <c r="J551" s="27">
        <v>545</v>
      </c>
      <c r="M551" s="22"/>
      <c r="N551" s="23"/>
      <c r="O551" s="31"/>
      <c r="Z551" s="23"/>
      <c r="AA551" s="31"/>
      <c r="AK551" s="23"/>
      <c r="AL551" s="31"/>
      <c r="AV551" s="23"/>
      <c r="AW551" s="31"/>
      <c r="BG551" s="23"/>
      <c r="BH551" s="31"/>
      <c r="BR551" s="23"/>
      <c r="BS551" s="31"/>
      <c r="CC551" s="23"/>
      <c r="CD551" s="31"/>
      <c r="CN551" s="23"/>
      <c r="CO551" s="31"/>
      <c r="CY551" s="23"/>
      <c r="CZ551" s="31"/>
      <c r="DJ551" s="23"/>
      <c r="DK551" s="31"/>
    </row>
    <row r="552" spans="1:115">
      <c r="A552" s="23">
        <f t="shared" si="682"/>
        <v>41310351.499763563</v>
      </c>
      <c r="B552" s="23">
        <v>0</v>
      </c>
      <c r="C552" s="44">
        <f t="shared" si="686"/>
        <v>17.8</v>
      </c>
      <c r="D552" s="48"/>
      <c r="E552" s="47">
        <f t="shared" si="683"/>
        <v>17.8</v>
      </c>
      <c r="F552" s="84">
        <f t="shared" si="681"/>
        <v>35.6</v>
      </c>
      <c r="H552" s="26">
        <f t="shared" si="687"/>
        <v>7.4554785750693079E+32</v>
      </c>
      <c r="I552" s="23">
        <f t="shared" si="688"/>
        <v>109.20000000000006</v>
      </c>
      <c r="J552" s="27">
        <v>546</v>
      </c>
      <c r="M552" s="22"/>
      <c r="N552" s="23"/>
      <c r="O552" s="31"/>
      <c r="Z552" s="23"/>
      <c r="AA552" s="31"/>
      <c r="AK552" s="23"/>
      <c r="AL552" s="31"/>
      <c r="AV552" s="23"/>
      <c r="AW552" s="31"/>
      <c r="BG552" s="23"/>
      <c r="BH552" s="31"/>
      <c r="BR552" s="23"/>
      <c r="BS552" s="31"/>
      <c r="CC552" s="23"/>
      <c r="CD552" s="31"/>
      <c r="CN552" s="23"/>
      <c r="CO552" s="31"/>
      <c r="CY552" s="23"/>
      <c r="CZ552" s="31"/>
      <c r="DJ552" s="23"/>
      <c r="DK552" s="31"/>
    </row>
    <row r="553" spans="1:115">
      <c r="A553" s="23">
        <f t="shared" si="682"/>
        <v>42767157.899263255</v>
      </c>
      <c r="B553" s="23">
        <v>0</v>
      </c>
      <c r="C553" s="44">
        <f t="shared" si="686"/>
        <v>17.8</v>
      </c>
      <c r="D553" s="48"/>
      <c r="E553" s="47">
        <f t="shared" si="683"/>
        <v>17.8</v>
      </c>
      <c r="F553" s="84">
        <f t="shared" si="681"/>
        <v>35.6</v>
      </c>
      <c r="H553" s="26">
        <f t="shared" si="687"/>
        <v>8.5640959748977544E+32</v>
      </c>
      <c r="I553" s="23">
        <f t="shared" si="688"/>
        <v>109.40000000000006</v>
      </c>
      <c r="J553" s="27">
        <v>547</v>
      </c>
      <c r="M553" s="22"/>
      <c r="N553" s="23"/>
      <c r="O553" s="31"/>
      <c r="Z553" s="23"/>
      <c r="AA553" s="31"/>
      <c r="AK553" s="23"/>
      <c r="AL553" s="31"/>
      <c r="AV553" s="23"/>
      <c r="AW553" s="31"/>
      <c r="BG553" s="23"/>
      <c r="BH553" s="31"/>
      <c r="BR553" s="23"/>
      <c r="BS553" s="31"/>
      <c r="CC553" s="23"/>
      <c r="CD553" s="31"/>
      <c r="CN553" s="23"/>
      <c r="CO553" s="31"/>
      <c r="CY553" s="23"/>
      <c r="CZ553" s="31"/>
      <c r="DJ553" s="23"/>
      <c r="DK553" s="31"/>
    </row>
    <row r="554" spans="1:115">
      <c r="A554" s="23">
        <f t="shared" si="682"/>
        <v>44275338.465492934</v>
      </c>
      <c r="B554" s="23">
        <v>0</v>
      </c>
      <c r="C554" s="44">
        <f t="shared" si="686"/>
        <v>17.8</v>
      </c>
      <c r="D554" s="48"/>
      <c r="E554" s="47">
        <f t="shared" si="683"/>
        <v>17.8</v>
      </c>
      <c r="F554" s="84">
        <f t="shared" si="681"/>
        <v>35.6</v>
      </c>
      <c r="H554" s="26">
        <f t="shared" si="687"/>
        <v>9.8375629584017785E+32</v>
      </c>
      <c r="I554" s="23">
        <f t="shared" si="688"/>
        <v>109.60000000000005</v>
      </c>
      <c r="J554" s="27">
        <v>548</v>
      </c>
      <c r="M554" s="22"/>
      <c r="N554" s="23"/>
      <c r="O554" s="31"/>
      <c r="Z554" s="23"/>
      <c r="AA554" s="31"/>
      <c r="AK554" s="23"/>
      <c r="AL554" s="31"/>
      <c r="AV554" s="23"/>
      <c r="AW554" s="31"/>
      <c r="BG554" s="23"/>
      <c r="BH554" s="31"/>
      <c r="BR554" s="23"/>
      <c r="BS554" s="31"/>
      <c r="CC554" s="23"/>
      <c r="CD554" s="31"/>
      <c r="CN554" s="23"/>
      <c r="CO554" s="31"/>
      <c r="CY554" s="23"/>
      <c r="CZ554" s="31"/>
      <c r="DJ554" s="23"/>
      <c r="DK554" s="31"/>
    </row>
    <row r="555" spans="1:115">
      <c r="A555" s="23">
        <f t="shared" si="682"/>
        <v>45836704.904529765</v>
      </c>
      <c r="B555" s="23">
        <v>0</v>
      </c>
      <c r="C555" s="44">
        <f t="shared" si="686"/>
        <v>17.8</v>
      </c>
      <c r="D555" s="48"/>
      <c r="E555" s="47">
        <f t="shared" si="683"/>
        <v>17.8</v>
      </c>
      <c r="F555" s="84">
        <f t="shared" si="681"/>
        <v>35.6</v>
      </c>
      <c r="H555" s="26">
        <f t="shared" si="687"/>
        <v>1.1300392387495887E+33</v>
      </c>
      <c r="I555" s="23">
        <f t="shared" si="688"/>
        <v>109.80000000000007</v>
      </c>
      <c r="J555" s="27">
        <v>549</v>
      </c>
      <c r="M555" s="22"/>
      <c r="N555" s="23"/>
      <c r="O555" s="31"/>
      <c r="Z555" s="23"/>
      <c r="AA555" s="31"/>
      <c r="AK555" s="23"/>
      <c r="AL555" s="31"/>
      <c r="AV555" s="23"/>
      <c r="AW555" s="31"/>
      <c r="BG555" s="23"/>
      <c r="BH555" s="31"/>
      <c r="BR555" s="23"/>
      <c r="BS555" s="31"/>
      <c r="CC555" s="23"/>
      <c r="CD555" s="31"/>
      <c r="CN555" s="23"/>
      <c r="CO555" s="31"/>
      <c r="CY555" s="23"/>
      <c r="CZ555" s="31"/>
      <c r="DJ555" s="23"/>
      <c r="DK555" s="31"/>
    </row>
    <row r="556" spans="1:115">
      <c r="A556" s="23">
        <f t="shared" si="682"/>
        <v>47453132.812127709</v>
      </c>
      <c r="B556" s="23">
        <v>0</v>
      </c>
      <c r="C556" s="44">
        <f t="shared" si="686"/>
        <v>17.8</v>
      </c>
      <c r="D556" s="48"/>
      <c r="E556" s="47">
        <f t="shared" si="683"/>
        <v>17.8</v>
      </c>
      <c r="F556" s="84">
        <f t="shared" si="681"/>
        <v>35.6</v>
      </c>
      <c r="H556" s="26">
        <f t="shared" si="687"/>
        <v>1.2980742146337545E+33</v>
      </c>
      <c r="I556" s="23">
        <f t="shared" si="688"/>
        <v>110.00000000000006</v>
      </c>
      <c r="J556" s="27">
        <v>550</v>
      </c>
      <c r="M556" s="22"/>
      <c r="N556" s="23"/>
      <c r="O556" s="31"/>
      <c r="Z556" s="23"/>
      <c r="AA556" s="31"/>
      <c r="AK556" s="23"/>
      <c r="AL556" s="31"/>
      <c r="AV556" s="23"/>
      <c r="AW556" s="31"/>
      <c r="BG556" s="23"/>
      <c r="BH556" s="31"/>
      <c r="BR556" s="23"/>
      <c r="BS556" s="31"/>
      <c r="CC556" s="23"/>
      <c r="CD556" s="31"/>
      <c r="CN556" s="23"/>
      <c r="CO556" s="31"/>
      <c r="CY556" s="23"/>
      <c r="CZ556" s="31"/>
      <c r="DJ556" s="23"/>
      <c r="DK556" s="31"/>
    </row>
    <row r="557" spans="1:115">
      <c r="A557" s="23">
        <f t="shared" si="682"/>
        <v>49126563.926782176</v>
      </c>
      <c r="B557" s="23">
        <v>0</v>
      </c>
      <c r="C557" s="44">
        <f t="shared" si="686"/>
        <v>17.8</v>
      </c>
      <c r="D557" s="48"/>
      <c r="E557" s="47">
        <f t="shared" si="683"/>
        <v>17.8</v>
      </c>
      <c r="F557" s="84">
        <f t="shared" si="681"/>
        <v>35.6</v>
      </c>
      <c r="H557" s="26">
        <f t="shared" si="687"/>
        <v>1.4910957150138622E+33</v>
      </c>
      <c r="I557" s="23">
        <f t="shared" si="688"/>
        <v>110.20000000000006</v>
      </c>
      <c r="J557" s="27">
        <v>551</v>
      </c>
      <c r="M557" s="22"/>
      <c r="N557" s="23"/>
      <c r="O557" s="31"/>
      <c r="Z557" s="23"/>
      <c r="AA557" s="31"/>
      <c r="AK557" s="23"/>
      <c r="AL557" s="31"/>
      <c r="AV557" s="23"/>
      <c r="AW557" s="31"/>
      <c r="BG557" s="23"/>
      <c r="BH557" s="31"/>
      <c r="BR557" s="23"/>
      <c r="BS557" s="31"/>
      <c r="CC557" s="23"/>
      <c r="CD557" s="31"/>
      <c r="CN557" s="23"/>
      <c r="CO557" s="31"/>
      <c r="CY557" s="23"/>
      <c r="CZ557" s="31"/>
      <c r="DJ557" s="23"/>
      <c r="DK557" s="31"/>
    </row>
    <row r="558" spans="1:115">
      <c r="A558" s="23">
        <f t="shared" si="682"/>
        <v>50859008.462248705</v>
      </c>
      <c r="B558" s="23">
        <v>0</v>
      </c>
      <c r="C558" s="44">
        <f t="shared" si="686"/>
        <v>17.8</v>
      </c>
      <c r="D558" s="48"/>
      <c r="E558" s="47">
        <f t="shared" si="683"/>
        <v>17.8</v>
      </c>
      <c r="F558" s="84">
        <f t="shared" si="681"/>
        <v>35.6</v>
      </c>
      <c r="H558" s="26">
        <f t="shared" si="687"/>
        <v>1.7128191949795512E+33</v>
      </c>
      <c r="I558" s="23">
        <f t="shared" si="688"/>
        <v>110.40000000000006</v>
      </c>
      <c r="J558" s="27">
        <v>552</v>
      </c>
      <c r="M558" s="22"/>
      <c r="N558" s="23"/>
      <c r="O558" s="31"/>
      <c r="Z558" s="23"/>
      <c r="AA558" s="31"/>
      <c r="AK558" s="23"/>
      <c r="AL558" s="31"/>
      <c r="AV558" s="23"/>
      <c r="AW558" s="31"/>
      <c r="BG558" s="23"/>
      <c r="BH558" s="31"/>
      <c r="BR558" s="23"/>
      <c r="BS558" s="31"/>
      <c r="CC558" s="23"/>
      <c r="CD558" s="31"/>
      <c r="CN558" s="23"/>
      <c r="CO558" s="31"/>
      <c r="CY558" s="23"/>
      <c r="CZ558" s="31"/>
      <c r="DJ558" s="23"/>
      <c r="DK558" s="31"/>
    </row>
    <row r="559" spans="1:115">
      <c r="A559" s="23">
        <f t="shared" si="682"/>
        <v>52652547.522317886</v>
      </c>
      <c r="B559" s="23">
        <v>0</v>
      </c>
      <c r="C559" s="44">
        <f t="shared" si="686"/>
        <v>17.8</v>
      </c>
      <c r="D559" s="48"/>
      <c r="E559" s="47">
        <f t="shared" si="683"/>
        <v>17.8</v>
      </c>
      <c r="F559" s="84">
        <f t="shared" si="681"/>
        <v>35.6</v>
      </c>
      <c r="H559" s="26">
        <f t="shared" si="687"/>
        <v>1.9675125916803563E+33</v>
      </c>
      <c r="I559" s="23">
        <f t="shared" si="688"/>
        <v>110.60000000000005</v>
      </c>
      <c r="J559" s="27">
        <v>553</v>
      </c>
      <c r="M559" s="22"/>
      <c r="N559" s="23"/>
      <c r="O559" s="31"/>
      <c r="Z559" s="23"/>
      <c r="AA559" s="31"/>
      <c r="AK559" s="23"/>
      <c r="AL559" s="31"/>
      <c r="AV559" s="23"/>
      <c r="AW559" s="31"/>
      <c r="BG559" s="23"/>
      <c r="BH559" s="31"/>
      <c r="BR559" s="23"/>
      <c r="BS559" s="31"/>
      <c r="CC559" s="23"/>
      <c r="CD559" s="31"/>
      <c r="CN559" s="23"/>
      <c r="CO559" s="31"/>
      <c r="CY559" s="23"/>
      <c r="CZ559" s="31"/>
      <c r="DJ559" s="23"/>
      <c r="DK559" s="31"/>
    </row>
    <row r="560" spans="1:115">
      <c r="A560" s="23">
        <f t="shared" si="682"/>
        <v>54509335.600746937</v>
      </c>
      <c r="B560" s="23">
        <v>0</v>
      </c>
      <c r="C560" s="44">
        <f t="shared" si="686"/>
        <v>17.8</v>
      </c>
      <c r="D560" s="48"/>
      <c r="E560" s="47">
        <f t="shared" si="683"/>
        <v>17.8</v>
      </c>
      <c r="F560" s="84">
        <f t="shared" si="681"/>
        <v>35.6</v>
      </c>
      <c r="H560" s="26">
        <f t="shared" si="687"/>
        <v>2.2600784774991785E+33</v>
      </c>
      <c r="I560" s="23">
        <f t="shared" si="688"/>
        <v>110.80000000000007</v>
      </c>
      <c r="J560" s="27">
        <v>554</v>
      </c>
      <c r="M560" s="22"/>
      <c r="N560" s="23"/>
      <c r="O560" s="31"/>
      <c r="Z560" s="23"/>
      <c r="AA560" s="31"/>
      <c r="AK560" s="23"/>
      <c r="AL560" s="31"/>
      <c r="AV560" s="23"/>
      <c r="AW560" s="31"/>
      <c r="BG560" s="23"/>
      <c r="BH560" s="31"/>
      <c r="BR560" s="23"/>
      <c r="BS560" s="31"/>
      <c r="CC560" s="23"/>
      <c r="CD560" s="31"/>
      <c r="CN560" s="23"/>
      <c r="CO560" s="31"/>
      <c r="CY560" s="23"/>
      <c r="CZ560" s="31"/>
      <c r="DJ560" s="23"/>
      <c r="DK560" s="31"/>
    </row>
    <row r="561" spans="1:115">
      <c r="A561" s="23">
        <f t="shared" si="682"/>
        <v>56431603.169351369</v>
      </c>
      <c r="B561" s="23">
        <v>0</v>
      </c>
      <c r="C561" s="44">
        <f t="shared" si="686"/>
        <v>17.8</v>
      </c>
      <c r="D561" s="48"/>
      <c r="E561" s="47">
        <f t="shared" si="683"/>
        <v>17.8</v>
      </c>
      <c r="F561" s="84">
        <f t="shared" si="681"/>
        <v>35.6</v>
      </c>
      <c r="H561" s="26">
        <f t="shared" si="687"/>
        <v>2.5961484292675101E+33</v>
      </c>
      <c r="I561" s="23">
        <f t="shared" si="688"/>
        <v>111.00000000000006</v>
      </c>
      <c r="J561" s="27">
        <v>555</v>
      </c>
      <c r="M561" s="22"/>
      <c r="N561" s="23"/>
      <c r="O561" s="31"/>
      <c r="Z561" s="23"/>
      <c r="AA561" s="31"/>
      <c r="AK561" s="23"/>
      <c r="AL561" s="31"/>
      <c r="AV561" s="23"/>
      <c r="AW561" s="31"/>
      <c r="BG561" s="23"/>
      <c r="BH561" s="31"/>
      <c r="BR561" s="23"/>
      <c r="BS561" s="31"/>
      <c r="CC561" s="23"/>
      <c r="CD561" s="31"/>
      <c r="CN561" s="23"/>
      <c r="CO561" s="31"/>
      <c r="CY561" s="23"/>
      <c r="CZ561" s="31"/>
      <c r="DJ561" s="23"/>
      <c r="DK561" s="31"/>
    </row>
    <row r="562" spans="1:115">
      <c r="A562" s="23">
        <f t="shared" si="682"/>
        <v>58421659.357365385</v>
      </c>
      <c r="B562" s="23">
        <v>0</v>
      </c>
      <c r="C562" s="44">
        <f t="shared" si="686"/>
        <v>17.8</v>
      </c>
      <c r="D562" s="48"/>
      <c r="E562" s="47">
        <f t="shared" si="683"/>
        <v>17.8</v>
      </c>
      <c r="F562" s="84">
        <f t="shared" si="681"/>
        <v>35.6</v>
      </c>
      <c r="H562" s="26">
        <f t="shared" si="687"/>
        <v>2.9821914300277249E+33</v>
      </c>
      <c r="I562" s="23">
        <f t="shared" si="688"/>
        <v>111.20000000000005</v>
      </c>
      <c r="J562" s="27">
        <v>556</v>
      </c>
      <c r="M562" s="22"/>
      <c r="N562" s="23"/>
      <c r="O562" s="31"/>
      <c r="Z562" s="23"/>
      <c r="AA562" s="31"/>
      <c r="AK562" s="23"/>
      <c r="AL562" s="31"/>
      <c r="AV562" s="23"/>
      <c r="AW562" s="31"/>
      <c r="BG562" s="23"/>
      <c r="BH562" s="31"/>
      <c r="BR562" s="23"/>
      <c r="BS562" s="31"/>
      <c r="CC562" s="23"/>
      <c r="CD562" s="31"/>
      <c r="CN562" s="23"/>
      <c r="CO562" s="31"/>
      <c r="CY562" s="23"/>
      <c r="CZ562" s="31"/>
      <c r="DJ562" s="23"/>
      <c r="DK562" s="31"/>
    </row>
    <row r="563" spans="1:115">
      <c r="A563" s="23">
        <f t="shared" si="682"/>
        <v>60481894.725289777</v>
      </c>
      <c r="B563" s="23">
        <v>0</v>
      </c>
      <c r="C563" s="44">
        <f t="shared" si="686"/>
        <v>17.8</v>
      </c>
      <c r="D563" s="48"/>
      <c r="E563" s="47">
        <f t="shared" si="683"/>
        <v>17.8</v>
      </c>
      <c r="F563" s="84">
        <f t="shared" si="681"/>
        <v>35.6</v>
      </c>
      <c r="H563" s="26">
        <f t="shared" si="687"/>
        <v>3.4256383899591029E+33</v>
      </c>
      <c r="I563" s="23">
        <f t="shared" si="688"/>
        <v>111.40000000000006</v>
      </c>
      <c r="J563" s="27">
        <v>557</v>
      </c>
      <c r="M563" s="22"/>
      <c r="N563" s="23"/>
      <c r="O563" s="31"/>
      <c r="Z563" s="23"/>
      <c r="AA563" s="31"/>
      <c r="AK563" s="23"/>
      <c r="AL563" s="31"/>
      <c r="AV563" s="23"/>
      <c r="AW563" s="31"/>
      <c r="BG563" s="23"/>
      <c r="BH563" s="31"/>
      <c r="BR563" s="23"/>
      <c r="BS563" s="31"/>
      <c r="CC563" s="23"/>
      <c r="CD563" s="31"/>
      <c r="CN563" s="23"/>
      <c r="CO563" s="31"/>
      <c r="CY563" s="23"/>
      <c r="CZ563" s="31"/>
      <c r="DJ563" s="23"/>
      <c r="DK563" s="31"/>
    </row>
    <row r="564" spans="1:115">
      <c r="A564" s="23">
        <f t="shared" si="682"/>
        <v>62614784.136559337</v>
      </c>
      <c r="B564" s="23">
        <v>0</v>
      </c>
      <c r="C564" s="44">
        <f t="shared" si="686"/>
        <v>17.8</v>
      </c>
      <c r="D564" s="48"/>
      <c r="E564" s="47">
        <f t="shared" si="683"/>
        <v>17.8</v>
      </c>
      <c r="F564" s="84">
        <f t="shared" si="681"/>
        <v>35.6</v>
      </c>
      <c r="H564" s="26">
        <f t="shared" si="687"/>
        <v>3.9350251833607137E+33</v>
      </c>
      <c r="I564" s="23">
        <f t="shared" si="688"/>
        <v>111.60000000000005</v>
      </c>
      <c r="J564" s="27">
        <v>558</v>
      </c>
      <c r="M564" s="22"/>
      <c r="N564" s="23"/>
      <c r="O564" s="31"/>
      <c r="Z564" s="23"/>
      <c r="AA564" s="31"/>
      <c r="AK564" s="23"/>
      <c r="AL564" s="31"/>
      <c r="AV564" s="23"/>
      <c r="AW564" s="31"/>
      <c r="BG564" s="23"/>
      <c r="BH564" s="31"/>
      <c r="BR564" s="23"/>
      <c r="BS564" s="31"/>
      <c r="CC564" s="23"/>
      <c r="CD564" s="31"/>
      <c r="CN564" s="23"/>
      <c r="CO564" s="31"/>
      <c r="CY564" s="23"/>
      <c r="CZ564" s="31"/>
      <c r="DJ564" s="23"/>
      <c r="DK564" s="31"/>
    </row>
    <row r="565" spans="1:115">
      <c r="A565" s="23">
        <f t="shared" si="682"/>
        <v>64822889.730479412</v>
      </c>
      <c r="B565" s="23">
        <v>0</v>
      </c>
      <c r="C565" s="44">
        <f t="shared" si="686"/>
        <v>17.8</v>
      </c>
      <c r="D565" s="48"/>
      <c r="E565" s="47">
        <f t="shared" si="683"/>
        <v>17.8</v>
      </c>
      <c r="F565" s="84">
        <f t="shared" si="681"/>
        <v>35.6</v>
      </c>
      <c r="H565" s="26">
        <f t="shared" si="687"/>
        <v>4.5201569549983577E+33</v>
      </c>
      <c r="I565" s="23">
        <f t="shared" si="688"/>
        <v>111.80000000000007</v>
      </c>
      <c r="J565" s="27">
        <v>559</v>
      </c>
      <c r="M565" s="22"/>
      <c r="N565" s="23"/>
      <c r="O565" s="31"/>
      <c r="Z565" s="23"/>
      <c r="AA565" s="31"/>
      <c r="AK565" s="23"/>
      <c r="AL565" s="31"/>
      <c r="AV565" s="23"/>
      <c r="AW565" s="31"/>
      <c r="BG565" s="23"/>
      <c r="BH565" s="31"/>
      <c r="BR565" s="23"/>
      <c r="BS565" s="31"/>
      <c r="CC565" s="23"/>
      <c r="CD565" s="31"/>
      <c r="CN565" s="23"/>
      <c r="CO565" s="31"/>
      <c r="CY565" s="23"/>
      <c r="CZ565" s="31"/>
      <c r="DJ565" s="23"/>
      <c r="DK565" s="31"/>
    </row>
    <row r="566" spans="1:115">
      <c r="A566" s="23">
        <f t="shared" si="682"/>
        <v>67108864.000002787</v>
      </c>
      <c r="B566" s="23">
        <v>0</v>
      </c>
      <c r="C566" s="44">
        <f t="shared" si="686"/>
        <v>17.8</v>
      </c>
      <c r="D566" s="48"/>
      <c r="E566" s="47">
        <f t="shared" si="683"/>
        <v>17.8</v>
      </c>
      <c r="F566" s="84">
        <f t="shared" si="681"/>
        <v>35.6</v>
      </c>
      <c r="H566" s="26">
        <f t="shared" si="687"/>
        <v>5.1922968585350213E+33</v>
      </c>
      <c r="I566" s="23">
        <f t="shared" si="688"/>
        <v>112.00000000000006</v>
      </c>
      <c r="J566" s="27">
        <v>560</v>
      </c>
      <c r="M566" s="22"/>
      <c r="N566" s="23"/>
      <c r="O566" s="31"/>
      <c r="Z566" s="23"/>
      <c r="AA566" s="31"/>
      <c r="AK566" s="23"/>
      <c r="AL566" s="31"/>
      <c r="AV566" s="23"/>
      <c r="AW566" s="31"/>
      <c r="BG566" s="23"/>
      <c r="BH566" s="31"/>
      <c r="BR566" s="23"/>
      <c r="BS566" s="31"/>
      <c r="CC566" s="23"/>
      <c r="CD566" s="31"/>
      <c r="CN566" s="23"/>
      <c r="CO566" s="31"/>
      <c r="CY566" s="23"/>
      <c r="CZ566" s="31"/>
      <c r="DJ566" s="23"/>
      <c r="DK566" s="31"/>
    </row>
    <row r="567" spans="1:115">
      <c r="A567" s="23">
        <f t="shared" si="682"/>
        <v>69475452.978044242</v>
      </c>
      <c r="B567" s="23">
        <v>0</v>
      </c>
      <c r="C567" s="44">
        <f t="shared" si="686"/>
        <v>17.8</v>
      </c>
      <c r="D567" s="48"/>
      <c r="E567" s="47">
        <f t="shared" si="683"/>
        <v>17.8</v>
      </c>
      <c r="F567" s="84">
        <f t="shared" si="681"/>
        <v>35.6</v>
      </c>
      <c r="H567" s="26">
        <f t="shared" si="687"/>
        <v>5.9643828600554521E+33</v>
      </c>
      <c r="I567" s="23">
        <f t="shared" si="688"/>
        <v>112.20000000000005</v>
      </c>
      <c r="J567" s="27">
        <v>561</v>
      </c>
      <c r="M567" s="22"/>
      <c r="N567" s="23"/>
      <c r="O567" s="31"/>
      <c r="Z567" s="23"/>
      <c r="AA567" s="31"/>
      <c r="AK567" s="23"/>
      <c r="AL567" s="31"/>
      <c r="AV567" s="23"/>
      <c r="AW567" s="31"/>
      <c r="BG567" s="23"/>
      <c r="BH567" s="31"/>
      <c r="BR567" s="23"/>
      <c r="BS567" s="31"/>
      <c r="CC567" s="23"/>
      <c r="CD567" s="31"/>
      <c r="CN567" s="23"/>
      <c r="CO567" s="31"/>
      <c r="CY567" s="23"/>
      <c r="CZ567" s="31"/>
      <c r="DJ567" s="23"/>
      <c r="DK567" s="31"/>
    </row>
    <row r="568" spans="1:115">
      <c r="A568" s="23">
        <f t="shared" si="682"/>
        <v>71925499.536160186</v>
      </c>
      <c r="B568" s="23">
        <v>0</v>
      </c>
      <c r="C568" s="44">
        <f t="shared" si="686"/>
        <v>17.8</v>
      </c>
      <c r="D568" s="48"/>
      <c r="E568" s="47">
        <f t="shared" si="683"/>
        <v>17.8</v>
      </c>
      <c r="F568" s="84">
        <f t="shared" si="681"/>
        <v>35.6</v>
      </c>
      <c r="H568" s="26">
        <f t="shared" si="687"/>
        <v>6.8512767799182093E+33</v>
      </c>
      <c r="I568" s="23">
        <f t="shared" si="688"/>
        <v>112.40000000000006</v>
      </c>
      <c r="J568" s="27">
        <v>562</v>
      </c>
      <c r="M568" s="22"/>
      <c r="N568" s="23"/>
      <c r="O568" s="31"/>
      <c r="Z568" s="23"/>
      <c r="AA568" s="31"/>
      <c r="AK568" s="23"/>
      <c r="AL568" s="31"/>
      <c r="AV568" s="23"/>
      <c r="AW568" s="31"/>
      <c r="BG568" s="23"/>
      <c r="BH568" s="31"/>
      <c r="BR568" s="23"/>
      <c r="BS568" s="31"/>
      <c r="CC568" s="23"/>
      <c r="CD568" s="31"/>
      <c r="CN568" s="23"/>
      <c r="CO568" s="31"/>
      <c r="CY568" s="23"/>
      <c r="CZ568" s="31"/>
      <c r="DJ568" s="23"/>
      <c r="DK568" s="31"/>
    </row>
    <row r="569" spans="1:115">
      <c r="A569" s="23">
        <f t="shared" si="682"/>
        <v>74461946.799555913</v>
      </c>
      <c r="B569" s="23">
        <v>0</v>
      </c>
      <c r="C569" s="44">
        <f t="shared" si="686"/>
        <v>17.8</v>
      </c>
      <c r="D569" s="48"/>
      <c r="E569" s="47">
        <f t="shared" si="683"/>
        <v>17.8</v>
      </c>
      <c r="F569" s="84">
        <f t="shared" si="681"/>
        <v>35.6</v>
      </c>
      <c r="H569" s="26">
        <f t="shared" si="687"/>
        <v>7.8700503667214297E+33</v>
      </c>
      <c r="I569" s="23">
        <f t="shared" si="688"/>
        <v>112.60000000000005</v>
      </c>
      <c r="J569" s="27">
        <v>563</v>
      </c>
      <c r="M569" s="22"/>
      <c r="N569" s="23"/>
      <c r="O569" s="31"/>
      <c r="Z569" s="23"/>
      <c r="AA569" s="31"/>
      <c r="AK569" s="23"/>
      <c r="AL569" s="31"/>
      <c r="AV569" s="23"/>
      <c r="AW569" s="31"/>
      <c r="BG569" s="23"/>
      <c r="BH569" s="31"/>
      <c r="BR569" s="23"/>
      <c r="BS569" s="31"/>
      <c r="CC569" s="23"/>
      <c r="CD569" s="31"/>
      <c r="CN569" s="23"/>
      <c r="CO569" s="31"/>
      <c r="CY569" s="23"/>
      <c r="CZ569" s="31"/>
      <c r="DJ569" s="23"/>
      <c r="DK569" s="31"/>
    </row>
    <row r="570" spans="1:115">
      <c r="A570" s="23">
        <f t="shared" si="682"/>
        <v>77087841.682522967</v>
      </c>
      <c r="B570" s="23">
        <v>0</v>
      </c>
      <c r="C570" s="44">
        <f t="shared" si="686"/>
        <v>17.8</v>
      </c>
      <c r="D570" s="48"/>
      <c r="E570" s="47">
        <f t="shared" si="683"/>
        <v>17.8</v>
      </c>
      <c r="F570" s="84">
        <f t="shared" si="681"/>
        <v>35.6</v>
      </c>
      <c r="H570" s="26">
        <f t="shared" si="687"/>
        <v>9.0403139099967199E+33</v>
      </c>
      <c r="I570" s="23">
        <f t="shared" si="688"/>
        <v>112.80000000000005</v>
      </c>
      <c r="J570" s="27">
        <v>564</v>
      </c>
      <c r="M570" s="22"/>
      <c r="N570" s="23"/>
      <c r="O570" s="31"/>
      <c r="Z570" s="23"/>
      <c r="AA570" s="31"/>
      <c r="AK570" s="23"/>
      <c r="AL570" s="31"/>
      <c r="AV570" s="23"/>
      <c r="AW570" s="31"/>
      <c r="BG570" s="23"/>
      <c r="BH570" s="31"/>
      <c r="BR570" s="23"/>
      <c r="BS570" s="31"/>
      <c r="CC570" s="23"/>
      <c r="CD570" s="31"/>
      <c r="CN570" s="23"/>
      <c r="CO570" s="31"/>
      <c r="CY570" s="23"/>
      <c r="CZ570" s="31"/>
      <c r="DJ570" s="23"/>
      <c r="DK570" s="31"/>
    </row>
    <row r="571" spans="1:115">
      <c r="A571" s="23">
        <f t="shared" si="682"/>
        <v>79806338.548553303</v>
      </c>
      <c r="B571" s="23">
        <v>0</v>
      </c>
      <c r="C571" s="44">
        <f t="shared" si="686"/>
        <v>17.8</v>
      </c>
      <c r="D571" s="48"/>
      <c r="E571" s="47">
        <f t="shared" si="683"/>
        <v>17.8</v>
      </c>
      <c r="F571" s="84">
        <f t="shared" si="681"/>
        <v>35.6</v>
      </c>
      <c r="H571" s="26">
        <f t="shared" si="687"/>
        <v>1.0384593717070045E+34</v>
      </c>
      <c r="I571" s="23">
        <f t="shared" si="688"/>
        <v>113.00000000000006</v>
      </c>
      <c r="J571" s="27">
        <v>565</v>
      </c>
      <c r="M571" s="22"/>
      <c r="N571" s="23"/>
      <c r="O571" s="31"/>
      <c r="Z571" s="23"/>
      <c r="AA571" s="31"/>
      <c r="AK571" s="23"/>
      <c r="AL571" s="31"/>
      <c r="AV571" s="23"/>
      <c r="AW571" s="31"/>
      <c r="BG571" s="23"/>
      <c r="BH571" s="31"/>
      <c r="BR571" s="23"/>
      <c r="BS571" s="31"/>
      <c r="CC571" s="23"/>
      <c r="CD571" s="31"/>
      <c r="CN571" s="23"/>
      <c r="CO571" s="31"/>
      <c r="CY571" s="23"/>
      <c r="CZ571" s="31"/>
      <c r="DJ571" s="23"/>
      <c r="DK571" s="31"/>
    </row>
    <row r="572" spans="1:115">
      <c r="A572" s="23">
        <f t="shared" si="682"/>
        <v>82620702.999527231</v>
      </c>
      <c r="B572" s="23">
        <v>0</v>
      </c>
      <c r="C572" s="44">
        <f t="shared" si="686"/>
        <v>17.8</v>
      </c>
      <c r="D572" s="48"/>
      <c r="E572" s="47">
        <f t="shared" si="683"/>
        <v>17.8</v>
      </c>
      <c r="F572" s="84">
        <f t="shared" si="681"/>
        <v>35.6</v>
      </c>
      <c r="H572" s="26">
        <f t="shared" si="687"/>
        <v>1.1928765720110906E+34</v>
      </c>
      <c r="I572" s="23">
        <f t="shared" si="688"/>
        <v>113.20000000000006</v>
      </c>
      <c r="J572" s="27">
        <v>566</v>
      </c>
      <c r="M572" s="22"/>
      <c r="N572" s="23"/>
      <c r="O572" s="31"/>
      <c r="Z572" s="23"/>
      <c r="AA572" s="31"/>
      <c r="AK572" s="23"/>
      <c r="AL572" s="31"/>
      <c r="AV572" s="23"/>
      <c r="AW572" s="31"/>
      <c r="BG572" s="23"/>
      <c r="BH572" s="31"/>
      <c r="BR572" s="23"/>
      <c r="BS572" s="31"/>
      <c r="CC572" s="23"/>
      <c r="CD572" s="31"/>
      <c r="CN572" s="23"/>
      <c r="CO572" s="31"/>
      <c r="CY572" s="23"/>
      <c r="CZ572" s="31"/>
      <c r="DJ572" s="23"/>
      <c r="DK572" s="31"/>
    </row>
    <row r="573" spans="1:115">
      <c r="A573" s="23">
        <f t="shared" si="682"/>
        <v>85534315.798526645</v>
      </c>
      <c r="B573" s="23">
        <v>0</v>
      </c>
      <c r="C573" s="44">
        <f t="shared" si="686"/>
        <v>17.8</v>
      </c>
      <c r="D573" s="48"/>
      <c r="E573" s="47">
        <f t="shared" si="683"/>
        <v>17.8</v>
      </c>
      <c r="F573" s="84">
        <f t="shared" si="681"/>
        <v>35.6</v>
      </c>
      <c r="H573" s="26">
        <f t="shared" si="687"/>
        <v>1.3702553559836423E+34</v>
      </c>
      <c r="I573" s="23">
        <f t="shared" si="688"/>
        <v>113.40000000000006</v>
      </c>
      <c r="J573" s="27">
        <v>567</v>
      </c>
      <c r="M573" s="22"/>
      <c r="N573" s="23"/>
      <c r="O573" s="31"/>
      <c r="Z573" s="23"/>
      <c r="AA573" s="31"/>
      <c r="AK573" s="23"/>
      <c r="AL573" s="31"/>
      <c r="AV573" s="23"/>
      <c r="AW573" s="31"/>
      <c r="BG573" s="23"/>
      <c r="BH573" s="31"/>
      <c r="BR573" s="23"/>
      <c r="BS573" s="31"/>
      <c r="CC573" s="23"/>
      <c r="CD573" s="31"/>
      <c r="CN573" s="23"/>
      <c r="CO573" s="31"/>
      <c r="CY573" s="23"/>
      <c r="CZ573" s="31"/>
      <c r="DJ573" s="23"/>
      <c r="DK573" s="31"/>
    </row>
    <row r="574" spans="1:115">
      <c r="A574" s="23">
        <f t="shared" si="682"/>
        <v>88550676.930986017</v>
      </c>
      <c r="B574" s="23">
        <v>0</v>
      </c>
      <c r="C574" s="44">
        <f t="shared" si="686"/>
        <v>17.8</v>
      </c>
      <c r="D574" s="48"/>
      <c r="E574" s="47">
        <f t="shared" si="683"/>
        <v>17.8</v>
      </c>
      <c r="F574" s="84">
        <f t="shared" si="681"/>
        <v>35.6</v>
      </c>
      <c r="H574" s="26">
        <f t="shared" si="687"/>
        <v>1.5740100733442866E+34</v>
      </c>
      <c r="I574" s="23">
        <f t="shared" si="688"/>
        <v>113.60000000000007</v>
      </c>
      <c r="J574" s="27">
        <v>568</v>
      </c>
      <c r="M574" s="22"/>
      <c r="N574" s="23"/>
      <c r="O574" s="31"/>
      <c r="Z574" s="23"/>
      <c r="AA574" s="31"/>
      <c r="AK574" s="23"/>
      <c r="AL574" s="31"/>
      <c r="AV574" s="23"/>
      <c r="AW574" s="31"/>
      <c r="BG574" s="23"/>
      <c r="BH574" s="31"/>
      <c r="BR574" s="23"/>
      <c r="BS574" s="31"/>
      <c r="CC574" s="23"/>
      <c r="CD574" s="31"/>
      <c r="CN574" s="23"/>
      <c r="CO574" s="31"/>
      <c r="CY574" s="23"/>
      <c r="CZ574" s="31"/>
      <c r="DJ574" s="23"/>
      <c r="DK574" s="31"/>
    </row>
    <row r="575" spans="1:115">
      <c r="A575" s="23">
        <f t="shared" si="682"/>
        <v>91673409.809059665</v>
      </c>
      <c r="B575" s="23">
        <v>0</v>
      </c>
      <c r="C575" s="44">
        <f t="shared" si="686"/>
        <v>17.8</v>
      </c>
      <c r="D575" s="48"/>
      <c r="E575" s="47">
        <f t="shared" si="683"/>
        <v>17.8</v>
      </c>
      <c r="F575" s="84">
        <f t="shared" si="681"/>
        <v>35.6</v>
      </c>
      <c r="H575" s="26">
        <f t="shared" si="687"/>
        <v>1.8080627819993449E+34</v>
      </c>
      <c r="I575" s="23">
        <f t="shared" si="688"/>
        <v>113.80000000000005</v>
      </c>
      <c r="J575" s="27">
        <v>569</v>
      </c>
      <c r="M575" s="22"/>
      <c r="N575" s="23"/>
      <c r="O575" s="31"/>
      <c r="Z575" s="23"/>
      <c r="AA575" s="31"/>
      <c r="AK575" s="23"/>
      <c r="AL575" s="31"/>
      <c r="AV575" s="23"/>
      <c r="AW575" s="31"/>
      <c r="BG575" s="23"/>
      <c r="BH575" s="31"/>
      <c r="BR575" s="23"/>
      <c r="BS575" s="31"/>
      <c r="CC575" s="23"/>
      <c r="CD575" s="31"/>
      <c r="CN575" s="23"/>
      <c r="CO575" s="31"/>
      <c r="CY575" s="23"/>
      <c r="CZ575" s="31"/>
      <c r="DJ575" s="23"/>
      <c r="DK575" s="31"/>
    </row>
    <row r="576" spans="1:115">
      <c r="A576" s="23">
        <f t="shared" si="682"/>
        <v>94906265.624255568</v>
      </c>
      <c r="B576" s="23">
        <v>0</v>
      </c>
      <c r="C576" s="44">
        <f t="shared" si="686"/>
        <v>17.8</v>
      </c>
      <c r="D576" s="48"/>
      <c r="E576" s="47">
        <f t="shared" si="683"/>
        <v>17.8</v>
      </c>
      <c r="F576" s="84">
        <f t="shared" si="681"/>
        <v>35.6</v>
      </c>
      <c r="H576" s="26">
        <f t="shared" si="687"/>
        <v>2.0769187434140099E+34</v>
      </c>
      <c r="I576" s="23">
        <f t="shared" si="688"/>
        <v>114.00000000000007</v>
      </c>
      <c r="J576" s="27">
        <v>570</v>
      </c>
      <c r="M576" s="22"/>
      <c r="N576" s="23"/>
      <c r="O576" s="31"/>
      <c r="Z576" s="23"/>
      <c r="AA576" s="31"/>
      <c r="AK576" s="23"/>
      <c r="AL576" s="31"/>
      <c r="AV576" s="23"/>
      <c r="AW576" s="31"/>
      <c r="BG576" s="23"/>
      <c r="BH576" s="31"/>
      <c r="BR576" s="23"/>
      <c r="BS576" s="31"/>
      <c r="CC576" s="23"/>
      <c r="CD576" s="31"/>
      <c r="CN576" s="23"/>
      <c r="CO576" s="31"/>
      <c r="CY576" s="23"/>
      <c r="CZ576" s="31"/>
      <c r="DJ576" s="23"/>
      <c r="DK576" s="31"/>
    </row>
    <row r="577" spans="1:115">
      <c r="A577" s="23">
        <f t="shared" si="682"/>
        <v>98253127.853564486</v>
      </c>
      <c r="B577" s="23">
        <v>0</v>
      </c>
      <c r="C577" s="44">
        <f t="shared" si="686"/>
        <v>17.8</v>
      </c>
      <c r="D577" s="48"/>
      <c r="E577" s="47">
        <f t="shared" si="683"/>
        <v>17.8</v>
      </c>
      <c r="F577" s="84">
        <f t="shared" si="681"/>
        <v>35.6</v>
      </c>
      <c r="H577" s="26">
        <f t="shared" si="687"/>
        <v>2.3857531440221822E+34</v>
      </c>
      <c r="I577" s="23">
        <f t="shared" si="688"/>
        <v>114.20000000000006</v>
      </c>
      <c r="J577" s="27">
        <v>571</v>
      </c>
      <c r="M577" s="22"/>
      <c r="N577" s="23"/>
      <c r="O577" s="31"/>
      <c r="Z577" s="23"/>
      <c r="AA577" s="31"/>
      <c r="AK577" s="23"/>
      <c r="AL577" s="31"/>
      <c r="AV577" s="23"/>
      <c r="AW577" s="31"/>
      <c r="BG577" s="23"/>
      <c r="BH577" s="31"/>
      <c r="BR577" s="23"/>
      <c r="BS577" s="31"/>
      <c r="CC577" s="23"/>
      <c r="CD577" s="31"/>
      <c r="CN577" s="23"/>
      <c r="CO577" s="31"/>
      <c r="CY577" s="23"/>
      <c r="CZ577" s="31"/>
      <c r="DJ577" s="23"/>
      <c r="DK577" s="31"/>
    </row>
    <row r="578" spans="1:115">
      <c r="A578" s="23">
        <f t="shared" si="682"/>
        <v>101718016.92449757</v>
      </c>
      <c r="B578" s="23">
        <v>0</v>
      </c>
      <c r="C578" s="44">
        <f t="shared" si="686"/>
        <v>17.8</v>
      </c>
      <c r="D578" s="48"/>
      <c r="E578" s="47">
        <f t="shared" si="683"/>
        <v>17.8</v>
      </c>
      <c r="F578" s="84">
        <f t="shared" si="681"/>
        <v>35.6</v>
      </c>
      <c r="H578" s="26">
        <f t="shared" si="687"/>
        <v>2.7405107119672856E+34</v>
      </c>
      <c r="I578" s="23">
        <f t="shared" si="688"/>
        <v>114.40000000000005</v>
      </c>
      <c r="J578" s="27">
        <v>572</v>
      </c>
      <c r="M578" s="22"/>
      <c r="N578" s="23"/>
      <c r="O578" s="31"/>
      <c r="Z578" s="23"/>
      <c r="AA578" s="31"/>
      <c r="AK578" s="23"/>
      <c r="AL578" s="31"/>
      <c r="AV578" s="23"/>
      <c r="AW578" s="31"/>
      <c r="BG578" s="23"/>
      <c r="BH578" s="31"/>
      <c r="BR578" s="23"/>
      <c r="BS578" s="31"/>
      <c r="CC578" s="23"/>
      <c r="CD578" s="31"/>
      <c r="CN578" s="23"/>
      <c r="CO578" s="31"/>
      <c r="CY578" s="23"/>
      <c r="CZ578" s="31"/>
      <c r="DJ578" s="23"/>
      <c r="DK578" s="31"/>
    </row>
    <row r="579" spans="1:115">
      <c r="A579" s="23">
        <f t="shared" si="682"/>
        <v>105305095.04463592</v>
      </c>
      <c r="B579" s="23">
        <v>0</v>
      </c>
      <c r="C579" s="44">
        <f t="shared" si="686"/>
        <v>17.8</v>
      </c>
      <c r="D579" s="48"/>
      <c r="E579" s="47">
        <f t="shared" si="683"/>
        <v>17.8</v>
      </c>
      <c r="F579" s="84">
        <f t="shared" si="681"/>
        <v>35.6</v>
      </c>
      <c r="H579" s="26">
        <f t="shared" si="687"/>
        <v>3.1480201466885737E+34</v>
      </c>
      <c r="I579" s="23">
        <f t="shared" si="688"/>
        <v>114.60000000000007</v>
      </c>
      <c r="J579" s="27">
        <v>573</v>
      </c>
      <c r="M579" s="22"/>
      <c r="N579" s="23"/>
      <c r="O579" s="31"/>
      <c r="Z579" s="23"/>
      <c r="AA579" s="31"/>
      <c r="AK579" s="23"/>
      <c r="AL579" s="31"/>
      <c r="AV579" s="23"/>
      <c r="AW579" s="31"/>
      <c r="BG579" s="23"/>
      <c r="BH579" s="31"/>
      <c r="BR579" s="23"/>
      <c r="BS579" s="31"/>
      <c r="CC579" s="23"/>
      <c r="CD579" s="31"/>
      <c r="CN579" s="23"/>
      <c r="CO579" s="31"/>
      <c r="CY579" s="23"/>
      <c r="CZ579" s="31"/>
      <c r="DJ579" s="23"/>
      <c r="DK579" s="31"/>
    </row>
    <row r="580" spans="1:115">
      <c r="A580" s="23">
        <f t="shared" si="682"/>
        <v>109018671.20149404</v>
      </c>
      <c r="B580" s="23">
        <v>0</v>
      </c>
      <c r="C580" s="44">
        <f t="shared" si="686"/>
        <v>17.8</v>
      </c>
      <c r="D580" s="48"/>
      <c r="E580" s="47">
        <f t="shared" si="683"/>
        <v>17.8</v>
      </c>
      <c r="F580" s="84">
        <f t="shared" si="681"/>
        <v>35.6</v>
      </c>
      <c r="H580" s="26">
        <f t="shared" si="687"/>
        <v>3.6161255639986898E+34</v>
      </c>
      <c r="I580" s="23">
        <f t="shared" si="688"/>
        <v>114.80000000000005</v>
      </c>
      <c r="J580" s="27">
        <v>574</v>
      </c>
      <c r="M580" s="22"/>
      <c r="N580" s="23"/>
      <c r="O580" s="31"/>
      <c r="Z580" s="23"/>
      <c r="AA580" s="31"/>
      <c r="AK580" s="23"/>
      <c r="AL580" s="31"/>
      <c r="AV580" s="23"/>
      <c r="AW580" s="31"/>
      <c r="BG580" s="23"/>
      <c r="BH580" s="31"/>
      <c r="BR580" s="23"/>
      <c r="BS580" s="31"/>
      <c r="CC580" s="23"/>
      <c r="CD580" s="31"/>
      <c r="CN580" s="23"/>
      <c r="CO580" s="31"/>
      <c r="CY580" s="23"/>
      <c r="CZ580" s="31"/>
      <c r="DJ580" s="23"/>
      <c r="DK580" s="31"/>
    </row>
    <row r="581" spans="1:115">
      <c r="A581" s="23">
        <f t="shared" si="682"/>
        <v>112863206.33870292</v>
      </c>
      <c r="B581" s="23">
        <v>0</v>
      </c>
      <c r="C581" s="44">
        <f t="shared" si="686"/>
        <v>17.8</v>
      </c>
      <c r="D581" s="48"/>
      <c r="E581" s="47">
        <f t="shared" si="683"/>
        <v>17.8</v>
      </c>
      <c r="F581" s="84">
        <f t="shared" si="681"/>
        <v>35.6</v>
      </c>
      <c r="H581" s="26">
        <f t="shared" si="687"/>
        <v>4.1538374868280207E+34</v>
      </c>
      <c r="I581" s="23">
        <f t="shared" si="688"/>
        <v>115.00000000000007</v>
      </c>
      <c r="J581" s="27">
        <v>575</v>
      </c>
      <c r="M581" s="22"/>
      <c r="N581" s="23"/>
      <c r="O581" s="31"/>
      <c r="Z581" s="23"/>
      <c r="AA581" s="31"/>
      <c r="AK581" s="23"/>
      <c r="AL581" s="31"/>
      <c r="AV581" s="23"/>
      <c r="AW581" s="31"/>
      <c r="BG581" s="23"/>
      <c r="BH581" s="31"/>
      <c r="BR581" s="23"/>
      <c r="BS581" s="31"/>
      <c r="CC581" s="23"/>
      <c r="CD581" s="31"/>
      <c r="CN581" s="23"/>
      <c r="CO581" s="31"/>
      <c r="CY581" s="23"/>
      <c r="CZ581" s="31"/>
      <c r="DJ581" s="23"/>
      <c r="DK581" s="31"/>
    </row>
    <row r="582" spans="1:115">
      <c r="A582" s="23">
        <f t="shared" si="682"/>
        <v>116843318.71473095</v>
      </c>
      <c r="B582" s="23">
        <v>0</v>
      </c>
      <c r="C582" s="44">
        <f t="shared" si="686"/>
        <v>17.8</v>
      </c>
      <c r="D582" s="48"/>
      <c r="E582" s="47">
        <f t="shared" si="683"/>
        <v>17.8</v>
      </c>
      <c r="F582" s="84">
        <f t="shared" ref="F582:F645" si="689">C582+E582</f>
        <v>35.6</v>
      </c>
      <c r="H582" s="26">
        <f t="shared" si="687"/>
        <v>4.7715062880443663E+34</v>
      </c>
      <c r="I582" s="23">
        <f t="shared" si="688"/>
        <v>115.20000000000006</v>
      </c>
      <c r="J582" s="27">
        <v>576</v>
      </c>
      <c r="M582" s="22"/>
      <c r="N582" s="23"/>
      <c r="O582" s="31"/>
      <c r="Z582" s="23"/>
      <c r="AA582" s="31"/>
      <c r="AK582" s="23"/>
      <c r="AL582" s="31"/>
      <c r="AV582" s="23"/>
      <c r="AW582" s="31"/>
      <c r="BG582" s="23"/>
      <c r="BH582" s="31"/>
      <c r="BR582" s="23"/>
      <c r="BS582" s="31"/>
      <c r="CC582" s="23"/>
      <c r="CD582" s="31"/>
      <c r="CN582" s="23"/>
      <c r="CO582" s="31"/>
      <c r="CY582" s="23"/>
      <c r="CZ582" s="31"/>
      <c r="DJ582" s="23"/>
      <c r="DK582" s="31"/>
    </row>
    <row r="583" spans="1:115">
      <c r="A583" s="23">
        <f t="shared" ref="A583:A646" si="690">POWER(POWER(2,0.05),J583-40)</f>
        <v>120963789.45057976</v>
      </c>
      <c r="B583" s="23">
        <v>0</v>
      </c>
      <c r="C583" s="44">
        <f t="shared" si="686"/>
        <v>17.8</v>
      </c>
      <c r="D583" s="48"/>
      <c r="E583" s="47">
        <f t="shared" ref="E583:E646" si="691">C583</f>
        <v>17.8</v>
      </c>
      <c r="F583" s="84">
        <f t="shared" si="689"/>
        <v>35.6</v>
      </c>
      <c r="H583" s="26">
        <f t="shared" si="687"/>
        <v>5.481021423934573E+34</v>
      </c>
      <c r="I583" s="23">
        <f t="shared" si="688"/>
        <v>115.40000000000005</v>
      </c>
      <c r="J583" s="27">
        <v>577</v>
      </c>
      <c r="M583" s="22"/>
      <c r="N583" s="23"/>
      <c r="O583" s="31"/>
      <c r="Z583" s="23"/>
      <c r="AA583" s="31"/>
      <c r="AK583" s="23"/>
      <c r="AL583" s="31"/>
      <c r="AV583" s="23"/>
      <c r="AW583" s="31"/>
      <c r="BG583" s="23"/>
      <c r="BH583" s="31"/>
      <c r="BR583" s="23"/>
      <c r="BS583" s="31"/>
      <c r="CC583" s="23"/>
      <c r="CD583" s="31"/>
      <c r="CN583" s="23"/>
      <c r="CO583" s="31"/>
      <c r="CY583" s="23"/>
      <c r="CZ583" s="31"/>
      <c r="DJ583" s="23"/>
      <c r="DK583" s="31"/>
    </row>
    <row r="584" spans="1:115">
      <c r="A584" s="23">
        <f t="shared" si="690"/>
        <v>125229568.2731189</v>
      </c>
      <c r="B584" s="23">
        <v>0</v>
      </c>
      <c r="C584" s="44">
        <f t="shared" si="686"/>
        <v>17.8</v>
      </c>
      <c r="D584" s="48"/>
      <c r="E584" s="47">
        <f t="shared" si="691"/>
        <v>17.8</v>
      </c>
      <c r="F584" s="84">
        <f t="shared" si="689"/>
        <v>35.6</v>
      </c>
      <c r="H584" s="26">
        <f t="shared" si="687"/>
        <v>6.2960402933771512E+34</v>
      </c>
      <c r="I584" s="23">
        <f t="shared" si="688"/>
        <v>115.60000000000007</v>
      </c>
      <c r="J584" s="27">
        <v>578</v>
      </c>
      <c r="M584" s="22"/>
      <c r="N584" s="23"/>
      <c r="O584" s="31"/>
      <c r="Z584" s="23"/>
      <c r="AA584" s="31"/>
      <c r="AK584" s="23"/>
      <c r="AL584" s="31"/>
      <c r="AV584" s="23"/>
      <c r="AW584" s="31"/>
      <c r="BG584" s="23"/>
      <c r="BH584" s="31"/>
      <c r="BR584" s="23"/>
      <c r="BS584" s="31"/>
      <c r="CC584" s="23"/>
      <c r="CD584" s="31"/>
      <c r="CN584" s="23"/>
      <c r="CO584" s="31"/>
      <c r="CY584" s="23"/>
      <c r="CZ584" s="31"/>
      <c r="DJ584" s="23"/>
      <c r="DK584" s="31"/>
    </row>
    <row r="585" spans="1:115">
      <c r="A585" s="23">
        <f t="shared" si="690"/>
        <v>129645779.46095902</v>
      </c>
      <c r="B585" s="23">
        <v>0</v>
      </c>
      <c r="C585" s="44">
        <f t="shared" si="686"/>
        <v>17.8</v>
      </c>
      <c r="D585" s="48"/>
      <c r="E585" s="47">
        <f t="shared" si="691"/>
        <v>17.8</v>
      </c>
      <c r="F585" s="84">
        <f t="shared" si="689"/>
        <v>35.6</v>
      </c>
      <c r="H585" s="26">
        <f t="shared" si="687"/>
        <v>7.2322511279973833E+34</v>
      </c>
      <c r="I585" s="23">
        <f t="shared" si="688"/>
        <v>115.80000000000005</v>
      </c>
      <c r="J585" s="27">
        <v>579</v>
      </c>
      <c r="M585" s="22"/>
      <c r="N585" s="23"/>
      <c r="O585" s="31"/>
      <c r="Z585" s="23"/>
      <c r="AA585" s="31"/>
      <c r="AK585" s="23"/>
      <c r="AL585" s="31"/>
      <c r="AV585" s="23"/>
      <c r="AW585" s="31"/>
      <c r="BG585" s="23"/>
      <c r="BH585" s="31"/>
      <c r="BR585" s="23"/>
      <c r="BS585" s="31"/>
      <c r="CC585" s="23"/>
      <c r="CD585" s="31"/>
      <c r="CN585" s="23"/>
      <c r="CO585" s="31"/>
      <c r="CY585" s="23"/>
      <c r="CZ585" s="31"/>
      <c r="DJ585" s="23"/>
      <c r="DK585" s="31"/>
    </row>
    <row r="586" spans="1:115">
      <c r="A586" s="23">
        <f t="shared" si="690"/>
        <v>134217728.00000575</v>
      </c>
      <c r="B586" s="23">
        <v>0</v>
      </c>
      <c r="C586" s="44">
        <f t="shared" si="686"/>
        <v>17.8</v>
      </c>
      <c r="D586" s="48"/>
      <c r="E586" s="47">
        <f t="shared" si="691"/>
        <v>17.8</v>
      </c>
      <c r="F586" s="84">
        <f t="shared" si="689"/>
        <v>35.6</v>
      </c>
      <c r="H586" s="26">
        <f t="shared" si="687"/>
        <v>8.3076749736560452E+34</v>
      </c>
      <c r="I586" s="23">
        <f t="shared" si="688"/>
        <v>116.00000000000007</v>
      </c>
      <c r="J586" s="27">
        <v>580</v>
      </c>
      <c r="M586" s="22"/>
      <c r="N586" s="23"/>
      <c r="O586" s="31"/>
      <c r="Z586" s="23"/>
      <c r="AA586" s="31"/>
      <c r="AK586" s="23"/>
      <c r="AL586" s="31"/>
      <c r="AV586" s="23"/>
      <c r="AW586" s="31"/>
      <c r="BG586" s="23"/>
      <c r="BH586" s="31"/>
      <c r="BR586" s="23"/>
      <c r="BS586" s="31"/>
      <c r="CC586" s="23"/>
      <c r="CD586" s="31"/>
      <c r="CN586" s="23"/>
      <c r="CO586" s="31"/>
      <c r="CY586" s="23"/>
      <c r="CZ586" s="31"/>
      <c r="DJ586" s="23"/>
      <c r="DK586" s="31"/>
    </row>
    <row r="587" spans="1:115">
      <c r="A587" s="23">
        <f t="shared" si="690"/>
        <v>138950905.95608869</v>
      </c>
      <c r="B587" s="23">
        <v>0</v>
      </c>
      <c r="C587" s="44">
        <f t="shared" si="686"/>
        <v>17.8</v>
      </c>
      <c r="D587" s="48"/>
      <c r="E587" s="47">
        <f t="shared" si="691"/>
        <v>17.8</v>
      </c>
      <c r="F587" s="84">
        <f t="shared" si="689"/>
        <v>35.6</v>
      </c>
      <c r="H587" s="26">
        <f t="shared" si="687"/>
        <v>9.5430125760887362E+34</v>
      </c>
      <c r="I587" s="23">
        <f t="shared" si="688"/>
        <v>116.20000000000006</v>
      </c>
      <c r="J587" s="27">
        <v>581</v>
      </c>
      <c r="M587" s="22"/>
      <c r="N587" s="23"/>
      <c r="O587" s="31"/>
      <c r="Z587" s="23"/>
      <c r="AA587" s="31"/>
      <c r="AK587" s="23"/>
      <c r="AL587" s="31"/>
      <c r="AV587" s="23"/>
      <c r="AW587" s="31"/>
      <c r="BG587" s="23"/>
      <c r="BH587" s="31"/>
      <c r="BR587" s="23"/>
      <c r="BS587" s="31"/>
      <c r="CC587" s="23"/>
      <c r="CD587" s="31"/>
      <c r="CN587" s="23"/>
      <c r="CO587" s="31"/>
      <c r="CY587" s="23"/>
      <c r="CZ587" s="31"/>
      <c r="DJ587" s="23"/>
      <c r="DK587" s="31"/>
    </row>
    <row r="588" spans="1:115">
      <c r="A588" s="23">
        <f t="shared" si="690"/>
        <v>143850999.07232058</v>
      </c>
      <c r="B588" s="23">
        <v>0</v>
      </c>
      <c r="C588" s="44">
        <f t="shared" si="686"/>
        <v>17.8</v>
      </c>
      <c r="D588" s="48"/>
      <c r="E588" s="47">
        <f t="shared" si="691"/>
        <v>17.8</v>
      </c>
      <c r="F588" s="84">
        <f t="shared" si="689"/>
        <v>35.6</v>
      </c>
      <c r="H588" s="26">
        <f t="shared" si="687"/>
        <v>1.096204284786915E+35</v>
      </c>
      <c r="I588" s="23">
        <f t="shared" si="688"/>
        <v>116.40000000000005</v>
      </c>
      <c r="J588" s="27">
        <v>582</v>
      </c>
      <c r="M588" s="22"/>
      <c r="N588" s="23"/>
      <c r="O588" s="31"/>
      <c r="Z588" s="23"/>
      <c r="AA588" s="31"/>
      <c r="AK588" s="23"/>
      <c r="AL588" s="31"/>
      <c r="AV588" s="23"/>
      <c r="AW588" s="31"/>
      <c r="BG588" s="23"/>
      <c r="BH588" s="31"/>
      <c r="BR588" s="23"/>
      <c r="BS588" s="31"/>
      <c r="CC588" s="23"/>
      <c r="CD588" s="31"/>
      <c r="CN588" s="23"/>
      <c r="CO588" s="31"/>
      <c r="CY588" s="23"/>
      <c r="CZ588" s="31"/>
      <c r="DJ588" s="23"/>
      <c r="DK588" s="31"/>
    </row>
    <row r="589" spans="1:115">
      <c r="A589" s="23">
        <f t="shared" si="690"/>
        <v>148923893.59911209</v>
      </c>
      <c r="B589" s="23">
        <v>0</v>
      </c>
      <c r="C589" s="44">
        <f t="shared" si="686"/>
        <v>17.8</v>
      </c>
      <c r="D589" s="48"/>
      <c r="E589" s="47">
        <f t="shared" si="691"/>
        <v>17.8</v>
      </c>
      <c r="F589" s="84">
        <f t="shared" si="689"/>
        <v>35.6</v>
      </c>
      <c r="H589" s="26">
        <f t="shared" si="687"/>
        <v>1.2592080586754306E+35</v>
      </c>
      <c r="I589" s="23">
        <f t="shared" si="688"/>
        <v>116.60000000000007</v>
      </c>
      <c r="J589" s="27">
        <v>583</v>
      </c>
      <c r="M589" s="22"/>
      <c r="N589" s="23"/>
      <c r="O589" s="31"/>
      <c r="Z589" s="23"/>
      <c r="AA589" s="31"/>
      <c r="AK589" s="23"/>
      <c r="AL589" s="31"/>
      <c r="AV589" s="23"/>
      <c r="AW589" s="31"/>
      <c r="BG589" s="23"/>
      <c r="BH589" s="31"/>
      <c r="BR589" s="23"/>
      <c r="BS589" s="31"/>
      <c r="CC589" s="23"/>
      <c r="CD589" s="31"/>
      <c r="CN589" s="23"/>
      <c r="CO589" s="31"/>
      <c r="CY589" s="23"/>
      <c r="CZ589" s="31"/>
      <c r="DJ589" s="23"/>
      <c r="DK589" s="31"/>
    </row>
    <row r="590" spans="1:115">
      <c r="A590" s="23">
        <f t="shared" si="690"/>
        <v>154175683.36504617</v>
      </c>
      <c r="B590" s="23">
        <v>0</v>
      </c>
      <c r="C590" s="44">
        <f t="shared" si="686"/>
        <v>17.8</v>
      </c>
      <c r="D590" s="48"/>
      <c r="E590" s="47">
        <f t="shared" si="691"/>
        <v>17.8</v>
      </c>
      <c r="F590" s="84">
        <f t="shared" si="689"/>
        <v>35.6</v>
      </c>
      <c r="H590" s="26">
        <f t="shared" si="687"/>
        <v>1.4464502255994772E+35</v>
      </c>
      <c r="I590" s="23">
        <f t="shared" si="688"/>
        <v>116.80000000000005</v>
      </c>
      <c r="J590" s="27">
        <v>584</v>
      </c>
      <c r="M590" s="22"/>
      <c r="N590" s="23"/>
      <c r="O590" s="31"/>
      <c r="Z590" s="23"/>
      <c r="AA590" s="31"/>
      <c r="AK590" s="23"/>
      <c r="AL590" s="31"/>
      <c r="AV590" s="23"/>
      <c r="AW590" s="31"/>
      <c r="BG590" s="23"/>
      <c r="BH590" s="31"/>
      <c r="BR590" s="23"/>
      <c r="BS590" s="31"/>
      <c r="CC590" s="23"/>
      <c r="CD590" s="31"/>
      <c r="CN590" s="23"/>
      <c r="CO590" s="31"/>
      <c r="CY590" s="23"/>
      <c r="CZ590" s="31"/>
      <c r="DJ590" s="23"/>
      <c r="DK590" s="31"/>
    </row>
    <row r="591" spans="1:115">
      <c r="A591" s="23">
        <f t="shared" si="690"/>
        <v>159612677.09710687</v>
      </c>
      <c r="B591" s="23">
        <v>0</v>
      </c>
      <c r="C591" s="44">
        <f t="shared" si="686"/>
        <v>17.8</v>
      </c>
      <c r="D591" s="48"/>
      <c r="E591" s="47">
        <f t="shared" si="691"/>
        <v>17.8</v>
      </c>
      <c r="F591" s="84">
        <f t="shared" si="689"/>
        <v>35.6</v>
      </c>
      <c r="H591" s="26">
        <f t="shared" si="687"/>
        <v>1.6615349947312098E+35</v>
      </c>
      <c r="I591" s="23">
        <f t="shared" si="688"/>
        <v>117.00000000000006</v>
      </c>
      <c r="J591" s="27">
        <v>585</v>
      </c>
      <c r="M591" s="22"/>
      <c r="N591" s="23"/>
      <c r="O591" s="31"/>
      <c r="Z591" s="23"/>
      <c r="AA591" s="31"/>
      <c r="AK591" s="23"/>
      <c r="AL591" s="31"/>
      <c r="AV591" s="23"/>
      <c r="AW591" s="31"/>
      <c r="BG591" s="23"/>
      <c r="BH591" s="31"/>
      <c r="BR591" s="23"/>
      <c r="BS591" s="31"/>
      <c r="CC591" s="23"/>
      <c r="CD591" s="31"/>
      <c r="CN591" s="23"/>
      <c r="CO591" s="31"/>
      <c r="CY591" s="23"/>
      <c r="CZ591" s="31"/>
      <c r="DJ591" s="23"/>
      <c r="DK591" s="31"/>
    </row>
    <row r="592" spans="1:115">
      <c r="A592" s="23">
        <f t="shared" si="690"/>
        <v>165241405.99905476</v>
      </c>
      <c r="B592" s="23">
        <v>0</v>
      </c>
      <c r="C592" s="44">
        <f t="shared" si="686"/>
        <v>17.8</v>
      </c>
      <c r="D592" s="48"/>
      <c r="E592" s="47">
        <f t="shared" si="691"/>
        <v>17.8</v>
      </c>
      <c r="F592" s="84">
        <f t="shared" si="689"/>
        <v>35.6</v>
      </c>
      <c r="H592" s="26">
        <f t="shared" si="687"/>
        <v>1.908602515217748E+35</v>
      </c>
      <c r="I592" s="23">
        <f t="shared" si="688"/>
        <v>117.20000000000006</v>
      </c>
      <c r="J592" s="27">
        <v>586</v>
      </c>
      <c r="M592" s="22"/>
      <c r="N592" s="23"/>
      <c r="O592" s="31"/>
      <c r="Z592" s="23"/>
      <c r="AA592" s="31"/>
      <c r="AK592" s="23"/>
      <c r="AL592" s="31"/>
      <c r="AV592" s="23"/>
      <c r="AW592" s="31"/>
      <c r="BG592" s="23"/>
      <c r="BH592" s="31"/>
      <c r="BR592" s="23"/>
      <c r="BS592" s="31"/>
      <c r="CC592" s="23"/>
      <c r="CD592" s="31"/>
      <c r="CN592" s="23"/>
      <c r="CO592" s="31"/>
      <c r="CY592" s="23"/>
      <c r="CZ592" s="31"/>
      <c r="DJ592" s="23"/>
      <c r="DK592" s="31"/>
    </row>
    <row r="593" spans="1:115">
      <c r="A593" s="23">
        <f t="shared" si="690"/>
        <v>171068631.59705356</v>
      </c>
      <c r="B593" s="23">
        <v>0</v>
      </c>
      <c r="C593" s="44">
        <f t="shared" si="686"/>
        <v>17.8</v>
      </c>
      <c r="D593" s="48"/>
      <c r="E593" s="47">
        <f t="shared" si="691"/>
        <v>17.8</v>
      </c>
      <c r="F593" s="84">
        <f t="shared" si="689"/>
        <v>35.6</v>
      </c>
      <c r="H593" s="26">
        <f t="shared" si="687"/>
        <v>2.1924085695738303E+35</v>
      </c>
      <c r="I593" s="23">
        <f t="shared" si="688"/>
        <v>117.40000000000006</v>
      </c>
      <c r="J593" s="27">
        <v>587</v>
      </c>
      <c r="M593" s="22"/>
      <c r="N593" s="23"/>
      <c r="O593" s="31"/>
      <c r="Z593" s="23"/>
      <c r="AA593" s="31"/>
      <c r="AK593" s="23"/>
      <c r="AL593" s="31"/>
      <c r="AV593" s="23"/>
      <c r="AW593" s="31"/>
      <c r="BG593" s="23"/>
      <c r="BH593" s="31"/>
      <c r="BR593" s="23"/>
      <c r="BS593" s="31"/>
      <c r="CC593" s="23"/>
      <c r="CD593" s="31"/>
      <c r="CN593" s="23"/>
      <c r="CO593" s="31"/>
      <c r="CY593" s="23"/>
      <c r="CZ593" s="31"/>
      <c r="DJ593" s="23"/>
      <c r="DK593" s="31"/>
    </row>
    <row r="594" spans="1:115">
      <c r="A594" s="23">
        <f t="shared" si="690"/>
        <v>177101353.8619723</v>
      </c>
      <c r="B594" s="23">
        <v>0</v>
      </c>
      <c r="C594" s="44">
        <f t="shared" si="686"/>
        <v>17.8</v>
      </c>
      <c r="D594" s="48"/>
      <c r="E594" s="47">
        <f t="shared" si="691"/>
        <v>17.8</v>
      </c>
      <c r="F594" s="84">
        <f t="shared" si="689"/>
        <v>35.6</v>
      </c>
      <c r="H594" s="26">
        <f t="shared" si="687"/>
        <v>2.5184161173508619E+35</v>
      </c>
      <c r="I594" s="23">
        <f t="shared" si="688"/>
        <v>117.60000000000007</v>
      </c>
      <c r="J594" s="27">
        <v>588</v>
      </c>
      <c r="M594" s="22"/>
      <c r="N594" s="23"/>
      <c r="O594" s="31"/>
      <c r="Z594" s="23"/>
      <c r="AA594" s="31"/>
      <c r="AK594" s="23"/>
      <c r="AL594" s="31"/>
      <c r="AV594" s="23"/>
      <c r="AW594" s="31"/>
      <c r="BG594" s="23"/>
      <c r="BH594" s="31"/>
      <c r="BR594" s="23"/>
      <c r="BS594" s="31"/>
      <c r="CC594" s="23"/>
      <c r="CD594" s="31"/>
      <c r="CN594" s="23"/>
      <c r="CO594" s="31"/>
      <c r="CY594" s="23"/>
      <c r="CZ594" s="31"/>
      <c r="DJ594" s="23"/>
      <c r="DK594" s="31"/>
    </row>
    <row r="595" spans="1:115">
      <c r="A595" s="23">
        <f t="shared" si="690"/>
        <v>183346819.61811963</v>
      </c>
      <c r="B595" s="23">
        <v>0</v>
      </c>
      <c r="C595" s="44">
        <f t="shared" si="686"/>
        <v>17.8</v>
      </c>
      <c r="D595" s="48"/>
      <c r="E595" s="47">
        <f t="shared" si="691"/>
        <v>17.8</v>
      </c>
      <c r="F595" s="84">
        <f t="shared" si="689"/>
        <v>35.6</v>
      </c>
      <c r="H595" s="26">
        <f t="shared" si="687"/>
        <v>2.8929004511989552E+35</v>
      </c>
      <c r="I595" s="23">
        <f t="shared" si="688"/>
        <v>117.80000000000007</v>
      </c>
      <c r="J595" s="27">
        <v>589</v>
      </c>
      <c r="M595" s="22"/>
      <c r="N595" s="23"/>
      <c r="O595" s="31"/>
      <c r="Z595" s="23"/>
      <c r="AA595" s="31"/>
      <c r="AK595" s="23"/>
      <c r="AL595" s="31"/>
      <c r="AV595" s="23"/>
      <c r="AW595" s="31"/>
      <c r="BG595" s="23"/>
      <c r="BH595" s="31"/>
      <c r="BR595" s="23"/>
      <c r="BS595" s="31"/>
      <c r="CC595" s="23"/>
      <c r="CD595" s="31"/>
      <c r="CN595" s="23"/>
      <c r="CO595" s="31"/>
      <c r="CY595" s="23"/>
      <c r="CZ595" s="31"/>
      <c r="DJ595" s="23"/>
      <c r="DK595" s="31"/>
    </row>
    <row r="596" spans="1:115">
      <c r="A596" s="23">
        <f t="shared" si="690"/>
        <v>189812531.2485114</v>
      </c>
      <c r="B596" s="23">
        <v>0</v>
      </c>
      <c r="C596" s="44">
        <f t="shared" si="686"/>
        <v>17.8</v>
      </c>
      <c r="D596" s="48"/>
      <c r="E596" s="47">
        <f t="shared" si="691"/>
        <v>17.8</v>
      </c>
      <c r="F596" s="84">
        <f t="shared" si="689"/>
        <v>35.6</v>
      </c>
      <c r="H596" s="26">
        <f t="shared" si="687"/>
        <v>3.3230699894624195E+35</v>
      </c>
      <c r="I596" s="23">
        <f t="shared" si="688"/>
        <v>118.00000000000006</v>
      </c>
      <c r="J596" s="27">
        <v>590</v>
      </c>
      <c r="M596" s="22"/>
      <c r="N596" s="23"/>
      <c r="O596" s="31"/>
      <c r="Z596" s="23"/>
      <c r="AA596" s="31"/>
      <c r="AK596" s="23"/>
      <c r="AL596" s="31"/>
      <c r="AV596" s="23"/>
      <c r="AW596" s="31"/>
      <c r="BG596" s="23"/>
      <c r="BH596" s="31"/>
      <c r="BR596" s="23"/>
      <c r="BS596" s="31"/>
      <c r="CC596" s="23"/>
      <c r="CD596" s="31"/>
      <c r="CN596" s="23"/>
      <c r="CO596" s="31"/>
      <c r="CY596" s="23"/>
      <c r="CZ596" s="31"/>
      <c r="DJ596" s="23"/>
      <c r="DK596" s="31"/>
    </row>
    <row r="597" spans="1:115">
      <c r="A597" s="23">
        <f t="shared" si="690"/>
        <v>196506255.7071293</v>
      </c>
      <c r="B597" s="23">
        <v>0</v>
      </c>
      <c r="C597" s="44">
        <f t="shared" si="686"/>
        <v>17.8</v>
      </c>
      <c r="D597" s="48"/>
      <c r="E597" s="47">
        <f t="shared" si="691"/>
        <v>17.8</v>
      </c>
      <c r="F597" s="84">
        <f t="shared" si="689"/>
        <v>35.6</v>
      </c>
      <c r="H597" s="26">
        <f t="shared" si="687"/>
        <v>3.8172050304354967E+35</v>
      </c>
      <c r="I597" s="23">
        <f t="shared" si="688"/>
        <v>118.20000000000007</v>
      </c>
      <c r="J597" s="27">
        <v>591</v>
      </c>
      <c r="M597" s="22"/>
      <c r="N597" s="23"/>
      <c r="O597" s="31"/>
      <c r="Z597" s="23"/>
      <c r="AA597" s="31"/>
      <c r="AK597" s="23"/>
      <c r="AL597" s="31"/>
      <c r="AV597" s="23"/>
      <c r="AW597" s="31"/>
      <c r="BG597" s="23"/>
      <c r="BH597" s="31"/>
      <c r="BR597" s="23"/>
      <c r="BS597" s="31"/>
      <c r="CC597" s="23"/>
      <c r="CD597" s="31"/>
      <c r="CN597" s="23"/>
      <c r="CO597" s="31"/>
      <c r="CY597" s="23"/>
      <c r="CZ597" s="31"/>
      <c r="DJ597" s="23"/>
      <c r="DK597" s="31"/>
    </row>
    <row r="598" spans="1:115">
      <c r="A598" s="23">
        <f t="shared" si="690"/>
        <v>203436033.84899545</v>
      </c>
      <c r="B598" s="23">
        <v>0</v>
      </c>
      <c r="C598" s="44">
        <f t="shared" ref="C598:C661" si="692">IF(D598&gt;0,C597+D598,C597)</f>
        <v>17.8</v>
      </c>
      <c r="D598" s="48"/>
      <c r="E598" s="47">
        <f t="shared" si="691"/>
        <v>17.8</v>
      </c>
      <c r="F598" s="84">
        <f t="shared" si="689"/>
        <v>35.6</v>
      </c>
      <c r="H598" s="26">
        <f t="shared" si="687"/>
        <v>4.3848171391476628E+35</v>
      </c>
      <c r="I598" s="23">
        <f t="shared" si="688"/>
        <v>118.40000000000006</v>
      </c>
      <c r="J598" s="27">
        <v>592</v>
      </c>
      <c r="M598" s="22"/>
      <c r="N598" s="23"/>
      <c r="O598" s="31"/>
      <c r="Z598" s="23"/>
      <c r="AA598" s="31"/>
      <c r="AK598" s="23"/>
      <c r="AL598" s="31"/>
      <c r="AV598" s="23"/>
      <c r="AW598" s="31"/>
      <c r="BG598" s="23"/>
      <c r="BH598" s="31"/>
      <c r="BR598" s="23"/>
      <c r="BS598" s="31"/>
      <c r="CC598" s="23"/>
      <c r="CD598" s="31"/>
      <c r="CN598" s="23"/>
      <c r="CO598" s="31"/>
      <c r="CY598" s="23"/>
      <c r="CZ598" s="31"/>
      <c r="DJ598" s="23"/>
      <c r="DK598" s="31"/>
    </row>
    <row r="599" spans="1:115">
      <c r="A599" s="23">
        <f t="shared" si="690"/>
        <v>210610190.0892722</v>
      </c>
      <c r="B599" s="23">
        <v>0</v>
      </c>
      <c r="C599" s="44">
        <f t="shared" si="692"/>
        <v>17.8</v>
      </c>
      <c r="D599" s="48"/>
      <c r="E599" s="47">
        <f t="shared" si="691"/>
        <v>17.8</v>
      </c>
      <c r="F599" s="84">
        <f t="shared" si="689"/>
        <v>35.6</v>
      </c>
      <c r="H599" s="26">
        <f t="shared" si="687"/>
        <v>5.0368322347017261E+35</v>
      </c>
      <c r="I599" s="23">
        <f t="shared" si="688"/>
        <v>118.60000000000005</v>
      </c>
      <c r="J599" s="27">
        <v>593</v>
      </c>
      <c r="M599" s="22"/>
      <c r="N599" s="23"/>
      <c r="O599" s="31"/>
      <c r="Z599" s="23"/>
      <c r="AA599" s="31"/>
      <c r="AK599" s="23"/>
      <c r="AL599" s="31"/>
      <c r="AV599" s="23"/>
      <c r="AW599" s="31"/>
      <c r="BG599" s="23"/>
      <c r="BH599" s="31"/>
      <c r="BR599" s="23"/>
      <c r="BS599" s="31"/>
      <c r="CC599" s="23"/>
      <c r="CD599" s="31"/>
      <c r="CN599" s="23"/>
      <c r="CO599" s="31"/>
      <c r="CY599" s="23"/>
      <c r="CZ599" s="31"/>
      <c r="DJ599" s="23"/>
      <c r="DK599" s="31"/>
    </row>
    <row r="600" spans="1:115">
      <c r="A600" s="23">
        <f t="shared" si="690"/>
        <v>218037342.40298849</v>
      </c>
      <c r="B600" s="23">
        <v>0</v>
      </c>
      <c r="C600" s="44">
        <f t="shared" si="692"/>
        <v>17.8</v>
      </c>
      <c r="D600" s="48"/>
      <c r="E600" s="47">
        <f t="shared" si="691"/>
        <v>17.8</v>
      </c>
      <c r="F600" s="84">
        <f t="shared" si="689"/>
        <v>35.6</v>
      </c>
      <c r="H600" s="26">
        <f t="shared" si="687"/>
        <v>5.7858009023979126E+35</v>
      </c>
      <c r="I600" s="23">
        <f t="shared" si="688"/>
        <v>118.80000000000007</v>
      </c>
      <c r="J600" s="27">
        <v>594</v>
      </c>
      <c r="M600" s="22"/>
      <c r="N600" s="23"/>
      <c r="O600" s="31"/>
      <c r="Z600" s="23"/>
      <c r="AA600" s="31"/>
      <c r="AK600" s="23"/>
      <c r="AL600" s="31"/>
      <c r="AV600" s="23"/>
      <c r="AW600" s="31"/>
      <c r="BG600" s="23"/>
      <c r="BH600" s="31"/>
      <c r="BR600" s="23"/>
      <c r="BS600" s="31"/>
      <c r="CC600" s="23"/>
      <c r="CD600" s="31"/>
      <c r="CN600" s="23"/>
      <c r="CO600" s="31"/>
      <c r="CY600" s="23"/>
      <c r="CZ600" s="31"/>
      <c r="DJ600" s="23"/>
      <c r="DK600" s="31"/>
    </row>
    <row r="601" spans="1:115">
      <c r="A601" s="23">
        <f t="shared" si="690"/>
        <v>225726412.67740622</v>
      </c>
      <c r="B601" s="23">
        <v>0</v>
      </c>
      <c r="C601" s="44">
        <f t="shared" si="692"/>
        <v>17.8</v>
      </c>
      <c r="D601" s="48"/>
      <c r="E601" s="47">
        <f t="shared" si="691"/>
        <v>17.8</v>
      </c>
      <c r="F601" s="84">
        <f t="shared" si="689"/>
        <v>35.6</v>
      </c>
      <c r="H601" s="26">
        <f t="shared" si="687"/>
        <v>6.646139978924842E+35</v>
      </c>
      <c r="I601" s="23">
        <f t="shared" si="688"/>
        <v>119.00000000000006</v>
      </c>
      <c r="J601" s="27">
        <v>595</v>
      </c>
      <c r="M601" s="22"/>
      <c r="N601" s="23"/>
      <c r="O601" s="31"/>
      <c r="Z601" s="23"/>
      <c r="AA601" s="31"/>
      <c r="AK601" s="23"/>
      <c r="AL601" s="31"/>
      <c r="AV601" s="23"/>
      <c r="AW601" s="31"/>
      <c r="BG601" s="23"/>
      <c r="BH601" s="31"/>
      <c r="BR601" s="23"/>
      <c r="BS601" s="31"/>
      <c r="CC601" s="23"/>
      <c r="CD601" s="31"/>
      <c r="CN601" s="23"/>
      <c r="CO601" s="31"/>
      <c r="CY601" s="23"/>
      <c r="CZ601" s="31"/>
      <c r="DJ601" s="23"/>
      <c r="DK601" s="31"/>
    </row>
    <row r="602" spans="1:115">
      <c r="A602" s="23">
        <f t="shared" si="690"/>
        <v>233686637.42946231</v>
      </c>
      <c r="B602" s="23">
        <v>0</v>
      </c>
      <c r="C602" s="44">
        <f t="shared" si="692"/>
        <v>17.8</v>
      </c>
      <c r="D602" s="48"/>
      <c r="E602" s="47">
        <f t="shared" si="691"/>
        <v>17.8</v>
      </c>
      <c r="F602" s="84">
        <f t="shared" si="689"/>
        <v>35.6</v>
      </c>
      <c r="H602" s="26">
        <f t="shared" si="687"/>
        <v>7.6344100608709964E+35</v>
      </c>
      <c r="I602" s="23">
        <f t="shared" si="688"/>
        <v>119.20000000000007</v>
      </c>
      <c r="J602" s="27">
        <v>596</v>
      </c>
      <c r="M602" s="22"/>
      <c r="N602" s="23"/>
      <c r="O602" s="31"/>
      <c r="Z602" s="23"/>
      <c r="AA602" s="31"/>
      <c r="AK602" s="23"/>
      <c r="AL602" s="31"/>
      <c r="AV602" s="23"/>
      <c r="AW602" s="31"/>
      <c r="BG602" s="23"/>
      <c r="BH602" s="31"/>
      <c r="BR602" s="23"/>
      <c r="BS602" s="31"/>
      <c r="CC602" s="23"/>
      <c r="CD602" s="31"/>
      <c r="CN602" s="23"/>
      <c r="CO602" s="31"/>
      <c r="CY602" s="23"/>
      <c r="CZ602" s="31"/>
      <c r="DJ602" s="23"/>
      <c r="DK602" s="31"/>
    </row>
    <row r="603" spans="1:115">
      <c r="A603" s="23">
        <f t="shared" si="690"/>
        <v>241927578.90115988</v>
      </c>
      <c r="B603" s="23">
        <v>0</v>
      </c>
      <c r="C603" s="44">
        <f t="shared" si="692"/>
        <v>17.8</v>
      </c>
      <c r="D603" s="48"/>
      <c r="E603" s="47">
        <f t="shared" si="691"/>
        <v>17.8</v>
      </c>
      <c r="F603" s="84">
        <f t="shared" si="689"/>
        <v>35.6</v>
      </c>
      <c r="H603" s="26">
        <f t="shared" si="687"/>
        <v>8.7696342782953271E+35</v>
      </c>
      <c r="I603" s="23">
        <f t="shared" si="688"/>
        <v>119.40000000000006</v>
      </c>
      <c r="J603" s="27">
        <v>597</v>
      </c>
      <c r="M603" s="22"/>
      <c r="N603" s="23"/>
      <c r="O603" s="31"/>
      <c r="Z603" s="23"/>
      <c r="AA603" s="31"/>
      <c r="AK603" s="23"/>
      <c r="AL603" s="31"/>
      <c r="AV603" s="23"/>
      <c r="AW603" s="31"/>
      <c r="BG603" s="23"/>
      <c r="BH603" s="31"/>
      <c r="BR603" s="23"/>
      <c r="BS603" s="31"/>
      <c r="CC603" s="23"/>
      <c r="CD603" s="31"/>
      <c r="CN603" s="23"/>
      <c r="CO603" s="31"/>
      <c r="CY603" s="23"/>
      <c r="CZ603" s="31"/>
      <c r="DJ603" s="23"/>
      <c r="DK603" s="31"/>
    </row>
    <row r="604" spans="1:115">
      <c r="A604" s="23">
        <f t="shared" si="690"/>
        <v>250459136.54623818</v>
      </c>
      <c r="B604" s="23">
        <v>0</v>
      </c>
      <c r="C604" s="44">
        <f t="shared" si="692"/>
        <v>17.8</v>
      </c>
      <c r="D604" s="48"/>
      <c r="E604" s="47">
        <f t="shared" si="691"/>
        <v>17.8</v>
      </c>
      <c r="F604" s="84">
        <f t="shared" si="689"/>
        <v>35.6</v>
      </c>
      <c r="H604" s="26">
        <f t="shared" si="687"/>
        <v>1.0073664469403454E+36</v>
      </c>
      <c r="I604" s="23">
        <f t="shared" si="688"/>
        <v>119.60000000000005</v>
      </c>
      <c r="J604" s="27">
        <v>598</v>
      </c>
      <c r="M604" s="22"/>
      <c r="N604" s="23"/>
      <c r="O604" s="31"/>
      <c r="Z604" s="23"/>
      <c r="AA604" s="31"/>
      <c r="AK604" s="23"/>
      <c r="AL604" s="31"/>
      <c r="AV604" s="23"/>
      <c r="AW604" s="31"/>
      <c r="BG604" s="23"/>
      <c r="BH604" s="31"/>
      <c r="BR604" s="23"/>
      <c r="BS604" s="31"/>
      <c r="CC604" s="23"/>
      <c r="CD604" s="31"/>
      <c r="CN604" s="23"/>
      <c r="CO604" s="31"/>
      <c r="CY604" s="23"/>
      <c r="CZ604" s="31"/>
      <c r="DJ604" s="23"/>
      <c r="DK604" s="31"/>
    </row>
    <row r="605" spans="1:115">
      <c r="A605" s="23">
        <f t="shared" si="690"/>
        <v>259291558.92191851</v>
      </c>
      <c r="B605" s="23">
        <v>0</v>
      </c>
      <c r="C605" s="44">
        <f t="shared" si="692"/>
        <v>17.8</v>
      </c>
      <c r="D605" s="48"/>
      <c r="E605" s="47">
        <f t="shared" si="691"/>
        <v>17.8</v>
      </c>
      <c r="F605" s="84">
        <f t="shared" si="689"/>
        <v>35.6</v>
      </c>
      <c r="H605" s="26">
        <f t="shared" si="687"/>
        <v>1.1571601804795828E+36</v>
      </c>
      <c r="I605" s="23">
        <f t="shared" si="688"/>
        <v>119.80000000000007</v>
      </c>
      <c r="J605" s="27">
        <v>599</v>
      </c>
      <c r="M605" s="22"/>
      <c r="N605" s="23"/>
      <c r="O605" s="31"/>
      <c r="Z605" s="23"/>
      <c r="AA605" s="31"/>
      <c r="AK605" s="23"/>
      <c r="AL605" s="31"/>
      <c r="AV605" s="23"/>
      <c r="AW605" s="31"/>
      <c r="BG605" s="23"/>
      <c r="BH605" s="31"/>
      <c r="BR605" s="23"/>
      <c r="BS605" s="31"/>
      <c r="CC605" s="23"/>
      <c r="CD605" s="31"/>
      <c r="CN605" s="23"/>
      <c r="CO605" s="31"/>
      <c r="CY605" s="23"/>
      <c r="CZ605" s="31"/>
      <c r="DJ605" s="23"/>
      <c r="DK605" s="31"/>
    </row>
    <row r="606" spans="1:115">
      <c r="A606" s="23">
        <f t="shared" si="690"/>
        <v>268435456.00001198</v>
      </c>
      <c r="B606" s="23">
        <v>0</v>
      </c>
      <c r="C606" s="44">
        <f t="shared" si="692"/>
        <v>17.8</v>
      </c>
      <c r="D606" s="48"/>
      <c r="E606" s="47">
        <f t="shared" si="691"/>
        <v>17.8</v>
      </c>
      <c r="F606" s="84">
        <f t="shared" si="689"/>
        <v>35.6</v>
      </c>
      <c r="H606" s="26">
        <f t="shared" si="687"/>
        <v>1.329227995784969E+36</v>
      </c>
      <c r="I606" s="23">
        <f t="shared" si="688"/>
        <v>120.00000000000006</v>
      </c>
      <c r="J606" s="27">
        <v>600</v>
      </c>
      <c r="M606" s="22"/>
      <c r="N606" s="23"/>
      <c r="O606" s="31"/>
      <c r="Z606" s="23"/>
      <c r="AA606" s="31"/>
      <c r="AK606" s="23"/>
      <c r="AL606" s="31"/>
      <c r="AV606" s="23"/>
      <c r="AW606" s="31"/>
      <c r="BG606" s="23"/>
      <c r="BH606" s="31"/>
      <c r="BR606" s="23"/>
      <c r="BS606" s="31"/>
      <c r="CC606" s="23"/>
      <c r="CD606" s="31"/>
      <c r="CN606" s="23"/>
      <c r="CO606" s="31"/>
      <c r="CY606" s="23"/>
      <c r="CZ606" s="31"/>
      <c r="DJ606" s="23"/>
      <c r="DK606" s="31"/>
    </row>
    <row r="607" spans="1:115">
      <c r="A607" s="23">
        <f t="shared" si="690"/>
        <v>277901811.91217786</v>
      </c>
      <c r="B607" s="23">
        <v>0</v>
      </c>
      <c r="C607" s="44">
        <f t="shared" si="692"/>
        <v>17.8</v>
      </c>
      <c r="D607" s="48"/>
      <c r="E607" s="47">
        <f t="shared" si="691"/>
        <v>17.8</v>
      </c>
      <c r="F607" s="84">
        <f t="shared" si="689"/>
        <v>35.6</v>
      </c>
      <c r="H607" s="26">
        <f t="shared" si="687"/>
        <v>1.5268820121742002E+36</v>
      </c>
      <c r="I607" s="23">
        <f t="shared" si="688"/>
        <v>120.20000000000005</v>
      </c>
      <c r="J607" s="27">
        <v>601</v>
      </c>
      <c r="M607" s="22"/>
      <c r="N607" s="23"/>
      <c r="O607" s="31"/>
      <c r="Z607" s="23"/>
      <c r="AA607" s="31"/>
      <c r="AK607" s="23"/>
      <c r="AL607" s="31"/>
      <c r="AV607" s="23"/>
      <c r="AW607" s="31"/>
      <c r="BG607" s="23"/>
      <c r="BH607" s="31"/>
      <c r="BR607" s="23"/>
      <c r="BS607" s="31"/>
      <c r="CC607" s="23"/>
      <c r="CD607" s="31"/>
      <c r="CN607" s="23"/>
      <c r="CO607" s="31"/>
      <c r="CY607" s="23"/>
      <c r="CZ607" s="31"/>
      <c r="DJ607" s="23"/>
      <c r="DK607" s="31"/>
    </row>
    <row r="608" spans="1:115">
      <c r="A608" s="23">
        <f t="shared" si="690"/>
        <v>287701998.14464164</v>
      </c>
      <c r="B608" s="23">
        <v>0</v>
      </c>
      <c r="C608" s="44">
        <f t="shared" si="692"/>
        <v>17.8</v>
      </c>
      <c r="D608" s="48"/>
      <c r="E608" s="47">
        <f t="shared" si="691"/>
        <v>17.8</v>
      </c>
      <c r="F608" s="84">
        <f t="shared" si="689"/>
        <v>35.6</v>
      </c>
      <c r="H608" s="26">
        <f t="shared" si="687"/>
        <v>1.7539268556590663E+36</v>
      </c>
      <c r="I608" s="23">
        <f t="shared" si="688"/>
        <v>120.40000000000006</v>
      </c>
      <c r="J608" s="27">
        <v>602</v>
      </c>
      <c r="M608" s="22"/>
      <c r="N608" s="23"/>
      <c r="O608" s="31"/>
      <c r="Z608" s="23"/>
      <c r="AA608" s="31"/>
      <c r="AK608" s="23"/>
      <c r="AL608" s="31"/>
      <c r="AV608" s="23"/>
      <c r="AW608" s="31"/>
      <c r="BG608" s="23"/>
      <c r="BH608" s="31"/>
      <c r="BR608" s="23"/>
      <c r="BS608" s="31"/>
      <c r="CC608" s="23"/>
      <c r="CD608" s="31"/>
      <c r="CN608" s="23"/>
      <c r="CO608" s="31"/>
      <c r="CY608" s="23"/>
      <c r="CZ608" s="31"/>
      <c r="DJ608" s="23"/>
      <c r="DK608" s="31"/>
    </row>
    <row r="609" spans="1:115">
      <c r="A609" s="23">
        <f t="shared" si="690"/>
        <v>297847787.1982246</v>
      </c>
      <c r="B609" s="23">
        <v>0</v>
      </c>
      <c r="C609" s="44">
        <f t="shared" si="692"/>
        <v>17.8</v>
      </c>
      <c r="D609" s="48"/>
      <c r="E609" s="47">
        <f t="shared" si="691"/>
        <v>17.8</v>
      </c>
      <c r="F609" s="84">
        <f t="shared" si="689"/>
        <v>35.6</v>
      </c>
      <c r="H609" s="26">
        <f t="shared" si="687"/>
        <v>2.014732893880691E+36</v>
      </c>
      <c r="I609" s="23">
        <f t="shared" si="688"/>
        <v>120.60000000000005</v>
      </c>
      <c r="J609" s="27">
        <v>603</v>
      </c>
      <c r="M609" s="22"/>
      <c r="N609" s="23"/>
      <c r="O609" s="31"/>
      <c r="Z609" s="23"/>
      <c r="AA609" s="31"/>
      <c r="AK609" s="23"/>
      <c r="AL609" s="31"/>
      <c r="AV609" s="23"/>
      <c r="AW609" s="31"/>
      <c r="BG609" s="23"/>
      <c r="BH609" s="31"/>
      <c r="BR609" s="23"/>
      <c r="BS609" s="31"/>
      <c r="CC609" s="23"/>
      <c r="CD609" s="31"/>
      <c r="CN609" s="23"/>
      <c r="CO609" s="31"/>
      <c r="CY609" s="23"/>
      <c r="CZ609" s="31"/>
      <c r="DJ609" s="23"/>
      <c r="DK609" s="31"/>
    </row>
    <row r="610" spans="1:115">
      <c r="A610" s="23">
        <f t="shared" si="690"/>
        <v>308351366.73009282</v>
      </c>
      <c r="B610" s="23">
        <v>0</v>
      </c>
      <c r="C610" s="44">
        <f t="shared" si="692"/>
        <v>17.8</v>
      </c>
      <c r="D610" s="48"/>
      <c r="E610" s="47">
        <f t="shared" si="691"/>
        <v>17.8</v>
      </c>
      <c r="F610" s="84">
        <f t="shared" si="689"/>
        <v>35.6</v>
      </c>
      <c r="H610" s="26">
        <f t="shared" ref="H610:H673" si="693">POWER($I$1,J610)</f>
        <v>2.3143203609591665E+36</v>
      </c>
      <c r="I610" s="23">
        <f t="shared" ref="I610:I673" si="694">LOG(H610,2)</f>
        <v>120.80000000000007</v>
      </c>
      <c r="J610" s="27">
        <v>604</v>
      </c>
      <c r="M610" s="22"/>
      <c r="N610" s="23"/>
      <c r="O610" s="31"/>
      <c r="Z610" s="23"/>
      <c r="AA610" s="31"/>
      <c r="AK610" s="23"/>
      <c r="AL610" s="31"/>
      <c r="AV610" s="23"/>
      <c r="AW610" s="31"/>
      <c r="BG610" s="23"/>
      <c r="BH610" s="31"/>
      <c r="BR610" s="23"/>
      <c r="BS610" s="31"/>
      <c r="CC610" s="23"/>
      <c r="CD610" s="31"/>
      <c r="CN610" s="23"/>
      <c r="CO610" s="31"/>
      <c r="CY610" s="23"/>
      <c r="CZ610" s="31"/>
      <c r="DJ610" s="23"/>
      <c r="DK610" s="31"/>
    </row>
    <row r="611" spans="1:115">
      <c r="A611" s="23">
        <f t="shared" si="690"/>
        <v>319225354.19421422</v>
      </c>
      <c r="B611" s="23">
        <v>0</v>
      </c>
      <c r="C611" s="44">
        <f t="shared" si="692"/>
        <v>17.8</v>
      </c>
      <c r="D611" s="48"/>
      <c r="E611" s="47">
        <f t="shared" si="691"/>
        <v>17.8</v>
      </c>
      <c r="F611" s="84">
        <f t="shared" si="689"/>
        <v>35.6</v>
      </c>
      <c r="H611" s="26">
        <f t="shared" si="693"/>
        <v>2.6584559915699392E+36</v>
      </c>
      <c r="I611" s="23">
        <f t="shared" si="694"/>
        <v>121.00000000000006</v>
      </c>
      <c r="J611" s="27">
        <v>605</v>
      </c>
      <c r="M611" s="22"/>
      <c r="N611" s="23"/>
      <c r="O611" s="31"/>
      <c r="Z611" s="23"/>
      <c r="AA611" s="31"/>
      <c r="AK611" s="23"/>
      <c r="AL611" s="31"/>
      <c r="AV611" s="23"/>
      <c r="AW611" s="31"/>
      <c r="BG611" s="23"/>
      <c r="BH611" s="31"/>
      <c r="BR611" s="23"/>
      <c r="BS611" s="31"/>
      <c r="CC611" s="23"/>
      <c r="CD611" s="31"/>
      <c r="CN611" s="23"/>
      <c r="CO611" s="31"/>
      <c r="CY611" s="23"/>
      <c r="CZ611" s="31"/>
      <c r="DJ611" s="23"/>
      <c r="DK611" s="31"/>
    </row>
    <row r="612" spans="1:115">
      <c r="A612" s="23">
        <f t="shared" si="690"/>
        <v>330482811.99810994</v>
      </c>
      <c r="B612" s="23">
        <v>0</v>
      </c>
      <c r="C612" s="44">
        <f t="shared" si="692"/>
        <v>17.8</v>
      </c>
      <c r="D612" s="48"/>
      <c r="E612" s="47">
        <f t="shared" si="691"/>
        <v>17.8</v>
      </c>
      <c r="F612" s="84">
        <f t="shared" si="689"/>
        <v>35.6</v>
      </c>
      <c r="H612" s="26">
        <f t="shared" si="693"/>
        <v>3.0537640243484003E+36</v>
      </c>
      <c r="I612" s="23">
        <f t="shared" si="694"/>
        <v>121.20000000000006</v>
      </c>
      <c r="J612" s="27">
        <v>606</v>
      </c>
      <c r="M612" s="22"/>
      <c r="N612" s="23"/>
      <c r="O612" s="31"/>
      <c r="Z612" s="23"/>
      <c r="AA612" s="31"/>
      <c r="AK612" s="23"/>
      <c r="AL612" s="31"/>
      <c r="AV612" s="23"/>
      <c r="AW612" s="31"/>
      <c r="BG612" s="23"/>
      <c r="BH612" s="31"/>
      <c r="BR612" s="23"/>
      <c r="BS612" s="31"/>
      <c r="CC612" s="23"/>
      <c r="CD612" s="31"/>
      <c r="CN612" s="23"/>
      <c r="CO612" s="31"/>
      <c r="CY612" s="23"/>
      <c r="CZ612" s="31"/>
      <c r="DJ612" s="23"/>
      <c r="DK612" s="31"/>
    </row>
    <row r="613" spans="1:115">
      <c r="A613" s="23">
        <f t="shared" si="690"/>
        <v>342137263.19410765</v>
      </c>
      <c r="B613" s="23">
        <v>0</v>
      </c>
      <c r="C613" s="44">
        <f t="shared" si="692"/>
        <v>17.8</v>
      </c>
      <c r="D613" s="48"/>
      <c r="E613" s="47">
        <f t="shared" si="691"/>
        <v>17.8</v>
      </c>
      <c r="F613" s="84">
        <f t="shared" si="689"/>
        <v>35.6</v>
      </c>
      <c r="H613" s="26">
        <f t="shared" si="693"/>
        <v>3.5078537113181338E+36</v>
      </c>
      <c r="I613" s="23">
        <f t="shared" si="694"/>
        <v>121.40000000000006</v>
      </c>
      <c r="J613" s="27">
        <v>607</v>
      </c>
      <c r="M613" s="22"/>
      <c r="N613" s="23"/>
      <c r="O613" s="31"/>
      <c r="Z613" s="23"/>
      <c r="AA613" s="31"/>
      <c r="AK613" s="23"/>
      <c r="AL613" s="31"/>
      <c r="AV613" s="23"/>
      <c r="AW613" s="31"/>
      <c r="BG613" s="23"/>
      <c r="BH613" s="31"/>
      <c r="BR613" s="23"/>
      <c r="BS613" s="31"/>
      <c r="CC613" s="23"/>
      <c r="CD613" s="31"/>
      <c r="CN613" s="23"/>
      <c r="CO613" s="31"/>
      <c r="CY613" s="23"/>
      <c r="CZ613" s="31"/>
      <c r="DJ613" s="23"/>
      <c r="DK613" s="31"/>
    </row>
    <row r="614" spans="1:115">
      <c r="A614" s="23">
        <f t="shared" si="690"/>
        <v>354202707.7239452</v>
      </c>
      <c r="B614" s="23">
        <v>0</v>
      </c>
      <c r="C614" s="44">
        <f t="shared" si="692"/>
        <v>17.8</v>
      </c>
      <c r="D614" s="48"/>
      <c r="E614" s="47">
        <f t="shared" si="691"/>
        <v>17.8</v>
      </c>
      <c r="F614" s="84">
        <f t="shared" si="689"/>
        <v>35.6</v>
      </c>
      <c r="H614" s="26">
        <f t="shared" si="693"/>
        <v>4.0294657877613844E+36</v>
      </c>
      <c r="I614" s="23">
        <f t="shared" si="694"/>
        <v>121.60000000000007</v>
      </c>
      <c r="J614" s="27">
        <v>608</v>
      </c>
      <c r="M614" s="22"/>
      <c r="N614" s="23"/>
      <c r="O614" s="31"/>
      <c r="Z614" s="23"/>
      <c r="AA614" s="31"/>
      <c r="AK614" s="23"/>
      <c r="AL614" s="31"/>
      <c r="AV614" s="23"/>
      <c r="AW614" s="31"/>
      <c r="BG614" s="23"/>
      <c r="BH614" s="31"/>
      <c r="BR614" s="23"/>
      <c r="BS614" s="31"/>
      <c r="CC614" s="23"/>
      <c r="CD614" s="31"/>
      <c r="CN614" s="23"/>
      <c r="CO614" s="31"/>
      <c r="CY614" s="23"/>
      <c r="CZ614" s="31"/>
      <c r="DJ614" s="23"/>
      <c r="DK614" s="31"/>
    </row>
    <row r="615" spans="1:115">
      <c r="A615" s="23">
        <f t="shared" si="690"/>
        <v>366693639.23623991</v>
      </c>
      <c r="B615" s="23">
        <v>0</v>
      </c>
      <c r="C615" s="44">
        <f t="shared" si="692"/>
        <v>17.8</v>
      </c>
      <c r="D615" s="48"/>
      <c r="E615" s="47">
        <f t="shared" si="691"/>
        <v>17.8</v>
      </c>
      <c r="F615" s="84">
        <f t="shared" si="689"/>
        <v>35.6</v>
      </c>
      <c r="H615" s="26">
        <f t="shared" si="693"/>
        <v>4.6286407219183354E+36</v>
      </c>
      <c r="I615" s="23">
        <f t="shared" si="694"/>
        <v>121.80000000000005</v>
      </c>
      <c r="J615" s="27">
        <v>609</v>
      </c>
      <c r="M615" s="22"/>
      <c r="N615" s="23"/>
      <c r="O615" s="31"/>
      <c r="Z615" s="23"/>
      <c r="AA615" s="31"/>
      <c r="AK615" s="23"/>
      <c r="AL615" s="31"/>
      <c r="AV615" s="23"/>
      <c r="AW615" s="31"/>
      <c r="BG615" s="23"/>
      <c r="BH615" s="31"/>
      <c r="BR615" s="23"/>
      <c r="BS615" s="31"/>
      <c r="CC615" s="23"/>
      <c r="CD615" s="31"/>
      <c r="CN615" s="23"/>
      <c r="CO615" s="31"/>
      <c r="CY615" s="23"/>
      <c r="CZ615" s="31"/>
      <c r="DJ615" s="23"/>
      <c r="DK615" s="31"/>
    </row>
    <row r="616" spans="1:115">
      <c r="A616" s="23">
        <f t="shared" si="690"/>
        <v>379625062.49702352</v>
      </c>
      <c r="B616" s="23">
        <v>0</v>
      </c>
      <c r="C616" s="44">
        <f t="shared" si="692"/>
        <v>17.8</v>
      </c>
      <c r="D616" s="48"/>
      <c r="E616" s="47">
        <f t="shared" si="691"/>
        <v>17.8</v>
      </c>
      <c r="F616" s="84">
        <f t="shared" si="689"/>
        <v>35.6</v>
      </c>
      <c r="H616" s="26">
        <f t="shared" si="693"/>
        <v>5.3169119831398795E+36</v>
      </c>
      <c r="I616" s="23">
        <f t="shared" si="694"/>
        <v>122.00000000000007</v>
      </c>
      <c r="J616" s="27">
        <v>610</v>
      </c>
      <c r="M616" s="22"/>
      <c r="N616" s="23"/>
      <c r="O616" s="31"/>
      <c r="Z616" s="23"/>
      <c r="AA616" s="31"/>
      <c r="AK616" s="23"/>
      <c r="AL616" s="31"/>
      <c r="AV616" s="23"/>
      <c r="AW616" s="31"/>
      <c r="BG616" s="23"/>
      <c r="BH616" s="31"/>
      <c r="BR616" s="23"/>
      <c r="BS616" s="31"/>
      <c r="CC616" s="23"/>
      <c r="CD616" s="31"/>
      <c r="CN616" s="23"/>
      <c r="CO616" s="31"/>
      <c r="CY616" s="23"/>
      <c r="CZ616" s="31"/>
      <c r="DJ616" s="23"/>
      <c r="DK616" s="31"/>
    </row>
    <row r="617" spans="1:115">
      <c r="A617" s="23">
        <f t="shared" si="690"/>
        <v>393012511.4142592</v>
      </c>
      <c r="B617" s="23">
        <v>0</v>
      </c>
      <c r="C617" s="44">
        <f t="shared" si="692"/>
        <v>17.8</v>
      </c>
      <c r="D617" s="48"/>
      <c r="E617" s="47">
        <f t="shared" si="691"/>
        <v>17.8</v>
      </c>
      <c r="F617" s="84">
        <f t="shared" si="689"/>
        <v>35.6</v>
      </c>
      <c r="H617" s="26">
        <f t="shared" si="693"/>
        <v>6.1075280486968042E+36</v>
      </c>
      <c r="I617" s="23">
        <f t="shared" si="694"/>
        <v>122.20000000000006</v>
      </c>
      <c r="J617" s="27">
        <v>611</v>
      </c>
      <c r="M617" s="22"/>
      <c r="N617" s="23"/>
      <c r="O617" s="31"/>
      <c r="Z617" s="23"/>
      <c r="AA617" s="31"/>
      <c r="AK617" s="23"/>
      <c r="AL617" s="31"/>
      <c r="AV617" s="23"/>
      <c r="AW617" s="31"/>
      <c r="BG617" s="23"/>
      <c r="BH617" s="31"/>
      <c r="BR617" s="23"/>
      <c r="BS617" s="31"/>
      <c r="CC617" s="23"/>
      <c r="CD617" s="31"/>
      <c r="CN617" s="23"/>
      <c r="CO617" s="31"/>
      <c r="CY617" s="23"/>
      <c r="CZ617" s="31"/>
      <c r="DJ617" s="23"/>
      <c r="DK617" s="31"/>
    </row>
    <row r="618" spans="1:115">
      <c r="A618" s="23">
        <f t="shared" si="690"/>
        <v>406872067.69799155</v>
      </c>
      <c r="B618" s="23">
        <v>0</v>
      </c>
      <c r="C618" s="44">
        <f t="shared" si="692"/>
        <v>17.8</v>
      </c>
      <c r="D618" s="48"/>
      <c r="E618" s="47">
        <f t="shared" si="691"/>
        <v>17.8</v>
      </c>
      <c r="F618" s="84">
        <f t="shared" si="689"/>
        <v>35.6</v>
      </c>
      <c r="H618" s="26">
        <f t="shared" si="693"/>
        <v>7.0157074226362699E+36</v>
      </c>
      <c r="I618" s="23">
        <f t="shared" si="694"/>
        <v>122.40000000000008</v>
      </c>
      <c r="J618" s="27">
        <v>612</v>
      </c>
      <c r="M618" s="22"/>
      <c r="N618" s="23"/>
      <c r="O618" s="31"/>
      <c r="Z618" s="23"/>
      <c r="AA618" s="31"/>
      <c r="AK618" s="23"/>
      <c r="AL618" s="31"/>
      <c r="AV618" s="23"/>
      <c r="AW618" s="31"/>
      <c r="BG618" s="23"/>
      <c r="BH618" s="31"/>
      <c r="BR618" s="23"/>
      <c r="BS618" s="31"/>
      <c r="CC618" s="23"/>
      <c r="CD618" s="31"/>
      <c r="CN618" s="23"/>
      <c r="CO618" s="31"/>
      <c r="CY618" s="23"/>
      <c r="CZ618" s="31"/>
      <c r="DJ618" s="23"/>
      <c r="DK618" s="31"/>
    </row>
    <row r="619" spans="1:115">
      <c r="A619" s="23">
        <f t="shared" si="690"/>
        <v>421220380.17854506</v>
      </c>
      <c r="B619" s="23">
        <v>0</v>
      </c>
      <c r="C619" s="44">
        <f t="shared" si="692"/>
        <v>17.8</v>
      </c>
      <c r="D619" s="48"/>
      <c r="E619" s="47">
        <f t="shared" si="691"/>
        <v>17.8</v>
      </c>
      <c r="F619" s="84">
        <f t="shared" si="689"/>
        <v>35.6</v>
      </c>
      <c r="H619" s="26">
        <f t="shared" si="693"/>
        <v>8.0589315755227712E+36</v>
      </c>
      <c r="I619" s="23">
        <f t="shared" si="694"/>
        <v>122.60000000000007</v>
      </c>
      <c r="J619" s="27">
        <v>613</v>
      </c>
      <c r="M619" s="22"/>
      <c r="N619" s="23"/>
      <c r="O619" s="31"/>
      <c r="Z619" s="23"/>
      <c r="AA619" s="31"/>
      <c r="AK619" s="23"/>
      <c r="AL619" s="31"/>
      <c r="AV619" s="23"/>
      <c r="AW619" s="31"/>
      <c r="BG619" s="23"/>
      <c r="BH619" s="31"/>
      <c r="BR619" s="23"/>
      <c r="BS619" s="31"/>
      <c r="CC619" s="23"/>
      <c r="CD619" s="31"/>
      <c r="CN619" s="23"/>
      <c r="CO619" s="31"/>
      <c r="CY619" s="23"/>
      <c r="CZ619" s="31"/>
      <c r="DJ619" s="23"/>
      <c r="DK619" s="31"/>
    </row>
    <row r="620" spans="1:115">
      <c r="A620" s="23">
        <f t="shared" si="690"/>
        <v>436074684.80597758</v>
      </c>
      <c r="B620" s="23">
        <v>0</v>
      </c>
      <c r="C620" s="44">
        <f t="shared" si="692"/>
        <v>17.8</v>
      </c>
      <c r="D620" s="48"/>
      <c r="E620" s="47">
        <f t="shared" si="691"/>
        <v>17.8</v>
      </c>
      <c r="F620" s="84">
        <f t="shared" si="689"/>
        <v>35.6</v>
      </c>
      <c r="H620" s="26">
        <f t="shared" si="693"/>
        <v>9.2572814438366707E+36</v>
      </c>
      <c r="I620" s="23">
        <f t="shared" si="694"/>
        <v>122.80000000000005</v>
      </c>
      <c r="J620" s="27">
        <v>614</v>
      </c>
      <c r="M620" s="22"/>
      <c r="N620" s="23"/>
      <c r="O620" s="31"/>
      <c r="Z620" s="23"/>
      <c r="AA620" s="31"/>
      <c r="AK620" s="23"/>
      <c r="AL620" s="31"/>
      <c r="AV620" s="23"/>
      <c r="AW620" s="31"/>
      <c r="BG620" s="23"/>
      <c r="BH620" s="31"/>
      <c r="BR620" s="23"/>
      <c r="BS620" s="31"/>
      <c r="CC620" s="23"/>
      <c r="CD620" s="31"/>
      <c r="CN620" s="23"/>
      <c r="CO620" s="31"/>
      <c r="CY620" s="23"/>
      <c r="CZ620" s="31"/>
      <c r="DJ620" s="23"/>
      <c r="DK620" s="31"/>
    </row>
    <row r="621" spans="1:115">
      <c r="A621" s="23">
        <f t="shared" si="690"/>
        <v>451452825.35481322</v>
      </c>
      <c r="B621" s="23">
        <v>0</v>
      </c>
      <c r="C621" s="44">
        <f t="shared" si="692"/>
        <v>17.8</v>
      </c>
      <c r="D621" s="48"/>
      <c r="E621" s="47">
        <f t="shared" si="691"/>
        <v>17.8</v>
      </c>
      <c r="F621" s="84">
        <f t="shared" si="689"/>
        <v>35.6</v>
      </c>
      <c r="H621" s="26">
        <f t="shared" si="693"/>
        <v>1.0633823966279764E+37</v>
      </c>
      <c r="I621" s="23">
        <f t="shared" si="694"/>
        <v>123.00000000000007</v>
      </c>
      <c r="J621" s="27">
        <v>615</v>
      </c>
      <c r="M621" s="22"/>
      <c r="N621" s="23"/>
      <c r="O621" s="31"/>
      <c r="Z621" s="23"/>
      <c r="AA621" s="31"/>
      <c r="AK621" s="23"/>
      <c r="AL621" s="31"/>
      <c r="AV621" s="23"/>
      <c r="AW621" s="31"/>
      <c r="BG621" s="23"/>
      <c r="BH621" s="31"/>
      <c r="BR621" s="23"/>
      <c r="BS621" s="31"/>
      <c r="CC621" s="23"/>
      <c r="CD621" s="31"/>
      <c r="CN621" s="23"/>
      <c r="CO621" s="31"/>
      <c r="CY621" s="23"/>
      <c r="CZ621" s="31"/>
      <c r="DJ621" s="23"/>
      <c r="DK621" s="31"/>
    </row>
    <row r="622" spans="1:115">
      <c r="A622" s="23">
        <f t="shared" si="690"/>
        <v>467373274.85892534</v>
      </c>
      <c r="B622" s="23">
        <v>0</v>
      </c>
      <c r="C622" s="44">
        <f t="shared" si="692"/>
        <v>17.8</v>
      </c>
      <c r="D622" s="48"/>
      <c r="E622" s="47">
        <f t="shared" si="691"/>
        <v>17.8</v>
      </c>
      <c r="F622" s="84">
        <f t="shared" si="689"/>
        <v>35.6</v>
      </c>
      <c r="H622" s="26">
        <f t="shared" si="693"/>
        <v>1.2215056097393611E+37</v>
      </c>
      <c r="I622" s="23">
        <f t="shared" si="694"/>
        <v>123.20000000000006</v>
      </c>
      <c r="J622" s="27">
        <v>616</v>
      </c>
      <c r="M622" s="22"/>
      <c r="N622" s="23"/>
      <c r="O622" s="31"/>
      <c r="Z622" s="23"/>
      <c r="AA622" s="31"/>
      <c r="AK622" s="23"/>
      <c r="AL622" s="31"/>
      <c r="AV622" s="23"/>
      <c r="AW622" s="31"/>
      <c r="BG622" s="23"/>
      <c r="BH622" s="31"/>
      <c r="BR622" s="23"/>
      <c r="BS622" s="31"/>
      <c r="CC622" s="23"/>
      <c r="CD622" s="31"/>
      <c r="CN622" s="23"/>
      <c r="CO622" s="31"/>
      <c r="CY622" s="23"/>
      <c r="CZ622" s="31"/>
      <c r="DJ622" s="23"/>
      <c r="DK622" s="31"/>
    </row>
    <row r="623" spans="1:115">
      <c r="A623" s="23">
        <f t="shared" si="690"/>
        <v>483855157.8023206</v>
      </c>
      <c r="B623" s="23">
        <v>0</v>
      </c>
      <c r="C623" s="44">
        <f t="shared" si="692"/>
        <v>17.8</v>
      </c>
      <c r="D623" s="48"/>
      <c r="E623" s="47">
        <f t="shared" si="691"/>
        <v>17.8</v>
      </c>
      <c r="F623" s="84">
        <f t="shared" si="689"/>
        <v>35.6</v>
      </c>
      <c r="H623" s="26">
        <f t="shared" si="693"/>
        <v>1.4031414845272545E+37</v>
      </c>
      <c r="I623" s="23">
        <f t="shared" si="694"/>
        <v>123.40000000000008</v>
      </c>
      <c r="J623" s="27">
        <v>617</v>
      </c>
      <c r="M623" s="22"/>
      <c r="N623" s="23"/>
      <c r="O623" s="31"/>
      <c r="Z623" s="23"/>
      <c r="AA623" s="31"/>
      <c r="AK623" s="23"/>
      <c r="AL623" s="31"/>
      <c r="AV623" s="23"/>
      <c r="AW623" s="31"/>
      <c r="BG623" s="23"/>
      <c r="BH623" s="31"/>
      <c r="BR623" s="23"/>
      <c r="BS623" s="31"/>
      <c r="CC623" s="23"/>
      <c r="CD623" s="31"/>
      <c r="CN623" s="23"/>
      <c r="CO623" s="31"/>
      <c r="CY623" s="23"/>
      <c r="CZ623" s="31"/>
      <c r="DJ623" s="23"/>
      <c r="DK623" s="31"/>
    </row>
    <row r="624" spans="1:115">
      <c r="A624" s="23">
        <f t="shared" si="690"/>
        <v>500918273.09247714</v>
      </c>
      <c r="B624" s="23">
        <v>0</v>
      </c>
      <c r="C624" s="44">
        <f t="shared" si="692"/>
        <v>17.8</v>
      </c>
      <c r="D624" s="48"/>
      <c r="E624" s="47">
        <f t="shared" si="691"/>
        <v>17.8</v>
      </c>
      <c r="F624" s="84">
        <f t="shared" si="689"/>
        <v>35.6</v>
      </c>
      <c r="H624" s="26">
        <f t="shared" si="693"/>
        <v>1.6117863151045547E+37</v>
      </c>
      <c r="I624" s="23">
        <f t="shared" si="694"/>
        <v>123.60000000000007</v>
      </c>
      <c r="J624" s="27">
        <v>618</v>
      </c>
      <c r="M624" s="22"/>
      <c r="N624" s="23"/>
      <c r="O624" s="31"/>
      <c r="Z624" s="23"/>
      <c r="AA624" s="31"/>
      <c r="AK624" s="23"/>
      <c r="AL624" s="31"/>
      <c r="AV624" s="23"/>
      <c r="AW624" s="31"/>
      <c r="BG624" s="23"/>
      <c r="BH624" s="31"/>
      <c r="BR624" s="23"/>
      <c r="BS624" s="31"/>
      <c r="CC624" s="23"/>
      <c r="CD624" s="31"/>
      <c r="CN624" s="23"/>
      <c r="CO624" s="31"/>
      <c r="CY624" s="23"/>
      <c r="CZ624" s="31"/>
      <c r="DJ624" s="23"/>
      <c r="DK624" s="31"/>
    </row>
    <row r="625" spans="1:115">
      <c r="A625" s="23">
        <f t="shared" si="690"/>
        <v>518583117.84383774</v>
      </c>
      <c r="B625" s="23">
        <v>0</v>
      </c>
      <c r="C625" s="44">
        <f t="shared" si="692"/>
        <v>17.8</v>
      </c>
      <c r="D625" s="48"/>
      <c r="E625" s="47">
        <f t="shared" si="691"/>
        <v>17.8</v>
      </c>
      <c r="F625" s="84">
        <f t="shared" si="689"/>
        <v>35.6</v>
      </c>
      <c r="H625" s="26">
        <f t="shared" si="693"/>
        <v>1.8514562887673351E+37</v>
      </c>
      <c r="I625" s="23">
        <f t="shared" si="694"/>
        <v>123.80000000000005</v>
      </c>
      <c r="J625" s="27">
        <v>619</v>
      </c>
      <c r="M625" s="22"/>
      <c r="N625" s="23"/>
      <c r="O625" s="31"/>
      <c r="Z625" s="23"/>
      <c r="AA625" s="31"/>
      <c r="AK625" s="23"/>
      <c r="AL625" s="31"/>
      <c r="AV625" s="23"/>
      <c r="AW625" s="31"/>
      <c r="BG625" s="23"/>
      <c r="BH625" s="31"/>
      <c r="BR625" s="23"/>
      <c r="BS625" s="31"/>
      <c r="CC625" s="23"/>
      <c r="CD625" s="31"/>
      <c r="CN625" s="23"/>
      <c r="CO625" s="31"/>
      <c r="CY625" s="23"/>
      <c r="CZ625" s="31"/>
      <c r="DJ625" s="23"/>
      <c r="DK625" s="31"/>
    </row>
    <row r="626" spans="1:115">
      <c r="A626" s="23">
        <f t="shared" si="690"/>
        <v>536870912.0000248</v>
      </c>
      <c r="B626" s="23">
        <v>0</v>
      </c>
      <c r="C626" s="44">
        <f t="shared" si="692"/>
        <v>17.8</v>
      </c>
      <c r="D626" s="48"/>
      <c r="E626" s="47">
        <f t="shared" si="691"/>
        <v>17.8</v>
      </c>
      <c r="F626" s="84">
        <f t="shared" si="689"/>
        <v>35.6</v>
      </c>
      <c r="H626" s="26">
        <f t="shared" si="693"/>
        <v>2.1267647932559532E+37</v>
      </c>
      <c r="I626" s="23">
        <f t="shared" si="694"/>
        <v>124.00000000000007</v>
      </c>
      <c r="J626" s="27">
        <v>620</v>
      </c>
      <c r="M626" s="22"/>
      <c r="N626" s="23"/>
      <c r="O626" s="31"/>
      <c r="Z626" s="23"/>
      <c r="AA626" s="31"/>
      <c r="AK626" s="23"/>
      <c r="AL626" s="31"/>
      <c r="AV626" s="23"/>
      <c r="AW626" s="31"/>
      <c r="BG626" s="23"/>
      <c r="BH626" s="31"/>
      <c r="BR626" s="23"/>
      <c r="BS626" s="31"/>
      <c r="CC626" s="23"/>
      <c r="CD626" s="31"/>
      <c r="CN626" s="23"/>
      <c r="CO626" s="31"/>
      <c r="CY626" s="23"/>
      <c r="CZ626" s="31"/>
      <c r="DJ626" s="23"/>
      <c r="DK626" s="31"/>
    </row>
    <row r="627" spans="1:115">
      <c r="A627" s="23">
        <f t="shared" si="690"/>
        <v>555803623.82435656</v>
      </c>
      <c r="B627" s="23">
        <v>0</v>
      </c>
      <c r="C627" s="44">
        <f t="shared" si="692"/>
        <v>17.8</v>
      </c>
      <c r="D627" s="48"/>
      <c r="E627" s="47">
        <f t="shared" si="691"/>
        <v>17.8</v>
      </c>
      <c r="F627" s="84">
        <f t="shared" si="689"/>
        <v>35.6</v>
      </c>
      <c r="H627" s="26">
        <f t="shared" si="693"/>
        <v>2.4430112194787231E+37</v>
      </c>
      <c r="I627" s="23">
        <f t="shared" si="694"/>
        <v>124.20000000000006</v>
      </c>
      <c r="J627" s="27">
        <v>621</v>
      </c>
      <c r="M627" s="22"/>
      <c r="N627" s="23"/>
      <c r="O627" s="31"/>
      <c r="Z627" s="23"/>
      <c r="AA627" s="31"/>
      <c r="AK627" s="23"/>
      <c r="AL627" s="31"/>
      <c r="AV627" s="23"/>
      <c r="AW627" s="31"/>
      <c r="BG627" s="23"/>
      <c r="BH627" s="31"/>
      <c r="BR627" s="23"/>
      <c r="BS627" s="31"/>
      <c r="CC627" s="23"/>
      <c r="CD627" s="31"/>
      <c r="CN627" s="23"/>
      <c r="CO627" s="31"/>
      <c r="CY627" s="23"/>
      <c r="CZ627" s="31"/>
      <c r="DJ627" s="23"/>
      <c r="DK627" s="31"/>
    </row>
    <row r="628" spans="1:115">
      <c r="A628" s="23">
        <f t="shared" si="690"/>
        <v>575403996.28928423</v>
      </c>
      <c r="B628" s="23">
        <v>0</v>
      </c>
      <c r="C628" s="44">
        <f t="shared" si="692"/>
        <v>17.8</v>
      </c>
      <c r="D628" s="48"/>
      <c r="E628" s="47">
        <f t="shared" si="691"/>
        <v>17.8</v>
      </c>
      <c r="F628" s="84">
        <f t="shared" si="689"/>
        <v>35.6</v>
      </c>
      <c r="H628" s="26">
        <f t="shared" si="693"/>
        <v>2.8062829690545099E+37</v>
      </c>
      <c r="I628" s="23">
        <f t="shared" si="694"/>
        <v>124.40000000000006</v>
      </c>
      <c r="J628" s="27">
        <v>622</v>
      </c>
      <c r="M628" s="22"/>
      <c r="N628" s="23"/>
      <c r="O628" s="31"/>
      <c r="Z628" s="23"/>
      <c r="AA628" s="31"/>
      <c r="AK628" s="23"/>
      <c r="AL628" s="31"/>
      <c r="AV628" s="23"/>
      <c r="AW628" s="31"/>
      <c r="BG628" s="23"/>
      <c r="BH628" s="31"/>
      <c r="BR628" s="23"/>
      <c r="BS628" s="31"/>
      <c r="CC628" s="23"/>
      <c r="CD628" s="31"/>
      <c r="CN628" s="23"/>
      <c r="CO628" s="31"/>
      <c r="CY628" s="23"/>
      <c r="CZ628" s="31"/>
      <c r="DJ628" s="23"/>
      <c r="DK628" s="31"/>
    </row>
    <row r="629" spans="1:115">
      <c r="A629" s="23">
        <f t="shared" si="690"/>
        <v>595695574.39645028</v>
      </c>
      <c r="B629" s="23">
        <v>0</v>
      </c>
      <c r="C629" s="44">
        <f t="shared" si="692"/>
        <v>17.8</v>
      </c>
      <c r="D629" s="48"/>
      <c r="E629" s="47">
        <f t="shared" si="691"/>
        <v>17.8</v>
      </c>
      <c r="F629" s="84">
        <f t="shared" si="689"/>
        <v>35.6</v>
      </c>
      <c r="H629" s="26">
        <f t="shared" si="693"/>
        <v>3.2235726302091104E+37</v>
      </c>
      <c r="I629" s="23">
        <f t="shared" si="694"/>
        <v>124.60000000000007</v>
      </c>
      <c r="J629" s="27">
        <v>623</v>
      </c>
      <c r="M629" s="22"/>
      <c r="N629" s="23"/>
      <c r="O629" s="31"/>
      <c r="Z629" s="23"/>
      <c r="AA629" s="31"/>
      <c r="AK629" s="23"/>
      <c r="AL629" s="31"/>
      <c r="AV629" s="23"/>
      <c r="AW629" s="31"/>
      <c r="BG629" s="23"/>
      <c r="BH629" s="31"/>
      <c r="BR629" s="23"/>
      <c r="BS629" s="31"/>
      <c r="CC629" s="23"/>
      <c r="CD629" s="31"/>
      <c r="CN629" s="23"/>
      <c r="CO629" s="31"/>
      <c r="CY629" s="23"/>
      <c r="CZ629" s="31"/>
      <c r="DJ629" s="23"/>
      <c r="DK629" s="31"/>
    </row>
    <row r="630" spans="1:115">
      <c r="A630" s="23">
        <f t="shared" si="690"/>
        <v>616702733.46018672</v>
      </c>
      <c r="B630" s="23">
        <v>0</v>
      </c>
      <c r="C630" s="44">
        <f t="shared" si="692"/>
        <v>17.8</v>
      </c>
      <c r="D630" s="48"/>
      <c r="E630" s="47">
        <f t="shared" si="691"/>
        <v>17.8</v>
      </c>
      <c r="F630" s="84">
        <f t="shared" si="689"/>
        <v>35.6</v>
      </c>
      <c r="H630" s="26">
        <f t="shared" si="693"/>
        <v>3.7029125775346716E+37</v>
      </c>
      <c r="I630" s="23">
        <f t="shared" si="694"/>
        <v>124.80000000000005</v>
      </c>
      <c r="J630" s="27">
        <v>624</v>
      </c>
      <c r="M630" s="22"/>
      <c r="N630" s="23"/>
      <c r="O630" s="31"/>
      <c r="Z630" s="23"/>
      <c r="AA630" s="31"/>
      <c r="AK630" s="23"/>
      <c r="AL630" s="31"/>
      <c r="AV630" s="23"/>
      <c r="AW630" s="31"/>
      <c r="BG630" s="23"/>
      <c r="BH630" s="31"/>
      <c r="BR630" s="23"/>
      <c r="BS630" s="31"/>
      <c r="CC630" s="23"/>
      <c r="CD630" s="31"/>
      <c r="CN630" s="23"/>
      <c r="CO630" s="31"/>
      <c r="CY630" s="23"/>
      <c r="CZ630" s="31"/>
      <c r="DJ630" s="23"/>
      <c r="DK630" s="31"/>
    </row>
    <row r="631" spans="1:115">
      <c r="A631" s="23">
        <f t="shared" si="690"/>
        <v>638450708.38842952</v>
      </c>
      <c r="B631" s="23">
        <v>0</v>
      </c>
      <c r="C631" s="44">
        <f t="shared" si="692"/>
        <v>17.8</v>
      </c>
      <c r="D631" s="48"/>
      <c r="E631" s="47">
        <f t="shared" si="691"/>
        <v>17.8</v>
      </c>
      <c r="F631" s="84">
        <f t="shared" si="689"/>
        <v>35.6</v>
      </c>
      <c r="H631" s="26">
        <f t="shared" si="693"/>
        <v>4.2535295865119084E+37</v>
      </c>
      <c r="I631" s="23">
        <f t="shared" si="694"/>
        <v>125.00000000000007</v>
      </c>
      <c r="J631" s="27">
        <v>625</v>
      </c>
      <c r="M631" s="22"/>
      <c r="N631" s="23"/>
      <c r="O631" s="31"/>
      <c r="Z631" s="23"/>
      <c r="AA631" s="31"/>
      <c r="AK631" s="23"/>
      <c r="AL631" s="31"/>
      <c r="AV631" s="23"/>
      <c r="AW631" s="31"/>
      <c r="BG631" s="23"/>
      <c r="BH631" s="31"/>
      <c r="BR631" s="23"/>
      <c r="BS631" s="31"/>
      <c r="CC631" s="23"/>
      <c r="CD631" s="31"/>
      <c r="CN631" s="23"/>
      <c r="CO631" s="31"/>
      <c r="CY631" s="23"/>
      <c r="CZ631" s="31"/>
      <c r="DJ631" s="23"/>
      <c r="DK631" s="31"/>
    </row>
    <row r="632" spans="1:115">
      <c r="A632" s="23">
        <f t="shared" si="690"/>
        <v>660965623.99622107</v>
      </c>
      <c r="B632" s="23">
        <v>0</v>
      </c>
      <c r="C632" s="44">
        <f t="shared" si="692"/>
        <v>17.8</v>
      </c>
      <c r="D632" s="48"/>
      <c r="E632" s="47">
        <f t="shared" si="691"/>
        <v>17.8</v>
      </c>
      <c r="F632" s="84">
        <f t="shared" si="689"/>
        <v>35.6</v>
      </c>
      <c r="H632" s="26">
        <f t="shared" si="693"/>
        <v>4.8860224389574481E+37</v>
      </c>
      <c r="I632" s="23">
        <f t="shared" si="694"/>
        <v>125.20000000000006</v>
      </c>
      <c r="J632" s="27">
        <v>626</v>
      </c>
      <c r="M632" s="22"/>
      <c r="N632" s="23"/>
      <c r="O632" s="31"/>
      <c r="Z632" s="23"/>
      <c r="AA632" s="31"/>
      <c r="AK632" s="23"/>
      <c r="AL632" s="31"/>
      <c r="AV632" s="23"/>
      <c r="AW632" s="31"/>
      <c r="BG632" s="23"/>
      <c r="BH632" s="31"/>
      <c r="BR632" s="23"/>
      <c r="BS632" s="31"/>
      <c r="CC632" s="23"/>
      <c r="CD632" s="31"/>
      <c r="CN632" s="23"/>
      <c r="CO632" s="31"/>
      <c r="CY632" s="23"/>
      <c r="CZ632" s="31"/>
      <c r="DJ632" s="23"/>
      <c r="DK632" s="31"/>
    </row>
    <row r="633" spans="1:115">
      <c r="A633" s="23">
        <f t="shared" si="690"/>
        <v>684274526.38821638</v>
      </c>
      <c r="B633" s="23">
        <v>0</v>
      </c>
      <c r="C633" s="44">
        <f t="shared" si="692"/>
        <v>17.8</v>
      </c>
      <c r="D633" s="48"/>
      <c r="E633" s="47">
        <f t="shared" si="691"/>
        <v>17.8</v>
      </c>
      <c r="F633" s="84">
        <f t="shared" si="689"/>
        <v>35.6</v>
      </c>
      <c r="H633" s="26">
        <f t="shared" si="693"/>
        <v>5.6125659381090216E+37</v>
      </c>
      <c r="I633" s="23">
        <f t="shared" si="694"/>
        <v>125.40000000000006</v>
      </c>
      <c r="J633" s="27">
        <v>627</v>
      </c>
      <c r="M633" s="22"/>
      <c r="N633" s="23"/>
      <c r="O633" s="31"/>
      <c r="Z633" s="23"/>
      <c r="AA633" s="31"/>
      <c r="AK633" s="23"/>
      <c r="AL633" s="31"/>
      <c r="AV633" s="23"/>
      <c r="AW633" s="31"/>
      <c r="BG633" s="23"/>
      <c r="BH633" s="31"/>
      <c r="BR633" s="23"/>
      <c r="BS633" s="31"/>
      <c r="CC633" s="23"/>
      <c r="CD633" s="31"/>
      <c r="CN633" s="23"/>
      <c r="CO633" s="31"/>
      <c r="CY633" s="23"/>
      <c r="CZ633" s="31"/>
      <c r="DJ633" s="23"/>
      <c r="DK633" s="31"/>
    </row>
    <row r="634" spans="1:115">
      <c r="A634" s="23">
        <f t="shared" si="690"/>
        <v>708405415.44789159</v>
      </c>
      <c r="B634" s="23">
        <v>0</v>
      </c>
      <c r="C634" s="44">
        <f t="shared" si="692"/>
        <v>17.8</v>
      </c>
      <c r="D634" s="48"/>
      <c r="E634" s="47">
        <f t="shared" si="691"/>
        <v>17.8</v>
      </c>
      <c r="F634" s="84">
        <f t="shared" si="689"/>
        <v>35.6</v>
      </c>
      <c r="H634" s="26">
        <f t="shared" si="693"/>
        <v>6.4471452604182245E+37</v>
      </c>
      <c r="I634" s="23">
        <f t="shared" si="694"/>
        <v>125.60000000000007</v>
      </c>
      <c r="J634" s="27">
        <v>628</v>
      </c>
      <c r="M634" s="22"/>
      <c r="N634" s="23"/>
      <c r="O634" s="31"/>
      <c r="Z634" s="23"/>
      <c r="AA634" s="31"/>
      <c r="AK634" s="23"/>
      <c r="AL634" s="31"/>
      <c r="AV634" s="23"/>
      <c r="AW634" s="31"/>
      <c r="BG634" s="23"/>
      <c r="BH634" s="31"/>
      <c r="BR634" s="23"/>
      <c r="BS634" s="31"/>
      <c r="CC634" s="23"/>
      <c r="CD634" s="31"/>
      <c r="CN634" s="23"/>
      <c r="CO634" s="31"/>
      <c r="CY634" s="23"/>
      <c r="CZ634" s="31"/>
      <c r="DJ634" s="23"/>
      <c r="DK634" s="31"/>
    </row>
    <row r="635" spans="1:115">
      <c r="A635" s="23">
        <f t="shared" si="690"/>
        <v>733387278.47248089</v>
      </c>
      <c r="B635" s="23">
        <v>0</v>
      </c>
      <c r="C635" s="44">
        <f t="shared" si="692"/>
        <v>17.8</v>
      </c>
      <c r="D635" s="48"/>
      <c r="E635" s="47">
        <f t="shared" si="691"/>
        <v>17.8</v>
      </c>
      <c r="F635" s="84">
        <f t="shared" si="689"/>
        <v>35.6</v>
      </c>
      <c r="H635" s="26">
        <f t="shared" si="693"/>
        <v>7.4058251550693441E+37</v>
      </c>
      <c r="I635" s="23">
        <f t="shared" si="694"/>
        <v>125.80000000000007</v>
      </c>
      <c r="J635" s="27">
        <v>629</v>
      </c>
      <c r="M635" s="22"/>
      <c r="N635" s="23"/>
      <c r="O635" s="31"/>
      <c r="Z635" s="23"/>
      <c r="AA635" s="31"/>
      <c r="AK635" s="23"/>
      <c r="AL635" s="31"/>
      <c r="AV635" s="23"/>
      <c r="AW635" s="31"/>
      <c r="BG635" s="23"/>
      <c r="BH635" s="31"/>
      <c r="BR635" s="23"/>
      <c r="BS635" s="31"/>
      <c r="CC635" s="23"/>
      <c r="CD635" s="31"/>
      <c r="CN635" s="23"/>
      <c r="CO635" s="31"/>
      <c r="CY635" s="23"/>
      <c r="CZ635" s="31"/>
      <c r="DJ635" s="23"/>
      <c r="DK635" s="31"/>
    </row>
    <row r="636" spans="1:115">
      <c r="A636" s="23">
        <f t="shared" si="690"/>
        <v>759250124.99404812</v>
      </c>
      <c r="B636" s="23">
        <v>0</v>
      </c>
      <c r="C636" s="44">
        <f t="shared" si="692"/>
        <v>17.8</v>
      </c>
      <c r="D636" s="48"/>
      <c r="E636" s="47">
        <f t="shared" si="691"/>
        <v>17.8</v>
      </c>
      <c r="F636" s="84">
        <f t="shared" si="689"/>
        <v>35.6</v>
      </c>
      <c r="H636" s="26">
        <f t="shared" si="693"/>
        <v>8.5070591730238167E+37</v>
      </c>
      <c r="I636" s="23">
        <f t="shared" si="694"/>
        <v>126.00000000000006</v>
      </c>
      <c r="J636" s="27">
        <v>630</v>
      </c>
      <c r="M636" s="22"/>
      <c r="N636" s="23"/>
      <c r="O636" s="31"/>
      <c r="Z636" s="23"/>
      <c r="AA636" s="31"/>
      <c r="AK636" s="23"/>
      <c r="AL636" s="31"/>
      <c r="AV636" s="23"/>
      <c r="AW636" s="31"/>
      <c r="BG636" s="23"/>
      <c r="BH636" s="31"/>
      <c r="BR636" s="23"/>
      <c r="BS636" s="31"/>
      <c r="CC636" s="23"/>
      <c r="CD636" s="31"/>
      <c r="CN636" s="23"/>
      <c r="CO636" s="31"/>
      <c r="CY636" s="23"/>
      <c r="CZ636" s="31"/>
      <c r="DJ636" s="23"/>
      <c r="DK636" s="31"/>
    </row>
    <row r="637" spans="1:115">
      <c r="A637" s="23">
        <f t="shared" si="690"/>
        <v>786025022.8285197</v>
      </c>
      <c r="B637" s="23">
        <v>0</v>
      </c>
      <c r="C637" s="44">
        <f t="shared" si="692"/>
        <v>17.8</v>
      </c>
      <c r="D637" s="48"/>
      <c r="E637" s="47">
        <f t="shared" si="691"/>
        <v>17.8</v>
      </c>
      <c r="F637" s="84">
        <f t="shared" si="689"/>
        <v>35.6</v>
      </c>
      <c r="H637" s="26">
        <f t="shared" si="693"/>
        <v>9.7720448779148999E+37</v>
      </c>
      <c r="I637" s="23">
        <f t="shared" si="694"/>
        <v>126.20000000000007</v>
      </c>
      <c r="J637" s="27">
        <v>631</v>
      </c>
      <c r="M637" s="22"/>
      <c r="N637" s="23"/>
      <c r="O637" s="31"/>
      <c r="Z637" s="23"/>
      <c r="AA637" s="31"/>
      <c r="AK637" s="23"/>
      <c r="AL637" s="31"/>
      <c r="AV637" s="23"/>
      <c r="AW637" s="31"/>
      <c r="BG637" s="23"/>
      <c r="BH637" s="31"/>
      <c r="BR637" s="23"/>
      <c r="BS637" s="31"/>
      <c r="CC637" s="23"/>
      <c r="CD637" s="31"/>
      <c r="CN637" s="23"/>
      <c r="CO637" s="31"/>
      <c r="CY637" s="23"/>
      <c r="CZ637" s="31"/>
      <c r="DJ637" s="23"/>
      <c r="DK637" s="31"/>
    </row>
    <row r="638" spans="1:115">
      <c r="A638" s="23">
        <f t="shared" si="690"/>
        <v>813744135.39598453</v>
      </c>
      <c r="B638" s="23">
        <v>0</v>
      </c>
      <c r="C638" s="44">
        <f t="shared" si="692"/>
        <v>17.8</v>
      </c>
      <c r="D638" s="48"/>
      <c r="E638" s="47">
        <f t="shared" si="691"/>
        <v>17.8</v>
      </c>
      <c r="F638" s="84">
        <f t="shared" si="689"/>
        <v>35.6</v>
      </c>
      <c r="H638" s="26">
        <f t="shared" si="693"/>
        <v>1.1225131876218047E+38</v>
      </c>
      <c r="I638" s="23">
        <f t="shared" si="694"/>
        <v>126.40000000000006</v>
      </c>
      <c r="J638" s="27">
        <v>632</v>
      </c>
      <c r="M638" s="22"/>
      <c r="N638" s="23"/>
      <c r="O638" s="31"/>
      <c r="Z638" s="23"/>
      <c r="AA638" s="31"/>
      <c r="AK638" s="23"/>
      <c r="AL638" s="31"/>
      <c r="AV638" s="23"/>
      <c r="AW638" s="31"/>
      <c r="BG638" s="23"/>
      <c r="BH638" s="31"/>
      <c r="BR638" s="23"/>
      <c r="BS638" s="31"/>
      <c r="CC638" s="23"/>
      <c r="CD638" s="31"/>
      <c r="CN638" s="23"/>
      <c r="CO638" s="31"/>
      <c r="CY638" s="23"/>
      <c r="CZ638" s="31"/>
      <c r="DJ638" s="23"/>
      <c r="DK638" s="31"/>
    </row>
    <row r="639" spans="1:115">
      <c r="A639" s="23">
        <f t="shared" si="690"/>
        <v>842440760.35709155</v>
      </c>
      <c r="B639" s="23">
        <v>0</v>
      </c>
      <c r="C639" s="44">
        <f t="shared" si="692"/>
        <v>17.8</v>
      </c>
      <c r="D639" s="48"/>
      <c r="E639" s="47">
        <f t="shared" si="691"/>
        <v>17.8</v>
      </c>
      <c r="F639" s="84">
        <f t="shared" si="689"/>
        <v>35.6</v>
      </c>
      <c r="H639" s="26">
        <f t="shared" si="693"/>
        <v>1.2894290520836457E+38</v>
      </c>
      <c r="I639" s="23">
        <f t="shared" si="694"/>
        <v>126.60000000000008</v>
      </c>
      <c r="J639" s="27">
        <v>633</v>
      </c>
      <c r="M639" s="22"/>
      <c r="N639" s="23"/>
      <c r="O639" s="31"/>
      <c r="Z639" s="23"/>
      <c r="AA639" s="31"/>
      <c r="AK639" s="23"/>
      <c r="AL639" s="31"/>
      <c r="AV639" s="23"/>
      <c r="AW639" s="31"/>
      <c r="BG639" s="23"/>
      <c r="BH639" s="31"/>
      <c r="BR639" s="23"/>
      <c r="BS639" s="31"/>
      <c r="CC639" s="23"/>
      <c r="CD639" s="31"/>
      <c r="CN639" s="23"/>
      <c r="CO639" s="31"/>
      <c r="CY639" s="23"/>
      <c r="CZ639" s="31"/>
      <c r="DJ639" s="23"/>
      <c r="DK639" s="31"/>
    </row>
    <row r="640" spans="1:115">
      <c r="A640" s="23">
        <f t="shared" si="690"/>
        <v>872149369.6119566</v>
      </c>
      <c r="B640" s="23">
        <v>0</v>
      </c>
      <c r="C640" s="44">
        <f t="shared" si="692"/>
        <v>17.8</v>
      </c>
      <c r="D640" s="48"/>
      <c r="E640" s="47">
        <f t="shared" si="691"/>
        <v>17.8</v>
      </c>
      <c r="F640" s="84">
        <f t="shared" si="689"/>
        <v>35.6</v>
      </c>
      <c r="H640" s="26">
        <f t="shared" si="693"/>
        <v>1.4811650310138694E+38</v>
      </c>
      <c r="I640" s="23">
        <f t="shared" si="694"/>
        <v>126.80000000000007</v>
      </c>
      <c r="J640" s="27">
        <v>634</v>
      </c>
      <c r="M640" s="22"/>
      <c r="N640" s="23"/>
      <c r="O640" s="31"/>
      <c r="Z640" s="23"/>
      <c r="AA640" s="31"/>
      <c r="AK640" s="23"/>
      <c r="AL640" s="31"/>
      <c r="AV640" s="23"/>
      <c r="AW640" s="31"/>
      <c r="BG640" s="23"/>
      <c r="BH640" s="31"/>
      <c r="BR640" s="23"/>
      <c r="BS640" s="31"/>
      <c r="CC640" s="23"/>
      <c r="CD640" s="31"/>
      <c r="CN640" s="23"/>
      <c r="CO640" s="31"/>
      <c r="CY640" s="23"/>
      <c r="CZ640" s="31"/>
      <c r="DJ640" s="23"/>
      <c r="DK640" s="31"/>
    </row>
    <row r="641" spans="1:115">
      <c r="A641" s="23">
        <f t="shared" si="690"/>
        <v>902905650.70962775</v>
      </c>
      <c r="B641" s="23">
        <v>0</v>
      </c>
      <c r="C641" s="44">
        <f t="shared" si="692"/>
        <v>17.8</v>
      </c>
      <c r="D641" s="48"/>
      <c r="E641" s="47">
        <f t="shared" si="691"/>
        <v>17.8</v>
      </c>
      <c r="F641" s="84">
        <f t="shared" si="689"/>
        <v>35.6</v>
      </c>
      <c r="H641" s="26">
        <f t="shared" si="693"/>
        <v>1.7014118346047641E+38</v>
      </c>
      <c r="I641" s="23">
        <f t="shared" si="694"/>
        <v>127.00000000000006</v>
      </c>
      <c r="J641" s="27">
        <v>635</v>
      </c>
      <c r="M641" s="22"/>
      <c r="N641" s="23"/>
      <c r="O641" s="31"/>
      <c r="Z641" s="23"/>
      <c r="AA641" s="31"/>
      <c r="AK641" s="23"/>
      <c r="AL641" s="31"/>
      <c r="AV641" s="23"/>
      <c r="AW641" s="31"/>
      <c r="BG641" s="23"/>
      <c r="BH641" s="31"/>
      <c r="BR641" s="23"/>
      <c r="BS641" s="31"/>
      <c r="CC641" s="23"/>
      <c r="CD641" s="31"/>
      <c r="CN641" s="23"/>
      <c r="CO641" s="31"/>
      <c r="CY641" s="23"/>
      <c r="CZ641" s="31"/>
      <c r="DJ641" s="23"/>
      <c r="DK641" s="31"/>
    </row>
    <row r="642" spans="1:115">
      <c r="A642" s="23">
        <f t="shared" si="690"/>
        <v>934746549.71785212</v>
      </c>
      <c r="B642" s="23">
        <v>0</v>
      </c>
      <c r="C642" s="44">
        <f t="shared" si="692"/>
        <v>17.8</v>
      </c>
      <c r="D642" s="48"/>
      <c r="E642" s="47">
        <f t="shared" si="691"/>
        <v>17.8</v>
      </c>
      <c r="F642" s="84">
        <f t="shared" si="689"/>
        <v>35.6</v>
      </c>
      <c r="H642" s="26">
        <f t="shared" si="693"/>
        <v>1.9544089755829804E+38</v>
      </c>
      <c r="I642" s="23">
        <f t="shared" si="694"/>
        <v>127.20000000000007</v>
      </c>
      <c r="J642" s="27">
        <v>636</v>
      </c>
      <c r="M642" s="22"/>
      <c r="N642" s="23"/>
      <c r="O642" s="31"/>
      <c r="Z642" s="23"/>
      <c r="AA642" s="31"/>
      <c r="AK642" s="23"/>
      <c r="AL642" s="31"/>
      <c r="AV642" s="23"/>
      <c r="AW642" s="31"/>
      <c r="BG642" s="23"/>
      <c r="BH642" s="31"/>
      <c r="BR642" s="23"/>
      <c r="BS642" s="31"/>
      <c r="CC642" s="23"/>
      <c r="CD642" s="31"/>
      <c r="CN642" s="23"/>
      <c r="CO642" s="31"/>
      <c r="CY642" s="23"/>
      <c r="CZ642" s="31"/>
      <c r="DJ642" s="23"/>
      <c r="DK642" s="31"/>
    </row>
    <row r="643" spans="1:115">
      <c r="A643" s="23">
        <f t="shared" si="690"/>
        <v>967710315.60464263</v>
      </c>
      <c r="B643" s="23">
        <v>0</v>
      </c>
      <c r="C643" s="44">
        <f t="shared" si="692"/>
        <v>17.8</v>
      </c>
      <c r="D643" s="48"/>
      <c r="E643" s="47">
        <f t="shared" si="691"/>
        <v>17.8</v>
      </c>
      <c r="F643" s="84">
        <f t="shared" si="689"/>
        <v>35.6</v>
      </c>
      <c r="H643" s="26">
        <f t="shared" si="693"/>
        <v>2.2450263752436098E+38</v>
      </c>
      <c r="I643" s="23">
        <f t="shared" si="694"/>
        <v>127.40000000000006</v>
      </c>
      <c r="J643" s="27">
        <v>637</v>
      </c>
      <c r="M643" s="22"/>
      <c r="N643" s="23"/>
      <c r="O643" s="31"/>
      <c r="Z643" s="23"/>
      <c r="AA643" s="31"/>
      <c r="AK643" s="23"/>
      <c r="AL643" s="31"/>
      <c r="AV643" s="23"/>
      <c r="AW643" s="31"/>
      <c r="BG643" s="23"/>
      <c r="BH643" s="31"/>
      <c r="BR643" s="23"/>
      <c r="BS643" s="31"/>
      <c r="CC643" s="23"/>
      <c r="CD643" s="31"/>
      <c r="CN643" s="23"/>
      <c r="CO643" s="31"/>
      <c r="CY643" s="23"/>
      <c r="CZ643" s="31"/>
      <c r="DJ643" s="23"/>
      <c r="DK643" s="31"/>
    </row>
    <row r="644" spans="1:115">
      <c r="A644" s="23">
        <f t="shared" si="690"/>
        <v>1001836546.1849557</v>
      </c>
      <c r="B644" s="23">
        <v>0</v>
      </c>
      <c r="C644" s="44">
        <f t="shared" si="692"/>
        <v>17.8</v>
      </c>
      <c r="D644" s="48"/>
      <c r="E644" s="47">
        <f t="shared" si="691"/>
        <v>17.8</v>
      </c>
      <c r="F644" s="84">
        <f t="shared" si="689"/>
        <v>35.6</v>
      </c>
      <c r="H644" s="26">
        <f t="shared" si="693"/>
        <v>2.5788581041672913E+38</v>
      </c>
      <c r="I644" s="23">
        <f t="shared" si="694"/>
        <v>127.60000000000005</v>
      </c>
      <c r="J644" s="27">
        <v>638</v>
      </c>
      <c r="M644" s="22"/>
      <c r="N644" s="23"/>
      <c r="O644" s="31"/>
    </row>
    <row r="645" spans="1:115">
      <c r="A645" s="23">
        <f t="shared" si="690"/>
        <v>1037166235.6876773</v>
      </c>
      <c r="B645" s="23">
        <v>0</v>
      </c>
      <c r="C645" s="44">
        <f t="shared" si="692"/>
        <v>17.8</v>
      </c>
      <c r="D645" s="48"/>
      <c r="E645" s="47">
        <f t="shared" si="691"/>
        <v>17.8</v>
      </c>
      <c r="F645" s="84">
        <f t="shared" si="689"/>
        <v>35.6</v>
      </c>
      <c r="H645" s="26">
        <f t="shared" si="693"/>
        <v>2.9623300620277403E+38</v>
      </c>
      <c r="I645" s="23">
        <f t="shared" si="694"/>
        <v>127.80000000000007</v>
      </c>
      <c r="J645" s="27">
        <v>639</v>
      </c>
      <c r="M645" s="22"/>
      <c r="N645" s="23"/>
      <c r="O645" s="31"/>
    </row>
    <row r="646" spans="1:115">
      <c r="A646" s="23">
        <f t="shared" si="690"/>
        <v>1073741824.0000513</v>
      </c>
      <c r="B646" s="23">
        <v>0</v>
      </c>
      <c r="C646" s="44">
        <f t="shared" si="692"/>
        <v>17.8</v>
      </c>
      <c r="D646" s="48"/>
      <c r="E646" s="47">
        <f t="shared" si="691"/>
        <v>17.8</v>
      </c>
      <c r="F646" s="84">
        <f t="shared" ref="F646:F709" si="695">C646+E646</f>
        <v>35.6</v>
      </c>
      <c r="H646" s="26">
        <f t="shared" si="693"/>
        <v>3.4028236692095297E+38</v>
      </c>
      <c r="I646" s="23">
        <f t="shared" si="694"/>
        <v>128.00000000000006</v>
      </c>
      <c r="J646" s="27">
        <v>640</v>
      </c>
      <c r="M646" s="22"/>
      <c r="N646" s="23"/>
      <c r="O646" s="31"/>
    </row>
    <row r="647" spans="1:115">
      <c r="A647" s="23">
        <f t="shared" ref="A647:A710" si="696">POWER(POWER(2,0.05),J647-40)</f>
        <v>1111607247.648715</v>
      </c>
      <c r="B647" s="23">
        <v>0</v>
      </c>
      <c r="C647" s="44">
        <f t="shared" si="692"/>
        <v>17.8</v>
      </c>
      <c r="D647" s="48"/>
      <c r="E647" s="47">
        <f t="shared" ref="E647:E710" si="697">C647</f>
        <v>17.8</v>
      </c>
      <c r="F647" s="84">
        <f t="shared" si="695"/>
        <v>35.6</v>
      </c>
      <c r="H647" s="26">
        <f t="shared" si="693"/>
        <v>3.9088179511659622E+38</v>
      </c>
      <c r="I647" s="23">
        <f t="shared" si="694"/>
        <v>128.20000000000007</v>
      </c>
      <c r="J647" s="27">
        <v>641</v>
      </c>
      <c r="M647" s="22"/>
      <c r="N647" s="23"/>
      <c r="O647" s="31"/>
    </row>
    <row r="648" spans="1:115">
      <c r="A648" s="23">
        <f t="shared" si="696"/>
        <v>1150807992.5785704</v>
      </c>
      <c r="B648" s="23">
        <v>0</v>
      </c>
      <c r="C648" s="44">
        <f t="shared" si="692"/>
        <v>17.8</v>
      </c>
      <c r="D648" s="48"/>
      <c r="E648" s="47">
        <f t="shared" si="697"/>
        <v>17.8</v>
      </c>
      <c r="F648" s="84">
        <f t="shared" si="695"/>
        <v>35.6</v>
      </c>
      <c r="H648" s="26">
        <f t="shared" si="693"/>
        <v>4.4900527504872211E+38</v>
      </c>
      <c r="I648" s="23">
        <f t="shared" si="694"/>
        <v>128.40000000000006</v>
      </c>
      <c r="J648" s="27">
        <v>642</v>
      </c>
      <c r="M648" s="22"/>
      <c r="N648" s="23"/>
      <c r="O648" s="31"/>
    </row>
    <row r="649" spans="1:115">
      <c r="A649" s="23">
        <f t="shared" si="696"/>
        <v>1191391148.7929022</v>
      </c>
      <c r="B649" s="23">
        <v>0</v>
      </c>
      <c r="C649" s="44">
        <f t="shared" si="692"/>
        <v>17.8</v>
      </c>
      <c r="D649" s="48"/>
      <c r="E649" s="47">
        <f t="shared" si="697"/>
        <v>17.8</v>
      </c>
      <c r="F649" s="84">
        <f t="shared" si="695"/>
        <v>35.6</v>
      </c>
      <c r="H649" s="26">
        <f t="shared" si="693"/>
        <v>5.1577162083345842E+38</v>
      </c>
      <c r="I649" s="23">
        <f t="shared" si="694"/>
        <v>128.60000000000005</v>
      </c>
      <c r="J649" s="27">
        <v>643</v>
      </c>
      <c r="M649" s="22"/>
      <c r="N649" s="23"/>
      <c r="O649" s="31"/>
    </row>
    <row r="650" spans="1:115">
      <c r="A650" s="23">
        <f t="shared" si="696"/>
        <v>1233405466.9203751</v>
      </c>
      <c r="B650" s="23">
        <v>0</v>
      </c>
      <c r="C650" s="44">
        <f t="shared" si="692"/>
        <v>17.8</v>
      </c>
      <c r="D650" s="48"/>
      <c r="E650" s="47">
        <f t="shared" si="697"/>
        <v>17.8</v>
      </c>
      <c r="F650" s="84">
        <f t="shared" si="695"/>
        <v>35.6</v>
      </c>
      <c r="H650" s="26">
        <f t="shared" si="693"/>
        <v>5.9246601240554821E+38</v>
      </c>
      <c r="I650" s="23">
        <f t="shared" si="694"/>
        <v>128.80000000000007</v>
      </c>
      <c r="J650" s="27">
        <v>644</v>
      </c>
      <c r="M650" s="22"/>
      <c r="N650" s="23"/>
      <c r="O650" s="31"/>
    </row>
    <row r="651" spans="1:115">
      <c r="A651" s="23">
        <f t="shared" si="696"/>
        <v>1276901416.776861</v>
      </c>
      <c r="B651" s="23">
        <v>0</v>
      </c>
      <c r="C651" s="44">
        <f t="shared" si="692"/>
        <v>17.8</v>
      </c>
      <c r="D651" s="48"/>
      <c r="E651" s="47">
        <f t="shared" si="697"/>
        <v>17.8</v>
      </c>
      <c r="F651" s="84">
        <f t="shared" si="695"/>
        <v>35.6</v>
      </c>
      <c r="H651" s="26">
        <f t="shared" si="693"/>
        <v>6.8056473384190624E+38</v>
      </c>
      <c r="I651" s="23">
        <f t="shared" si="694"/>
        <v>129.00000000000006</v>
      </c>
      <c r="J651" s="27">
        <v>645</v>
      </c>
      <c r="M651" s="22"/>
      <c r="N651" s="23"/>
      <c r="O651" s="31"/>
    </row>
    <row r="652" spans="1:115">
      <c r="A652" s="23">
        <f t="shared" si="696"/>
        <v>1321931247.992444</v>
      </c>
      <c r="B652" s="23">
        <v>0</v>
      </c>
      <c r="C652" s="44">
        <f t="shared" si="692"/>
        <v>17.8</v>
      </c>
      <c r="D652" s="48"/>
      <c r="E652" s="47">
        <f t="shared" si="697"/>
        <v>17.8</v>
      </c>
      <c r="F652" s="84">
        <f t="shared" si="695"/>
        <v>35.6</v>
      </c>
      <c r="H652" s="26">
        <f t="shared" si="693"/>
        <v>7.817635902331926E+38</v>
      </c>
      <c r="I652" s="23">
        <f t="shared" si="694"/>
        <v>129.20000000000005</v>
      </c>
      <c r="J652" s="27">
        <v>646</v>
      </c>
      <c r="M652" s="22"/>
      <c r="N652" s="23"/>
      <c r="O652" s="31"/>
    </row>
    <row r="653" spans="1:115">
      <c r="A653" s="23">
        <f t="shared" si="696"/>
        <v>1368549052.7764351</v>
      </c>
      <c r="B653" s="23">
        <v>0</v>
      </c>
      <c r="C653" s="44">
        <f t="shared" si="692"/>
        <v>17.8</v>
      </c>
      <c r="D653" s="48"/>
      <c r="E653" s="47">
        <f t="shared" si="697"/>
        <v>17.8</v>
      </c>
      <c r="F653" s="84">
        <f t="shared" si="695"/>
        <v>35.6</v>
      </c>
      <c r="H653" s="26">
        <f t="shared" si="693"/>
        <v>8.9801055009744467E+38</v>
      </c>
      <c r="I653" s="23">
        <f t="shared" si="694"/>
        <v>129.40000000000006</v>
      </c>
      <c r="J653" s="27">
        <v>647</v>
      </c>
      <c r="M653" s="22"/>
      <c r="N653" s="23"/>
      <c r="O653" s="31"/>
    </row>
    <row r="654" spans="1:115">
      <c r="A654" s="23">
        <f t="shared" si="696"/>
        <v>1416810830.8957853</v>
      </c>
      <c r="B654" s="23">
        <v>0</v>
      </c>
      <c r="C654" s="44">
        <f t="shared" si="692"/>
        <v>17.8</v>
      </c>
      <c r="D654" s="48"/>
      <c r="E654" s="47">
        <f t="shared" si="697"/>
        <v>17.8</v>
      </c>
      <c r="F654" s="84">
        <f t="shared" si="695"/>
        <v>35.6</v>
      </c>
      <c r="H654" s="26">
        <f t="shared" si="693"/>
        <v>1.0315432416669173E+39</v>
      </c>
      <c r="I654" s="23">
        <f t="shared" si="694"/>
        <v>129.60000000000005</v>
      </c>
      <c r="J654" s="27">
        <v>648</v>
      </c>
      <c r="M654" s="22"/>
      <c r="N654" s="23"/>
      <c r="O654" s="31"/>
    </row>
    <row r="655" spans="1:115">
      <c r="A655" s="23">
        <f t="shared" si="696"/>
        <v>1466774556.9449642</v>
      </c>
      <c r="B655" s="23">
        <v>0</v>
      </c>
      <c r="C655" s="44">
        <f t="shared" si="692"/>
        <v>17.8</v>
      </c>
      <c r="D655" s="48"/>
      <c r="E655" s="47">
        <f t="shared" si="697"/>
        <v>17.8</v>
      </c>
      <c r="F655" s="84">
        <f t="shared" si="695"/>
        <v>35.6</v>
      </c>
      <c r="H655" s="26">
        <f t="shared" si="693"/>
        <v>1.1849320248110969E+39</v>
      </c>
      <c r="I655" s="23">
        <f t="shared" si="694"/>
        <v>129.80000000000007</v>
      </c>
      <c r="J655" s="27">
        <v>649</v>
      </c>
      <c r="M655" s="22"/>
      <c r="N655" s="23"/>
      <c r="O655" s="31"/>
    </row>
    <row r="656" spans="1:115">
      <c r="A656" s="23">
        <f t="shared" si="696"/>
        <v>1518500249.9880989</v>
      </c>
      <c r="B656" s="23">
        <v>0</v>
      </c>
      <c r="C656" s="44">
        <f t="shared" si="692"/>
        <v>17.8</v>
      </c>
      <c r="D656" s="48"/>
      <c r="E656" s="47">
        <f t="shared" si="697"/>
        <v>17.8</v>
      </c>
      <c r="F656" s="84">
        <f t="shared" si="695"/>
        <v>35.6</v>
      </c>
      <c r="H656" s="26">
        <f t="shared" si="693"/>
        <v>1.3611294676838131E+39</v>
      </c>
      <c r="I656" s="23">
        <f t="shared" si="694"/>
        <v>130.00000000000006</v>
      </c>
      <c r="J656" s="27">
        <v>650</v>
      </c>
      <c r="M656" s="22"/>
      <c r="N656" s="23"/>
      <c r="O656" s="31"/>
    </row>
    <row r="657" spans="1:15">
      <c r="A657" s="23">
        <f t="shared" si="696"/>
        <v>1572050045.657042</v>
      </c>
      <c r="B657" s="23">
        <v>0</v>
      </c>
      <c r="C657" s="44">
        <f t="shared" si="692"/>
        <v>17.8</v>
      </c>
      <c r="D657" s="48"/>
      <c r="E657" s="47">
        <f t="shared" si="697"/>
        <v>17.8</v>
      </c>
      <c r="F657" s="84">
        <f t="shared" si="695"/>
        <v>35.6</v>
      </c>
      <c r="H657" s="26">
        <f t="shared" si="693"/>
        <v>1.5635271804663858E+39</v>
      </c>
      <c r="I657" s="23">
        <f t="shared" si="694"/>
        <v>130.20000000000005</v>
      </c>
      <c r="J657" s="27">
        <v>651</v>
      </c>
      <c r="M657" s="22"/>
      <c r="N657" s="23"/>
      <c r="O657" s="31"/>
    </row>
    <row r="658" spans="1:15">
      <c r="A658" s="23">
        <f t="shared" si="696"/>
        <v>1627488270.7919717</v>
      </c>
      <c r="B658" s="23">
        <v>0</v>
      </c>
      <c r="C658" s="44">
        <f t="shared" si="692"/>
        <v>17.8</v>
      </c>
      <c r="D658" s="48"/>
      <c r="E658" s="47">
        <f t="shared" si="697"/>
        <v>17.8</v>
      </c>
      <c r="F658" s="84">
        <f t="shared" si="695"/>
        <v>35.6</v>
      </c>
      <c r="H658" s="26">
        <f t="shared" si="693"/>
        <v>1.7960211001948896E+39</v>
      </c>
      <c r="I658" s="23">
        <f t="shared" si="694"/>
        <v>130.40000000000006</v>
      </c>
      <c r="J658" s="27">
        <v>652</v>
      </c>
      <c r="M658" s="22"/>
      <c r="N658" s="23"/>
      <c r="O658" s="31"/>
    </row>
    <row r="659" spans="1:15">
      <c r="A659" s="23">
        <f t="shared" si="696"/>
        <v>1684881520.7141857</v>
      </c>
      <c r="B659" s="23">
        <v>0</v>
      </c>
      <c r="C659" s="44">
        <f t="shared" si="692"/>
        <v>17.8</v>
      </c>
      <c r="D659" s="48"/>
      <c r="E659" s="47">
        <f t="shared" si="697"/>
        <v>17.8</v>
      </c>
      <c r="F659" s="84">
        <f t="shared" si="695"/>
        <v>35.6</v>
      </c>
      <c r="H659" s="26">
        <f t="shared" si="693"/>
        <v>2.0630864833338349E+39</v>
      </c>
      <c r="I659" s="23">
        <f t="shared" si="694"/>
        <v>130.60000000000005</v>
      </c>
      <c r="J659" s="27">
        <v>653</v>
      </c>
      <c r="M659" s="22"/>
      <c r="N659" s="23"/>
      <c r="O659" s="31"/>
    </row>
    <row r="660" spans="1:15">
      <c r="A660" s="23">
        <f t="shared" si="696"/>
        <v>1744298739.2239158</v>
      </c>
      <c r="B660" s="23">
        <v>0</v>
      </c>
      <c r="C660" s="44">
        <f t="shared" si="692"/>
        <v>17.8</v>
      </c>
      <c r="D660" s="48"/>
      <c r="E660" s="47">
        <f t="shared" si="697"/>
        <v>17.8</v>
      </c>
      <c r="F660" s="84">
        <f t="shared" si="695"/>
        <v>35.6</v>
      </c>
      <c r="H660" s="26">
        <f t="shared" si="693"/>
        <v>2.3698640496221941E+39</v>
      </c>
      <c r="I660" s="23">
        <f t="shared" si="694"/>
        <v>130.80000000000007</v>
      </c>
      <c r="J660" s="27">
        <v>654</v>
      </c>
      <c r="M660" s="22"/>
      <c r="N660" s="23"/>
      <c r="O660" s="31"/>
    </row>
    <row r="661" spans="1:15">
      <c r="A661" s="23">
        <f t="shared" si="696"/>
        <v>1805811301.4192584</v>
      </c>
      <c r="B661" s="23">
        <v>0</v>
      </c>
      <c r="C661" s="44">
        <f t="shared" si="692"/>
        <v>17.8</v>
      </c>
      <c r="D661" s="48"/>
      <c r="E661" s="47">
        <f t="shared" si="697"/>
        <v>17.8</v>
      </c>
      <c r="F661" s="84">
        <f t="shared" si="695"/>
        <v>35.6</v>
      </c>
      <c r="H661" s="26">
        <f t="shared" si="693"/>
        <v>2.7222589353676262E+39</v>
      </c>
      <c r="I661" s="23">
        <f t="shared" si="694"/>
        <v>131.00000000000006</v>
      </c>
      <c r="J661" s="27">
        <v>655</v>
      </c>
      <c r="M661" s="22"/>
      <c r="N661" s="23"/>
      <c r="O661" s="31"/>
    </row>
    <row r="662" spans="1:15">
      <c r="A662" s="23">
        <f t="shared" si="696"/>
        <v>1869493099.4357071</v>
      </c>
      <c r="B662" s="23">
        <v>0</v>
      </c>
      <c r="C662" s="44">
        <f t="shared" ref="C662:C725" si="698">IF(D662&gt;0,C661+D662,C661)</f>
        <v>17.8</v>
      </c>
      <c r="D662" s="48"/>
      <c r="E662" s="47">
        <f t="shared" si="697"/>
        <v>17.8</v>
      </c>
      <c r="F662" s="84">
        <f t="shared" si="695"/>
        <v>35.6</v>
      </c>
      <c r="H662" s="26">
        <f t="shared" si="693"/>
        <v>3.1270543609327728E+39</v>
      </c>
      <c r="I662" s="23">
        <f t="shared" si="694"/>
        <v>131.20000000000007</v>
      </c>
      <c r="J662" s="27">
        <v>656</v>
      </c>
      <c r="M662" s="22"/>
      <c r="N662" s="23"/>
      <c r="O662" s="31"/>
    </row>
    <row r="663" spans="1:15">
      <c r="A663" s="23">
        <f t="shared" si="696"/>
        <v>1935420631.2092886</v>
      </c>
      <c r="B663" s="23">
        <v>0</v>
      </c>
      <c r="C663" s="44">
        <f t="shared" si="698"/>
        <v>17.8</v>
      </c>
      <c r="D663" s="48"/>
      <c r="E663" s="47">
        <f t="shared" si="697"/>
        <v>17.8</v>
      </c>
      <c r="F663" s="84">
        <f t="shared" si="695"/>
        <v>35.6</v>
      </c>
      <c r="H663" s="26">
        <f t="shared" si="693"/>
        <v>3.5920422003897811E+39</v>
      </c>
      <c r="I663" s="23">
        <f t="shared" si="694"/>
        <v>131.40000000000006</v>
      </c>
      <c r="J663" s="27">
        <v>657</v>
      </c>
      <c r="M663" s="22"/>
      <c r="N663" s="23"/>
      <c r="O663" s="31"/>
    </row>
    <row r="664" spans="1:15">
      <c r="A664" s="23">
        <f t="shared" si="696"/>
        <v>2003673092.3699155</v>
      </c>
      <c r="B664" s="23">
        <v>0</v>
      </c>
      <c r="C664" s="44">
        <f t="shared" si="698"/>
        <v>17.8</v>
      </c>
      <c r="D664" s="48"/>
      <c r="E664" s="47">
        <f t="shared" si="697"/>
        <v>17.8</v>
      </c>
      <c r="F664" s="84">
        <f t="shared" si="695"/>
        <v>35.6</v>
      </c>
      <c r="H664" s="26">
        <f t="shared" si="693"/>
        <v>4.1261729666676716E+39</v>
      </c>
      <c r="I664" s="23">
        <f t="shared" si="694"/>
        <v>131.60000000000008</v>
      </c>
      <c r="J664" s="27">
        <v>658</v>
      </c>
      <c r="M664" s="22"/>
      <c r="N664" s="23"/>
      <c r="O664" s="31"/>
    </row>
    <row r="665" spans="1:15">
      <c r="A665" s="23">
        <f t="shared" si="696"/>
        <v>2074332471.3753576</v>
      </c>
      <c r="B665" s="23">
        <v>0</v>
      </c>
      <c r="C665" s="44">
        <f t="shared" si="698"/>
        <v>17.8</v>
      </c>
      <c r="D665" s="48"/>
      <c r="E665" s="47">
        <f t="shared" si="697"/>
        <v>17.8</v>
      </c>
      <c r="F665" s="84">
        <f t="shared" si="695"/>
        <v>35.6</v>
      </c>
      <c r="H665" s="26">
        <f t="shared" si="693"/>
        <v>4.7397280992443905E+39</v>
      </c>
      <c r="I665" s="23">
        <f t="shared" si="694"/>
        <v>131.80000000000007</v>
      </c>
      <c r="J665" s="27">
        <v>659</v>
      </c>
      <c r="M665" s="22"/>
      <c r="N665" s="23"/>
      <c r="O665" s="31"/>
    </row>
    <row r="666" spans="1:15">
      <c r="A666" s="23">
        <f t="shared" si="696"/>
        <v>2147483648.0001063</v>
      </c>
      <c r="B666" s="23">
        <v>0</v>
      </c>
      <c r="C666" s="44">
        <f t="shared" si="698"/>
        <v>17.8</v>
      </c>
      <c r="D666" s="48"/>
      <c r="E666" s="47">
        <f t="shared" si="697"/>
        <v>17.8</v>
      </c>
      <c r="F666" s="84">
        <f t="shared" si="695"/>
        <v>35.6</v>
      </c>
      <c r="H666" s="26">
        <f t="shared" si="693"/>
        <v>5.4445178707352548E+39</v>
      </c>
      <c r="I666" s="23">
        <f t="shared" si="694"/>
        <v>132.00000000000009</v>
      </c>
      <c r="J666" s="27">
        <v>660</v>
      </c>
      <c r="M666" s="22"/>
      <c r="N666" s="23"/>
      <c r="O666" s="31"/>
    </row>
    <row r="667" spans="1:15">
      <c r="A667" s="23">
        <f t="shared" si="696"/>
        <v>2223214495.2974334</v>
      </c>
      <c r="B667" s="23">
        <v>0</v>
      </c>
      <c r="C667" s="44">
        <f t="shared" si="698"/>
        <v>17.8</v>
      </c>
      <c r="D667" s="48"/>
      <c r="E667" s="47">
        <f t="shared" si="697"/>
        <v>17.8</v>
      </c>
      <c r="F667" s="84">
        <f t="shared" si="695"/>
        <v>35.6</v>
      </c>
      <c r="H667" s="26">
        <f t="shared" si="693"/>
        <v>6.2541087218655468E+39</v>
      </c>
      <c r="I667" s="23">
        <f t="shared" si="694"/>
        <v>132.20000000000007</v>
      </c>
      <c r="J667" s="27">
        <v>661</v>
      </c>
      <c r="M667" s="22"/>
      <c r="N667" s="23"/>
      <c r="O667" s="31"/>
    </row>
    <row r="668" spans="1:15">
      <c r="A668" s="23">
        <f t="shared" si="696"/>
        <v>2301615985.1571441</v>
      </c>
      <c r="B668" s="23">
        <v>0</v>
      </c>
      <c r="C668" s="44">
        <f t="shared" si="698"/>
        <v>17.8</v>
      </c>
      <c r="D668" s="48"/>
      <c r="E668" s="47">
        <f t="shared" si="697"/>
        <v>17.8</v>
      </c>
      <c r="F668" s="84">
        <f t="shared" si="695"/>
        <v>35.6</v>
      </c>
      <c r="H668" s="26">
        <f t="shared" si="693"/>
        <v>7.1840844007795634E+39</v>
      </c>
      <c r="I668" s="23">
        <f t="shared" si="694"/>
        <v>132.40000000000009</v>
      </c>
      <c r="J668" s="27">
        <v>662</v>
      </c>
      <c r="M668" s="22"/>
      <c r="N668" s="23"/>
      <c r="O668" s="31"/>
    </row>
    <row r="669" spans="1:15">
      <c r="A669" s="23">
        <f t="shared" si="696"/>
        <v>2382782297.5858083</v>
      </c>
      <c r="B669" s="23">
        <v>0</v>
      </c>
      <c r="C669" s="44">
        <f t="shared" si="698"/>
        <v>17.8</v>
      </c>
      <c r="D669" s="48"/>
      <c r="E669" s="47">
        <f t="shared" si="697"/>
        <v>17.8</v>
      </c>
      <c r="F669" s="84">
        <f t="shared" si="695"/>
        <v>35.6</v>
      </c>
      <c r="H669" s="26">
        <f t="shared" si="693"/>
        <v>8.2523459333353455E+39</v>
      </c>
      <c r="I669" s="23">
        <f t="shared" si="694"/>
        <v>132.60000000000008</v>
      </c>
      <c r="J669" s="27">
        <v>663</v>
      </c>
      <c r="M669" s="22"/>
      <c r="N669" s="23"/>
      <c r="O669" s="31"/>
    </row>
    <row r="670" spans="1:15">
      <c r="A670" s="23">
        <f t="shared" si="696"/>
        <v>2466810933.8407545</v>
      </c>
      <c r="B670" s="23">
        <v>0</v>
      </c>
      <c r="C670" s="44">
        <f t="shared" si="698"/>
        <v>17.8</v>
      </c>
      <c r="D670" s="48"/>
      <c r="E670" s="47">
        <f t="shared" si="697"/>
        <v>17.8</v>
      </c>
      <c r="F670" s="84">
        <f t="shared" si="695"/>
        <v>35.6</v>
      </c>
      <c r="H670" s="26">
        <f t="shared" si="693"/>
        <v>9.4794561984887823E+39</v>
      </c>
      <c r="I670" s="23">
        <f t="shared" si="694"/>
        <v>132.80000000000007</v>
      </c>
      <c r="J670" s="27">
        <v>664</v>
      </c>
      <c r="M670" s="22"/>
      <c r="N670" s="23"/>
      <c r="O670" s="31"/>
    </row>
    <row r="671" spans="1:15">
      <c r="A671" s="23">
        <f t="shared" si="696"/>
        <v>2553802833.5537262</v>
      </c>
      <c r="B671" s="23">
        <v>0</v>
      </c>
      <c r="C671" s="44">
        <f t="shared" si="698"/>
        <v>17.8</v>
      </c>
      <c r="D671" s="48"/>
      <c r="E671" s="47">
        <f t="shared" si="697"/>
        <v>17.8</v>
      </c>
      <c r="F671" s="84">
        <f t="shared" si="695"/>
        <v>35.6</v>
      </c>
      <c r="H671" s="26">
        <f t="shared" si="693"/>
        <v>1.0889035741470514E+40</v>
      </c>
      <c r="I671" s="23">
        <f t="shared" si="694"/>
        <v>133.00000000000009</v>
      </c>
      <c r="J671" s="27">
        <v>665</v>
      </c>
      <c r="M671" s="22"/>
      <c r="N671" s="23"/>
      <c r="O671" s="31"/>
    </row>
    <row r="672" spans="1:15">
      <c r="A672" s="23">
        <f t="shared" si="696"/>
        <v>2643862495.9848928</v>
      </c>
      <c r="B672" s="23">
        <v>0</v>
      </c>
      <c r="C672" s="44">
        <f t="shared" si="698"/>
        <v>17.8</v>
      </c>
      <c r="D672" s="48"/>
      <c r="E672" s="47">
        <f t="shared" si="697"/>
        <v>17.8</v>
      </c>
      <c r="F672" s="84">
        <f t="shared" si="695"/>
        <v>35.6</v>
      </c>
      <c r="H672" s="26">
        <f t="shared" si="693"/>
        <v>1.2508217443731098E+40</v>
      </c>
      <c r="I672" s="23">
        <f t="shared" si="694"/>
        <v>133.20000000000007</v>
      </c>
      <c r="J672" s="27">
        <v>666</v>
      </c>
      <c r="M672" s="22"/>
      <c r="N672" s="23"/>
      <c r="O672" s="31"/>
    </row>
    <row r="673" spans="1:15">
      <c r="A673" s="23">
        <f t="shared" si="696"/>
        <v>2737098105.5528746</v>
      </c>
      <c r="B673" s="23">
        <v>0</v>
      </c>
      <c r="C673" s="44">
        <f t="shared" si="698"/>
        <v>17.8</v>
      </c>
      <c r="D673" s="48"/>
      <c r="E673" s="47">
        <f t="shared" si="697"/>
        <v>17.8</v>
      </c>
      <c r="F673" s="84">
        <f t="shared" si="695"/>
        <v>35.6</v>
      </c>
      <c r="H673" s="26">
        <f t="shared" si="693"/>
        <v>1.4368168801559132E+40</v>
      </c>
      <c r="I673" s="23">
        <f t="shared" si="694"/>
        <v>133.40000000000006</v>
      </c>
      <c r="J673" s="27">
        <v>667</v>
      </c>
      <c r="M673" s="22"/>
      <c r="N673" s="23"/>
      <c r="O673" s="31"/>
    </row>
    <row r="674" spans="1:15">
      <c r="A674" s="23">
        <f t="shared" si="696"/>
        <v>2833621661.7915754</v>
      </c>
      <c r="B674" s="23">
        <v>0</v>
      </c>
      <c r="C674" s="44">
        <f t="shared" si="698"/>
        <v>17.8</v>
      </c>
      <c r="D674" s="48"/>
      <c r="E674" s="47">
        <f t="shared" si="697"/>
        <v>17.8</v>
      </c>
      <c r="F674" s="84">
        <f t="shared" si="695"/>
        <v>35.6</v>
      </c>
      <c r="H674" s="26">
        <f t="shared" ref="H674:H737" si="699">POWER($I$1,J674)</f>
        <v>1.6504691866670698E+40</v>
      </c>
      <c r="I674" s="23">
        <f t="shared" ref="I674:I737" si="700">LOG(H674,2)</f>
        <v>133.60000000000008</v>
      </c>
      <c r="J674" s="27">
        <v>668</v>
      </c>
      <c r="M674" s="22"/>
      <c r="N674" s="23"/>
      <c r="O674" s="31"/>
    </row>
    <row r="675" spans="1:15">
      <c r="A675" s="23">
        <f t="shared" si="696"/>
        <v>2933549113.8899331</v>
      </c>
      <c r="B675" s="23">
        <v>0</v>
      </c>
      <c r="C675" s="44">
        <f t="shared" si="698"/>
        <v>17.8</v>
      </c>
      <c r="D675" s="48"/>
      <c r="E675" s="47">
        <f t="shared" si="697"/>
        <v>17.8</v>
      </c>
      <c r="F675" s="84">
        <f t="shared" si="695"/>
        <v>35.6</v>
      </c>
      <c r="H675" s="26">
        <f t="shared" si="699"/>
        <v>1.8958912396977574E+40</v>
      </c>
      <c r="I675" s="23">
        <f t="shared" si="700"/>
        <v>133.80000000000007</v>
      </c>
      <c r="J675" s="27">
        <v>669</v>
      </c>
      <c r="M675" s="22"/>
      <c r="N675" s="23"/>
      <c r="O675" s="31"/>
    </row>
    <row r="676" spans="1:15">
      <c r="A676" s="23">
        <f t="shared" si="696"/>
        <v>3037000499.976202</v>
      </c>
      <c r="B676" s="23">
        <v>0</v>
      </c>
      <c r="C676" s="44">
        <f t="shared" si="698"/>
        <v>17.8</v>
      </c>
      <c r="D676" s="48"/>
      <c r="E676" s="47">
        <f t="shared" si="697"/>
        <v>17.8</v>
      </c>
      <c r="F676" s="84">
        <f t="shared" si="695"/>
        <v>35.6</v>
      </c>
      <c r="H676" s="26">
        <f t="shared" si="699"/>
        <v>2.1778071482941029E+40</v>
      </c>
      <c r="I676" s="23">
        <f t="shared" si="700"/>
        <v>134.00000000000009</v>
      </c>
      <c r="J676" s="27">
        <v>670</v>
      </c>
      <c r="M676" s="22"/>
      <c r="N676" s="23"/>
      <c r="O676" s="31"/>
    </row>
    <row r="677" spans="1:15">
      <c r="A677" s="23">
        <f t="shared" si="696"/>
        <v>3144100091.3140888</v>
      </c>
      <c r="B677" s="23">
        <v>0</v>
      </c>
      <c r="C677" s="44">
        <f t="shared" si="698"/>
        <v>17.8</v>
      </c>
      <c r="D677" s="48"/>
      <c r="E677" s="47">
        <f t="shared" si="697"/>
        <v>17.8</v>
      </c>
      <c r="F677" s="84">
        <f t="shared" si="695"/>
        <v>35.6</v>
      </c>
      <c r="H677" s="26">
        <f t="shared" si="699"/>
        <v>2.5016434887462207E+40</v>
      </c>
      <c r="I677" s="23">
        <f t="shared" si="700"/>
        <v>134.20000000000007</v>
      </c>
      <c r="J677" s="27">
        <v>671</v>
      </c>
      <c r="M677" s="22"/>
      <c r="N677" s="23"/>
      <c r="O677" s="31"/>
    </row>
    <row r="678" spans="1:15">
      <c r="A678" s="23">
        <f t="shared" si="696"/>
        <v>3254976541.5839481</v>
      </c>
      <c r="B678" s="23">
        <v>0</v>
      </c>
      <c r="C678" s="44">
        <f t="shared" si="698"/>
        <v>17.8</v>
      </c>
      <c r="D678" s="48"/>
      <c r="E678" s="47">
        <f t="shared" si="697"/>
        <v>17.8</v>
      </c>
      <c r="F678" s="84">
        <f t="shared" si="695"/>
        <v>35.6</v>
      </c>
      <c r="H678" s="26">
        <f t="shared" si="699"/>
        <v>2.8736337603118273E+40</v>
      </c>
      <c r="I678" s="23">
        <f t="shared" si="700"/>
        <v>134.40000000000006</v>
      </c>
      <c r="J678" s="27">
        <v>672</v>
      </c>
      <c r="M678" s="22"/>
      <c r="N678" s="23"/>
      <c r="O678" s="31"/>
    </row>
    <row r="679" spans="1:15">
      <c r="A679" s="23">
        <f t="shared" si="696"/>
        <v>3369763041.4283772</v>
      </c>
      <c r="B679" s="23">
        <v>0</v>
      </c>
      <c r="C679" s="44">
        <f t="shared" si="698"/>
        <v>17.8</v>
      </c>
      <c r="D679" s="48"/>
      <c r="E679" s="47">
        <f t="shared" si="697"/>
        <v>17.8</v>
      </c>
      <c r="F679" s="84">
        <f t="shared" si="695"/>
        <v>35.6</v>
      </c>
      <c r="H679" s="26">
        <f t="shared" si="699"/>
        <v>3.3009383733341411E+40</v>
      </c>
      <c r="I679" s="23">
        <f t="shared" si="700"/>
        <v>134.60000000000008</v>
      </c>
      <c r="J679" s="27">
        <v>673</v>
      </c>
      <c r="M679" s="22"/>
      <c r="N679" s="23"/>
      <c r="O679" s="31"/>
    </row>
    <row r="680" spans="1:15">
      <c r="A680" s="23">
        <f t="shared" si="696"/>
        <v>3488597478.4478383</v>
      </c>
      <c r="B680" s="23">
        <v>0</v>
      </c>
      <c r="C680" s="44">
        <f t="shared" si="698"/>
        <v>17.8</v>
      </c>
      <c r="D680" s="48"/>
      <c r="E680" s="47">
        <f t="shared" si="697"/>
        <v>17.8</v>
      </c>
      <c r="F680" s="84">
        <f t="shared" si="695"/>
        <v>35.6</v>
      </c>
      <c r="H680" s="26">
        <f t="shared" si="699"/>
        <v>3.7917824793955163E+40</v>
      </c>
      <c r="I680" s="23">
        <f t="shared" si="700"/>
        <v>134.80000000000007</v>
      </c>
      <c r="J680" s="27">
        <v>674</v>
      </c>
      <c r="M680" s="22"/>
      <c r="N680" s="23"/>
      <c r="O680" s="31"/>
    </row>
    <row r="681" spans="1:15">
      <c r="A681" s="23">
        <f t="shared" si="696"/>
        <v>3611622602.8385224</v>
      </c>
      <c r="B681" s="23">
        <v>0</v>
      </c>
      <c r="C681" s="44">
        <f t="shared" si="698"/>
        <v>17.8</v>
      </c>
      <c r="D681" s="48"/>
      <c r="E681" s="47">
        <f t="shared" si="697"/>
        <v>17.8</v>
      </c>
      <c r="F681" s="84">
        <f t="shared" si="695"/>
        <v>35.6</v>
      </c>
      <c r="H681" s="26">
        <f t="shared" si="699"/>
        <v>4.3556142965882096E+40</v>
      </c>
      <c r="I681" s="23">
        <f t="shared" si="700"/>
        <v>135.00000000000006</v>
      </c>
      <c r="J681" s="27">
        <v>675</v>
      </c>
      <c r="M681" s="22"/>
      <c r="N681" s="23"/>
      <c r="O681" s="31"/>
    </row>
    <row r="682" spans="1:15">
      <c r="A682" s="23">
        <f t="shared" si="696"/>
        <v>3738986198.8714204</v>
      </c>
      <c r="B682" s="23">
        <v>0</v>
      </c>
      <c r="C682" s="44">
        <f t="shared" si="698"/>
        <v>17.8</v>
      </c>
      <c r="D682" s="48"/>
      <c r="E682" s="47">
        <f t="shared" si="697"/>
        <v>17.8</v>
      </c>
      <c r="F682" s="84">
        <f t="shared" si="695"/>
        <v>35.6</v>
      </c>
      <c r="H682" s="26">
        <f t="shared" si="699"/>
        <v>5.0032869774924433E+40</v>
      </c>
      <c r="I682" s="23">
        <f t="shared" si="700"/>
        <v>135.20000000000007</v>
      </c>
      <c r="J682" s="27">
        <v>676</v>
      </c>
      <c r="M682" s="22"/>
      <c r="N682" s="23"/>
      <c r="O682" s="31"/>
    </row>
    <row r="683" spans="1:15">
      <c r="A683" s="23">
        <f t="shared" si="696"/>
        <v>3870841262.4185829</v>
      </c>
      <c r="B683" s="23">
        <v>0</v>
      </c>
      <c r="C683" s="44">
        <f t="shared" si="698"/>
        <v>17.8</v>
      </c>
      <c r="D683" s="48"/>
      <c r="E683" s="47">
        <f t="shared" si="697"/>
        <v>17.8</v>
      </c>
      <c r="F683" s="84">
        <f t="shared" si="695"/>
        <v>35.6</v>
      </c>
      <c r="H683" s="26">
        <f t="shared" si="699"/>
        <v>5.7472675206236565E+40</v>
      </c>
      <c r="I683" s="23">
        <f t="shared" si="700"/>
        <v>135.40000000000006</v>
      </c>
      <c r="J683" s="27">
        <v>677</v>
      </c>
      <c r="M683" s="22"/>
      <c r="N683" s="23"/>
      <c r="O683" s="31"/>
    </row>
    <row r="684" spans="1:15">
      <c r="A684" s="23">
        <f t="shared" si="696"/>
        <v>4007346184.7398367</v>
      </c>
      <c r="B684" s="23">
        <v>0</v>
      </c>
      <c r="C684" s="44">
        <f t="shared" si="698"/>
        <v>17.8</v>
      </c>
      <c r="D684" s="48"/>
      <c r="E684" s="47">
        <f t="shared" si="697"/>
        <v>17.8</v>
      </c>
      <c r="F684" s="84">
        <f t="shared" si="695"/>
        <v>35.6</v>
      </c>
      <c r="H684" s="26">
        <f t="shared" si="699"/>
        <v>6.6018767466682832E+40</v>
      </c>
      <c r="I684" s="23">
        <f t="shared" si="700"/>
        <v>135.60000000000008</v>
      </c>
      <c r="J684" s="27">
        <v>678</v>
      </c>
      <c r="M684" s="22"/>
      <c r="N684" s="23"/>
      <c r="O684" s="31"/>
    </row>
    <row r="685" spans="1:15">
      <c r="A685" s="23">
        <f t="shared" si="696"/>
        <v>4148664942.7507229</v>
      </c>
      <c r="B685" s="23">
        <v>0</v>
      </c>
      <c r="C685" s="44">
        <f t="shared" si="698"/>
        <v>17.8</v>
      </c>
      <c r="D685" s="48"/>
      <c r="E685" s="47">
        <f t="shared" si="697"/>
        <v>17.8</v>
      </c>
      <c r="F685" s="84">
        <f t="shared" si="695"/>
        <v>35.6</v>
      </c>
      <c r="H685" s="26">
        <f t="shared" si="699"/>
        <v>7.5835649587910355E+40</v>
      </c>
      <c r="I685" s="23">
        <f t="shared" si="700"/>
        <v>135.80000000000007</v>
      </c>
      <c r="J685" s="27">
        <v>679</v>
      </c>
      <c r="M685" s="22"/>
      <c r="N685" s="23"/>
      <c r="O685" s="31"/>
    </row>
    <row r="686" spans="1:15">
      <c r="A686" s="23">
        <f t="shared" si="696"/>
        <v>4294967296.0002193</v>
      </c>
      <c r="B686" s="23">
        <v>0</v>
      </c>
      <c r="C686" s="44">
        <f t="shared" si="698"/>
        <v>17.8</v>
      </c>
      <c r="D686" s="48"/>
      <c r="E686" s="47">
        <f t="shared" si="697"/>
        <v>17.8</v>
      </c>
      <c r="F686" s="84">
        <f t="shared" si="695"/>
        <v>35.6</v>
      </c>
      <c r="H686" s="26">
        <f t="shared" si="699"/>
        <v>8.7112285931764193E+40</v>
      </c>
      <c r="I686" s="23">
        <f t="shared" si="700"/>
        <v>136.00000000000006</v>
      </c>
      <c r="J686" s="27">
        <v>680</v>
      </c>
      <c r="M686" s="22"/>
      <c r="N686" s="23"/>
      <c r="O686" s="31"/>
    </row>
    <row r="687" spans="1:15">
      <c r="A687" s="23">
        <f t="shared" si="696"/>
        <v>4446428990.5948744</v>
      </c>
      <c r="B687" s="23">
        <v>0</v>
      </c>
      <c r="C687" s="44">
        <f t="shared" si="698"/>
        <v>17.8</v>
      </c>
      <c r="D687" s="48"/>
      <c r="E687" s="47">
        <f t="shared" si="697"/>
        <v>17.8</v>
      </c>
      <c r="F687" s="84">
        <f t="shared" si="695"/>
        <v>35.6</v>
      </c>
      <c r="H687" s="26">
        <f t="shared" si="699"/>
        <v>1.000657395498489E+41</v>
      </c>
      <c r="I687" s="23">
        <f t="shared" si="700"/>
        <v>136.20000000000007</v>
      </c>
      <c r="J687" s="27">
        <v>681</v>
      </c>
      <c r="M687" s="22"/>
      <c r="N687" s="23"/>
      <c r="O687" s="31"/>
    </row>
    <row r="688" spans="1:15">
      <c r="A688" s="23">
        <f t="shared" si="696"/>
        <v>4603231970.3142958</v>
      </c>
      <c r="B688" s="23">
        <v>0</v>
      </c>
      <c r="C688" s="44">
        <f t="shared" si="698"/>
        <v>17.8</v>
      </c>
      <c r="D688" s="48"/>
      <c r="E688" s="47">
        <f t="shared" si="697"/>
        <v>17.8</v>
      </c>
      <c r="F688" s="84">
        <f t="shared" si="695"/>
        <v>35.6</v>
      </c>
      <c r="H688" s="26">
        <f t="shared" si="699"/>
        <v>1.1494535041247317E+41</v>
      </c>
      <c r="I688" s="23">
        <f t="shared" si="700"/>
        <v>136.40000000000006</v>
      </c>
      <c r="J688" s="27">
        <v>682</v>
      </c>
      <c r="M688" s="22"/>
      <c r="N688" s="23"/>
      <c r="O688" s="31"/>
    </row>
    <row r="689" spans="1:15">
      <c r="A689" s="23">
        <f t="shared" si="696"/>
        <v>4765564595.1716242</v>
      </c>
      <c r="B689" s="23">
        <v>0</v>
      </c>
      <c r="C689" s="44">
        <f t="shared" si="698"/>
        <v>17.8</v>
      </c>
      <c r="D689" s="48"/>
      <c r="E689" s="47">
        <f t="shared" si="697"/>
        <v>17.8</v>
      </c>
      <c r="F689" s="84">
        <f t="shared" si="695"/>
        <v>35.6</v>
      </c>
      <c r="H689" s="26">
        <f t="shared" si="699"/>
        <v>1.3203753493336572E+41</v>
      </c>
      <c r="I689" s="23">
        <f t="shared" si="700"/>
        <v>136.60000000000005</v>
      </c>
      <c r="J689" s="27">
        <v>683</v>
      </c>
      <c r="M689" s="22"/>
      <c r="N689" s="23"/>
      <c r="O689" s="31"/>
    </row>
    <row r="690" spans="1:15">
      <c r="A690" s="23">
        <f t="shared" si="696"/>
        <v>4933621867.6815166</v>
      </c>
      <c r="B690" s="23">
        <v>0</v>
      </c>
      <c r="C690" s="44">
        <f t="shared" si="698"/>
        <v>17.8</v>
      </c>
      <c r="D690" s="48"/>
      <c r="E690" s="47">
        <f t="shared" si="697"/>
        <v>17.8</v>
      </c>
      <c r="F690" s="84">
        <f t="shared" si="695"/>
        <v>35.6</v>
      </c>
      <c r="H690" s="26">
        <f t="shared" si="699"/>
        <v>1.5167129917582075E+41</v>
      </c>
      <c r="I690" s="23">
        <f t="shared" si="700"/>
        <v>136.80000000000007</v>
      </c>
      <c r="J690" s="27">
        <v>684</v>
      </c>
      <c r="M690" s="22"/>
      <c r="N690" s="23"/>
      <c r="O690" s="31"/>
    </row>
    <row r="691" spans="1:15">
      <c r="A691" s="23">
        <f t="shared" si="696"/>
        <v>5107605667.10746</v>
      </c>
      <c r="B691" s="23">
        <v>0</v>
      </c>
      <c r="C691" s="44">
        <f t="shared" si="698"/>
        <v>17.8</v>
      </c>
      <c r="D691" s="48"/>
      <c r="E691" s="47">
        <f t="shared" si="697"/>
        <v>17.8</v>
      </c>
      <c r="F691" s="84">
        <f t="shared" si="695"/>
        <v>35.6</v>
      </c>
      <c r="H691" s="26">
        <f t="shared" si="699"/>
        <v>1.7422457186352842E+41</v>
      </c>
      <c r="I691" s="23">
        <f t="shared" si="700"/>
        <v>137.00000000000006</v>
      </c>
      <c r="J691" s="27">
        <v>685</v>
      </c>
      <c r="M691" s="22"/>
      <c r="N691" s="23"/>
      <c r="O691" s="31"/>
    </row>
    <row r="692" spans="1:15">
      <c r="A692" s="23">
        <f t="shared" si="696"/>
        <v>5287724991.9697933</v>
      </c>
      <c r="B692" s="23">
        <v>0</v>
      </c>
      <c r="C692" s="44">
        <f t="shared" si="698"/>
        <v>17.8</v>
      </c>
      <c r="D692" s="48"/>
      <c r="E692" s="47">
        <f t="shared" si="697"/>
        <v>17.8</v>
      </c>
      <c r="F692" s="84">
        <f t="shared" si="695"/>
        <v>35.6</v>
      </c>
      <c r="H692" s="26">
        <f t="shared" si="699"/>
        <v>2.0013147909969785E+41</v>
      </c>
      <c r="I692" s="23">
        <f t="shared" si="700"/>
        <v>137.20000000000007</v>
      </c>
      <c r="J692" s="27">
        <v>686</v>
      </c>
      <c r="M692" s="22"/>
      <c r="N692" s="23"/>
      <c r="O692" s="31"/>
    </row>
    <row r="693" spans="1:15">
      <c r="A693" s="23">
        <f t="shared" si="696"/>
        <v>5474196211.1057577</v>
      </c>
      <c r="B693" s="23">
        <v>0</v>
      </c>
      <c r="C693" s="44">
        <f t="shared" si="698"/>
        <v>17.8</v>
      </c>
      <c r="D693" s="48"/>
      <c r="E693" s="47">
        <f t="shared" si="697"/>
        <v>17.8</v>
      </c>
      <c r="F693" s="84">
        <f t="shared" si="695"/>
        <v>35.6</v>
      </c>
      <c r="H693" s="26">
        <f t="shared" si="699"/>
        <v>2.2989070082494641E+41</v>
      </c>
      <c r="I693" s="23">
        <f t="shared" si="700"/>
        <v>137.40000000000006</v>
      </c>
      <c r="J693" s="27">
        <v>687</v>
      </c>
      <c r="M693" s="22"/>
      <c r="N693" s="23"/>
      <c r="O693" s="31"/>
    </row>
    <row r="694" spans="1:15">
      <c r="A694" s="23">
        <f t="shared" si="696"/>
        <v>5667243323.5831594</v>
      </c>
      <c r="B694" s="23">
        <v>0</v>
      </c>
      <c r="C694" s="44">
        <f t="shared" si="698"/>
        <v>17.8</v>
      </c>
      <c r="D694" s="48"/>
      <c r="E694" s="47">
        <f t="shared" si="697"/>
        <v>17.8</v>
      </c>
      <c r="F694" s="84">
        <f t="shared" si="695"/>
        <v>35.6</v>
      </c>
      <c r="H694" s="26">
        <f t="shared" si="699"/>
        <v>2.6407506986673148E+41</v>
      </c>
      <c r="I694" s="23">
        <f t="shared" si="700"/>
        <v>137.60000000000005</v>
      </c>
      <c r="J694" s="27">
        <v>688</v>
      </c>
      <c r="M694" s="22"/>
      <c r="N694" s="23"/>
      <c r="O694" s="31"/>
    </row>
    <row r="695" spans="1:15">
      <c r="A695" s="23">
        <f t="shared" si="696"/>
        <v>5867098227.7798758</v>
      </c>
      <c r="B695" s="23">
        <v>0</v>
      </c>
      <c r="C695" s="44">
        <f t="shared" si="698"/>
        <v>17.8</v>
      </c>
      <c r="D695" s="48"/>
      <c r="E695" s="47">
        <f t="shared" si="697"/>
        <v>17.8</v>
      </c>
      <c r="F695" s="84">
        <f t="shared" si="695"/>
        <v>35.6</v>
      </c>
      <c r="H695" s="26">
        <f t="shared" si="699"/>
        <v>3.0334259835164161E+41</v>
      </c>
      <c r="I695" s="23">
        <f t="shared" si="700"/>
        <v>137.80000000000007</v>
      </c>
      <c r="J695" s="27">
        <v>689</v>
      </c>
      <c r="M695" s="22"/>
      <c r="N695" s="23"/>
      <c r="O695" s="31"/>
    </row>
    <row r="696" spans="1:15">
      <c r="A696" s="23">
        <f t="shared" si="696"/>
        <v>6074000999.9524145</v>
      </c>
      <c r="B696" s="23">
        <v>0</v>
      </c>
      <c r="C696" s="44">
        <f t="shared" si="698"/>
        <v>17.8</v>
      </c>
      <c r="D696" s="48"/>
      <c r="E696" s="47">
        <f t="shared" si="697"/>
        <v>17.8</v>
      </c>
      <c r="F696" s="84">
        <f t="shared" si="695"/>
        <v>35.6</v>
      </c>
      <c r="H696" s="26">
        <f t="shared" si="699"/>
        <v>3.48449143727057E+41</v>
      </c>
      <c r="I696" s="23">
        <f t="shared" si="700"/>
        <v>138.00000000000006</v>
      </c>
      <c r="J696" s="27">
        <v>690</v>
      </c>
      <c r="M696" s="22"/>
      <c r="N696" s="23"/>
      <c r="O696" s="31"/>
    </row>
    <row r="697" spans="1:15">
      <c r="A697" s="23">
        <f t="shared" si="696"/>
        <v>6288200182.6281872</v>
      </c>
      <c r="B697" s="23">
        <v>0</v>
      </c>
      <c r="C697" s="44">
        <f t="shared" si="698"/>
        <v>17.8</v>
      </c>
      <c r="D697" s="48"/>
      <c r="E697" s="47">
        <f t="shared" si="697"/>
        <v>17.8</v>
      </c>
      <c r="F697" s="84">
        <f t="shared" si="695"/>
        <v>35.6</v>
      </c>
      <c r="H697" s="26">
        <f t="shared" si="699"/>
        <v>4.0026295819939585E+41</v>
      </c>
      <c r="I697" s="23">
        <f t="shared" si="700"/>
        <v>138.20000000000007</v>
      </c>
      <c r="J697" s="27">
        <v>691</v>
      </c>
      <c r="M697" s="22"/>
      <c r="N697" s="23"/>
      <c r="O697" s="31"/>
    </row>
    <row r="698" spans="1:15">
      <c r="A698" s="23">
        <f t="shared" si="696"/>
        <v>6509953083.1679068</v>
      </c>
      <c r="B698" s="23">
        <v>0</v>
      </c>
      <c r="C698" s="44">
        <f t="shared" si="698"/>
        <v>17.8</v>
      </c>
      <c r="D698" s="48"/>
      <c r="E698" s="47">
        <f t="shared" si="697"/>
        <v>17.8</v>
      </c>
      <c r="F698" s="84">
        <f t="shared" si="695"/>
        <v>35.6</v>
      </c>
      <c r="H698" s="26">
        <f t="shared" si="699"/>
        <v>4.5978140164989298E+41</v>
      </c>
      <c r="I698" s="23">
        <f t="shared" si="700"/>
        <v>138.40000000000006</v>
      </c>
      <c r="J698" s="27">
        <v>692</v>
      </c>
      <c r="M698" s="22"/>
      <c r="N698" s="23"/>
      <c r="O698" s="31"/>
    </row>
    <row r="699" spans="1:15">
      <c r="A699" s="23">
        <f t="shared" si="696"/>
        <v>6739526082.8567638</v>
      </c>
      <c r="B699" s="23">
        <v>0</v>
      </c>
      <c r="C699" s="44">
        <f t="shared" si="698"/>
        <v>17.8</v>
      </c>
      <c r="D699" s="48"/>
      <c r="E699" s="47">
        <f t="shared" si="697"/>
        <v>17.8</v>
      </c>
      <c r="F699" s="84">
        <f t="shared" si="695"/>
        <v>35.6</v>
      </c>
      <c r="H699" s="26">
        <f t="shared" si="699"/>
        <v>5.281501397334632E+41</v>
      </c>
      <c r="I699" s="23">
        <f t="shared" si="700"/>
        <v>138.60000000000008</v>
      </c>
      <c r="J699" s="27">
        <v>693</v>
      </c>
      <c r="M699" s="22"/>
      <c r="N699" s="23"/>
      <c r="O699" s="31"/>
    </row>
    <row r="700" spans="1:15">
      <c r="A700" s="23">
        <f t="shared" si="696"/>
        <v>6977194956.8956852</v>
      </c>
      <c r="B700" s="23">
        <v>0</v>
      </c>
      <c r="C700" s="44">
        <f t="shared" si="698"/>
        <v>17.8</v>
      </c>
      <c r="D700" s="48"/>
      <c r="E700" s="47">
        <f t="shared" si="697"/>
        <v>17.8</v>
      </c>
      <c r="F700" s="84">
        <f t="shared" si="695"/>
        <v>35.6</v>
      </c>
      <c r="H700" s="26">
        <f t="shared" si="699"/>
        <v>6.066851967032833E+41</v>
      </c>
      <c r="I700" s="23">
        <f t="shared" si="700"/>
        <v>138.80000000000007</v>
      </c>
      <c r="J700" s="27">
        <v>694</v>
      </c>
      <c r="M700" s="22"/>
      <c r="N700" s="23"/>
      <c r="O700" s="31"/>
    </row>
    <row r="701" spans="1:15">
      <c r="A701" s="23">
        <f t="shared" si="696"/>
        <v>7223245205.6770563</v>
      </c>
      <c r="B701" s="23">
        <v>0</v>
      </c>
      <c r="C701" s="44">
        <f t="shared" si="698"/>
        <v>17.8</v>
      </c>
      <c r="D701" s="48"/>
      <c r="E701" s="47">
        <f t="shared" si="697"/>
        <v>17.8</v>
      </c>
      <c r="F701" s="84">
        <f t="shared" si="695"/>
        <v>35.6</v>
      </c>
      <c r="H701" s="26">
        <f t="shared" si="699"/>
        <v>6.9689828745411431E+41</v>
      </c>
      <c r="I701" s="23">
        <f t="shared" si="700"/>
        <v>139.00000000000006</v>
      </c>
      <c r="J701" s="27">
        <v>695</v>
      </c>
      <c r="M701" s="22"/>
      <c r="N701" s="23"/>
      <c r="O701" s="31"/>
    </row>
    <row r="702" spans="1:15">
      <c r="A702" s="23">
        <f t="shared" si="696"/>
        <v>7477972397.7428532</v>
      </c>
      <c r="B702" s="23">
        <v>0</v>
      </c>
      <c r="C702" s="44">
        <f t="shared" si="698"/>
        <v>17.8</v>
      </c>
      <c r="D702" s="48"/>
      <c r="E702" s="47">
        <f t="shared" si="697"/>
        <v>17.8</v>
      </c>
      <c r="F702" s="84">
        <f t="shared" si="695"/>
        <v>35.6</v>
      </c>
      <c r="H702" s="26">
        <f t="shared" si="699"/>
        <v>8.00525916398792E+41</v>
      </c>
      <c r="I702" s="23">
        <f t="shared" si="700"/>
        <v>139.20000000000007</v>
      </c>
      <c r="J702" s="27">
        <v>696</v>
      </c>
      <c r="M702" s="22"/>
      <c r="N702" s="23"/>
      <c r="O702" s="31"/>
    </row>
    <row r="703" spans="1:15">
      <c r="A703" s="23">
        <f t="shared" si="696"/>
        <v>7741682524.8371782</v>
      </c>
      <c r="B703" s="23">
        <v>0</v>
      </c>
      <c r="C703" s="44">
        <f t="shared" si="698"/>
        <v>17.8</v>
      </c>
      <c r="D703" s="48"/>
      <c r="E703" s="47">
        <f t="shared" si="697"/>
        <v>17.8</v>
      </c>
      <c r="F703" s="84">
        <f t="shared" si="695"/>
        <v>35.6</v>
      </c>
      <c r="H703" s="26">
        <f t="shared" si="699"/>
        <v>9.1956280329978659E+41</v>
      </c>
      <c r="I703" s="23">
        <f t="shared" si="700"/>
        <v>139.40000000000006</v>
      </c>
      <c r="J703" s="27">
        <v>697</v>
      </c>
      <c r="M703" s="22"/>
      <c r="N703" s="23"/>
      <c r="O703" s="31"/>
    </row>
    <row r="704" spans="1:15">
      <c r="A704" s="23">
        <f t="shared" si="696"/>
        <v>8014692369.4796848</v>
      </c>
      <c r="B704" s="23">
        <v>0</v>
      </c>
      <c r="C704" s="44">
        <f t="shared" si="698"/>
        <v>17.8</v>
      </c>
      <c r="D704" s="48"/>
      <c r="E704" s="47">
        <f t="shared" si="697"/>
        <v>17.8</v>
      </c>
      <c r="F704" s="84">
        <f t="shared" si="695"/>
        <v>35.6</v>
      </c>
      <c r="H704" s="26">
        <f t="shared" si="699"/>
        <v>1.0563002794669265E+42</v>
      </c>
      <c r="I704" s="23">
        <f t="shared" si="700"/>
        <v>139.60000000000008</v>
      </c>
      <c r="J704" s="27">
        <v>698</v>
      </c>
      <c r="M704" s="22"/>
      <c r="N704" s="23"/>
      <c r="O704" s="31"/>
    </row>
    <row r="705" spans="1:15">
      <c r="A705" s="23">
        <f t="shared" si="696"/>
        <v>8297329885.5014572</v>
      </c>
      <c r="B705" s="23">
        <v>0</v>
      </c>
      <c r="C705" s="44">
        <f t="shared" si="698"/>
        <v>17.8</v>
      </c>
      <c r="D705" s="48"/>
      <c r="E705" s="47">
        <f t="shared" si="697"/>
        <v>17.8</v>
      </c>
      <c r="F705" s="84">
        <f t="shared" si="695"/>
        <v>35.6</v>
      </c>
      <c r="H705" s="26">
        <f t="shared" si="699"/>
        <v>1.2133703934065671E+42</v>
      </c>
      <c r="I705" s="23">
        <f t="shared" si="700"/>
        <v>139.80000000000007</v>
      </c>
      <c r="J705" s="27">
        <v>699</v>
      </c>
      <c r="M705" s="22"/>
      <c r="N705" s="23"/>
      <c r="O705" s="31"/>
    </row>
    <row r="706" spans="1:15">
      <c r="A706" s="23">
        <f t="shared" si="696"/>
        <v>8589934592.000452</v>
      </c>
      <c r="B706" s="23">
        <v>0</v>
      </c>
      <c r="C706" s="44">
        <f t="shared" si="698"/>
        <v>17.8</v>
      </c>
      <c r="D706" s="48"/>
      <c r="E706" s="47">
        <f t="shared" si="697"/>
        <v>17.8</v>
      </c>
      <c r="F706" s="84">
        <f t="shared" si="695"/>
        <v>35.6</v>
      </c>
      <c r="H706" s="26">
        <f t="shared" si="699"/>
        <v>1.3937965749082289E+42</v>
      </c>
      <c r="I706" s="23">
        <f t="shared" si="700"/>
        <v>140.00000000000009</v>
      </c>
      <c r="J706" s="27">
        <v>700</v>
      </c>
      <c r="M706" s="22"/>
      <c r="N706" s="23"/>
      <c r="O706" s="31"/>
    </row>
    <row r="707" spans="1:15">
      <c r="A707" s="23">
        <f t="shared" si="696"/>
        <v>8892857981.1897621</v>
      </c>
      <c r="B707" s="23">
        <v>0</v>
      </c>
      <c r="C707" s="44">
        <f t="shared" si="698"/>
        <v>17.8</v>
      </c>
      <c r="D707" s="48"/>
      <c r="E707" s="47">
        <f t="shared" si="697"/>
        <v>17.8</v>
      </c>
      <c r="F707" s="84">
        <f t="shared" si="695"/>
        <v>35.6</v>
      </c>
      <c r="H707" s="26">
        <f t="shared" si="699"/>
        <v>1.6010518327975843E+42</v>
      </c>
      <c r="I707" s="23">
        <f t="shared" si="700"/>
        <v>140.20000000000007</v>
      </c>
      <c r="J707" s="27">
        <v>701</v>
      </c>
      <c r="M707" s="22"/>
      <c r="N707" s="23"/>
      <c r="O707" s="31"/>
    </row>
    <row r="708" spans="1:15">
      <c r="A708" s="23">
        <f t="shared" si="696"/>
        <v>9206463940.6286049</v>
      </c>
      <c r="B708" s="23">
        <v>0</v>
      </c>
      <c r="C708" s="44">
        <f t="shared" si="698"/>
        <v>17.8</v>
      </c>
      <c r="D708" s="48"/>
      <c r="E708" s="47">
        <f t="shared" si="697"/>
        <v>17.8</v>
      </c>
      <c r="F708" s="84">
        <f t="shared" si="695"/>
        <v>35.6</v>
      </c>
      <c r="H708" s="26">
        <f t="shared" si="699"/>
        <v>1.8391256065995732E+42</v>
      </c>
      <c r="I708" s="23">
        <f t="shared" si="700"/>
        <v>140.40000000000009</v>
      </c>
      <c r="J708" s="27">
        <v>702</v>
      </c>
      <c r="M708" s="22"/>
      <c r="N708" s="23"/>
      <c r="O708" s="31"/>
    </row>
    <row r="709" spans="1:15">
      <c r="A709" s="23">
        <f t="shared" si="696"/>
        <v>9531129190.3432636</v>
      </c>
      <c r="B709" s="23">
        <v>0</v>
      </c>
      <c r="C709" s="44">
        <f t="shared" si="698"/>
        <v>17.8</v>
      </c>
      <c r="D709" s="48"/>
      <c r="E709" s="47">
        <f t="shared" si="697"/>
        <v>17.8</v>
      </c>
      <c r="F709" s="84">
        <f t="shared" si="695"/>
        <v>35.6</v>
      </c>
      <c r="H709" s="26">
        <f t="shared" si="699"/>
        <v>2.1126005589338543E+42</v>
      </c>
      <c r="I709" s="23">
        <f t="shared" si="700"/>
        <v>140.60000000000008</v>
      </c>
      <c r="J709" s="27">
        <v>703</v>
      </c>
      <c r="M709" s="22"/>
      <c r="N709" s="23"/>
      <c r="O709" s="31"/>
    </row>
    <row r="710" spans="1:15">
      <c r="A710" s="23">
        <f t="shared" si="696"/>
        <v>9867243735.3630486</v>
      </c>
      <c r="B710" s="23">
        <v>0</v>
      </c>
      <c r="C710" s="44">
        <f t="shared" si="698"/>
        <v>17.8</v>
      </c>
      <c r="D710" s="48"/>
      <c r="E710" s="47">
        <f t="shared" si="697"/>
        <v>17.8</v>
      </c>
      <c r="F710" s="84">
        <f t="shared" ref="F710:F773" si="701">C710+E710</f>
        <v>35.6</v>
      </c>
      <c r="H710" s="26">
        <f t="shared" si="699"/>
        <v>2.4267407868131354E+42</v>
      </c>
      <c r="I710" s="23">
        <f t="shared" si="700"/>
        <v>140.80000000000007</v>
      </c>
      <c r="J710" s="27">
        <v>704</v>
      </c>
      <c r="M710" s="22"/>
      <c r="N710" s="23"/>
      <c r="O710" s="31"/>
    </row>
    <row r="711" spans="1:15">
      <c r="A711" s="23">
        <f t="shared" ref="A711:A774" si="702">POWER(POWER(2,0.05),J711-40)</f>
        <v>10215211334.214937</v>
      </c>
      <c r="B711" s="23">
        <v>0</v>
      </c>
      <c r="C711" s="44">
        <f t="shared" si="698"/>
        <v>17.8</v>
      </c>
      <c r="D711" s="48"/>
      <c r="E711" s="47">
        <f t="shared" ref="E711:E774" si="703">C711</f>
        <v>17.8</v>
      </c>
      <c r="F711" s="84">
        <f t="shared" si="701"/>
        <v>35.6</v>
      </c>
      <c r="H711" s="26">
        <f t="shared" si="699"/>
        <v>2.7875931498164591E+42</v>
      </c>
      <c r="I711" s="23">
        <f t="shared" si="700"/>
        <v>141.00000000000009</v>
      </c>
      <c r="J711" s="27">
        <v>705</v>
      </c>
      <c r="M711" s="22"/>
      <c r="N711" s="23"/>
      <c r="O711" s="31"/>
    </row>
    <row r="712" spans="1:15">
      <c r="A712" s="23">
        <f t="shared" si="702"/>
        <v>10575449983.939606</v>
      </c>
      <c r="B712" s="23">
        <v>0</v>
      </c>
      <c r="C712" s="44">
        <f t="shared" si="698"/>
        <v>17.8</v>
      </c>
      <c r="D712" s="48"/>
      <c r="E712" s="47">
        <f t="shared" si="703"/>
        <v>17.8</v>
      </c>
      <c r="F712" s="84">
        <f t="shared" si="701"/>
        <v>35.6</v>
      </c>
      <c r="H712" s="26">
        <f t="shared" si="699"/>
        <v>3.2021036655951705E+42</v>
      </c>
      <c r="I712" s="23">
        <f t="shared" si="700"/>
        <v>141.20000000000007</v>
      </c>
      <c r="J712" s="27">
        <v>706</v>
      </c>
      <c r="M712" s="22"/>
      <c r="N712" s="23"/>
      <c r="O712" s="31"/>
    </row>
    <row r="713" spans="1:15">
      <c r="A713" s="23">
        <f t="shared" si="702"/>
        <v>10948392422.211533</v>
      </c>
      <c r="B713" s="23">
        <v>0</v>
      </c>
      <c r="C713" s="44">
        <f t="shared" si="698"/>
        <v>17.8</v>
      </c>
      <c r="D713" s="48"/>
      <c r="E713" s="47">
        <f t="shared" si="703"/>
        <v>17.8</v>
      </c>
      <c r="F713" s="84">
        <f t="shared" si="701"/>
        <v>35.6</v>
      </c>
      <c r="H713" s="26">
        <f t="shared" si="699"/>
        <v>3.6782512131991482E+42</v>
      </c>
      <c r="I713" s="23">
        <f t="shared" si="700"/>
        <v>141.40000000000009</v>
      </c>
      <c r="J713" s="27">
        <v>707</v>
      </c>
      <c r="M713" s="22"/>
      <c r="N713" s="23"/>
      <c r="O713" s="31"/>
    </row>
    <row r="714" spans="1:15">
      <c r="A714" s="23">
        <f t="shared" si="702"/>
        <v>11334486647.166336</v>
      </c>
      <c r="B714" s="23">
        <v>0</v>
      </c>
      <c r="C714" s="44">
        <f t="shared" si="698"/>
        <v>17.8</v>
      </c>
      <c r="D714" s="48"/>
      <c r="E714" s="47">
        <f t="shared" si="703"/>
        <v>17.8</v>
      </c>
      <c r="F714" s="84">
        <f t="shared" si="701"/>
        <v>35.6</v>
      </c>
      <c r="H714" s="26">
        <f t="shared" si="699"/>
        <v>4.2252011178677105E+42</v>
      </c>
      <c r="I714" s="23">
        <f t="shared" si="700"/>
        <v>141.60000000000008</v>
      </c>
      <c r="J714" s="27">
        <v>708</v>
      </c>
      <c r="M714" s="22"/>
      <c r="N714" s="23"/>
      <c r="O714" s="31"/>
    </row>
    <row r="715" spans="1:15">
      <c r="A715" s="23">
        <f t="shared" si="702"/>
        <v>11734196455.559769</v>
      </c>
      <c r="B715" s="23">
        <v>0</v>
      </c>
      <c r="C715" s="44">
        <f t="shared" si="698"/>
        <v>17.8</v>
      </c>
      <c r="D715" s="48"/>
      <c r="E715" s="47">
        <f t="shared" si="703"/>
        <v>17.8</v>
      </c>
      <c r="F715" s="84">
        <f t="shared" si="701"/>
        <v>35.6</v>
      </c>
      <c r="H715" s="26">
        <f t="shared" si="699"/>
        <v>4.8534815736262714E+42</v>
      </c>
      <c r="I715" s="23">
        <f t="shared" si="700"/>
        <v>141.80000000000007</v>
      </c>
      <c r="J715" s="27">
        <v>709</v>
      </c>
      <c r="M715" s="22"/>
      <c r="N715" s="23"/>
      <c r="O715" s="31"/>
    </row>
    <row r="716" spans="1:15">
      <c r="A716" s="23">
        <f t="shared" si="702"/>
        <v>12148001999.904846</v>
      </c>
      <c r="B716" s="23">
        <v>0</v>
      </c>
      <c r="C716" s="44">
        <f t="shared" si="698"/>
        <v>17.8</v>
      </c>
      <c r="D716" s="48"/>
      <c r="E716" s="47">
        <f t="shared" si="703"/>
        <v>17.8</v>
      </c>
      <c r="F716" s="84">
        <f t="shared" si="701"/>
        <v>35.6</v>
      </c>
      <c r="H716" s="26">
        <f t="shared" si="699"/>
        <v>5.5751862996329195E+42</v>
      </c>
      <c r="I716" s="23">
        <f t="shared" si="700"/>
        <v>142.00000000000009</v>
      </c>
      <c r="J716" s="27">
        <v>710</v>
      </c>
      <c r="M716" s="22"/>
      <c r="N716" s="23"/>
      <c r="O716" s="31"/>
    </row>
    <row r="717" spans="1:15">
      <c r="A717" s="23">
        <f t="shared" si="702"/>
        <v>12576400365.256395</v>
      </c>
      <c r="B717" s="23">
        <v>0</v>
      </c>
      <c r="C717" s="44">
        <f t="shared" si="698"/>
        <v>17.8</v>
      </c>
      <c r="D717" s="48"/>
      <c r="E717" s="47">
        <f t="shared" si="703"/>
        <v>17.8</v>
      </c>
      <c r="F717" s="84">
        <f t="shared" si="701"/>
        <v>35.6</v>
      </c>
      <c r="H717" s="26">
        <f t="shared" si="699"/>
        <v>6.4042073311903422E+42</v>
      </c>
      <c r="I717" s="23">
        <f t="shared" si="700"/>
        <v>142.20000000000007</v>
      </c>
      <c r="J717" s="27">
        <v>711</v>
      </c>
      <c r="M717" s="22"/>
      <c r="N717" s="23"/>
      <c r="O717" s="31"/>
    </row>
    <row r="718" spans="1:15">
      <c r="A718" s="23">
        <f t="shared" si="702"/>
        <v>13019906166.335836</v>
      </c>
      <c r="B718" s="23">
        <v>0</v>
      </c>
      <c r="C718" s="44">
        <f t="shared" si="698"/>
        <v>17.8</v>
      </c>
      <c r="D718" s="48"/>
      <c r="E718" s="47">
        <f t="shared" si="703"/>
        <v>17.8</v>
      </c>
      <c r="F718" s="84">
        <f t="shared" si="701"/>
        <v>35.6</v>
      </c>
      <c r="H718" s="26">
        <f t="shared" si="699"/>
        <v>7.3565024263982977E+42</v>
      </c>
      <c r="I718" s="23">
        <f t="shared" si="700"/>
        <v>142.40000000000006</v>
      </c>
      <c r="J718" s="27">
        <v>712</v>
      </c>
      <c r="M718" s="22"/>
      <c r="N718" s="23"/>
      <c r="O718" s="31"/>
    </row>
    <row r="719" spans="1:15">
      <c r="A719" s="23">
        <f t="shared" si="702"/>
        <v>13479052165.713549</v>
      </c>
      <c r="B719" s="23">
        <v>0</v>
      </c>
      <c r="C719" s="44">
        <f t="shared" si="698"/>
        <v>17.8</v>
      </c>
      <c r="D719" s="48"/>
      <c r="E719" s="47">
        <f t="shared" si="703"/>
        <v>17.8</v>
      </c>
      <c r="F719" s="84">
        <f t="shared" si="701"/>
        <v>35.6</v>
      </c>
      <c r="H719" s="26">
        <f t="shared" si="699"/>
        <v>8.4504022357354223E+42</v>
      </c>
      <c r="I719" s="23">
        <f t="shared" si="700"/>
        <v>142.60000000000008</v>
      </c>
      <c r="J719" s="27">
        <v>713</v>
      </c>
      <c r="M719" s="22"/>
      <c r="N719" s="23"/>
      <c r="O719" s="31"/>
    </row>
    <row r="720" spans="1:15">
      <c r="A720" s="23">
        <f t="shared" si="702"/>
        <v>13954389913.791395</v>
      </c>
      <c r="B720" s="23">
        <v>0</v>
      </c>
      <c r="C720" s="44">
        <f t="shared" si="698"/>
        <v>17.8</v>
      </c>
      <c r="D720" s="48"/>
      <c r="E720" s="47">
        <f t="shared" si="703"/>
        <v>17.8</v>
      </c>
      <c r="F720" s="84">
        <f t="shared" si="701"/>
        <v>35.6</v>
      </c>
      <c r="H720" s="26">
        <f t="shared" si="699"/>
        <v>9.7069631472525477E+42</v>
      </c>
      <c r="I720" s="23">
        <f t="shared" si="700"/>
        <v>142.80000000000007</v>
      </c>
      <c r="J720" s="27">
        <v>714</v>
      </c>
      <c r="M720" s="22"/>
      <c r="N720" s="23"/>
      <c r="O720" s="31"/>
    </row>
    <row r="721" spans="1:15">
      <c r="A721" s="23">
        <f t="shared" si="702"/>
        <v>14446490411.354136</v>
      </c>
      <c r="B721" s="23">
        <v>0</v>
      </c>
      <c r="C721" s="44">
        <f t="shared" si="698"/>
        <v>17.8</v>
      </c>
      <c r="D721" s="48"/>
      <c r="E721" s="47">
        <f t="shared" si="703"/>
        <v>17.8</v>
      </c>
      <c r="F721" s="84">
        <f t="shared" si="701"/>
        <v>35.6</v>
      </c>
      <c r="H721" s="26">
        <f t="shared" si="699"/>
        <v>1.1150372599265841E+43</v>
      </c>
      <c r="I721" s="23">
        <f t="shared" si="700"/>
        <v>143.00000000000009</v>
      </c>
      <c r="J721" s="27">
        <v>715</v>
      </c>
      <c r="M721" s="22"/>
      <c r="N721" s="23"/>
      <c r="O721" s="31"/>
    </row>
    <row r="722" spans="1:15">
      <c r="A722" s="23">
        <f t="shared" si="702"/>
        <v>14955944795.485729</v>
      </c>
      <c r="B722" s="23">
        <v>0</v>
      </c>
      <c r="C722" s="44">
        <f t="shared" si="698"/>
        <v>17.8</v>
      </c>
      <c r="D722" s="48"/>
      <c r="E722" s="47">
        <f t="shared" si="703"/>
        <v>17.8</v>
      </c>
      <c r="F722" s="84">
        <f t="shared" si="701"/>
        <v>35.6</v>
      </c>
      <c r="H722" s="26">
        <f t="shared" si="699"/>
        <v>1.2808414662380689E+43</v>
      </c>
      <c r="I722" s="23">
        <f t="shared" si="700"/>
        <v>143.20000000000007</v>
      </c>
      <c r="J722" s="27">
        <v>716</v>
      </c>
      <c r="M722" s="22"/>
      <c r="N722" s="23"/>
      <c r="O722" s="31"/>
    </row>
    <row r="723" spans="1:15">
      <c r="A723" s="23">
        <f t="shared" si="702"/>
        <v>15483365049.674381</v>
      </c>
      <c r="B723" s="23">
        <v>0</v>
      </c>
      <c r="C723" s="44">
        <f t="shared" si="698"/>
        <v>17.8</v>
      </c>
      <c r="D723" s="48"/>
      <c r="E723" s="47">
        <f t="shared" si="703"/>
        <v>17.8</v>
      </c>
      <c r="F723" s="84">
        <f t="shared" si="701"/>
        <v>35.6</v>
      </c>
      <c r="H723" s="26">
        <f t="shared" si="699"/>
        <v>1.4713004852796603E+43</v>
      </c>
      <c r="I723" s="23">
        <f t="shared" si="700"/>
        <v>143.40000000000006</v>
      </c>
      <c r="J723" s="27">
        <v>717</v>
      </c>
      <c r="M723" s="22"/>
      <c r="N723" s="23"/>
      <c r="O723" s="31"/>
    </row>
    <row r="724" spans="1:15">
      <c r="A724" s="23">
        <f t="shared" si="702"/>
        <v>16029384738.959396</v>
      </c>
      <c r="B724" s="23">
        <v>0</v>
      </c>
      <c r="C724" s="44">
        <f t="shared" si="698"/>
        <v>17.8</v>
      </c>
      <c r="D724" s="48"/>
      <c r="E724" s="47">
        <f t="shared" si="703"/>
        <v>17.8</v>
      </c>
      <c r="F724" s="84">
        <f t="shared" si="701"/>
        <v>35.6</v>
      </c>
      <c r="H724" s="26">
        <f t="shared" si="699"/>
        <v>1.6900804471470847E+43</v>
      </c>
      <c r="I724" s="23">
        <f t="shared" si="700"/>
        <v>143.60000000000008</v>
      </c>
      <c r="J724" s="27">
        <v>718</v>
      </c>
      <c r="M724" s="22"/>
      <c r="N724" s="23"/>
      <c r="O724" s="31"/>
    </row>
    <row r="725" spans="1:15">
      <c r="A725" s="23">
        <f t="shared" si="702"/>
        <v>16594659771.002939</v>
      </c>
      <c r="B725" s="23">
        <v>0</v>
      </c>
      <c r="C725" s="44">
        <f t="shared" si="698"/>
        <v>17.8</v>
      </c>
      <c r="D725" s="48"/>
      <c r="E725" s="47">
        <f t="shared" si="703"/>
        <v>17.8</v>
      </c>
      <c r="F725" s="84">
        <f t="shared" si="701"/>
        <v>35.6</v>
      </c>
      <c r="H725" s="26">
        <f t="shared" si="699"/>
        <v>1.9413926294505098E+43</v>
      </c>
      <c r="I725" s="23">
        <f t="shared" si="700"/>
        <v>143.80000000000007</v>
      </c>
      <c r="J725" s="27">
        <v>719</v>
      </c>
      <c r="M725" s="22"/>
      <c r="N725" s="23"/>
      <c r="O725" s="31"/>
    </row>
    <row r="726" spans="1:15">
      <c r="A726" s="23">
        <f t="shared" si="702"/>
        <v>17179869184.000927</v>
      </c>
      <c r="B726" s="23">
        <v>0</v>
      </c>
      <c r="C726" s="44">
        <f t="shared" ref="C726:C789" si="704">IF(D726&gt;0,C725+D726,C725)</f>
        <v>17.8</v>
      </c>
      <c r="D726" s="48"/>
      <c r="E726" s="47">
        <f t="shared" si="703"/>
        <v>17.8</v>
      </c>
      <c r="F726" s="84">
        <f t="shared" si="701"/>
        <v>35.6</v>
      </c>
      <c r="H726" s="26">
        <f t="shared" si="699"/>
        <v>2.2300745198531693E+43</v>
      </c>
      <c r="I726" s="23">
        <f t="shared" si="700"/>
        <v>144.00000000000006</v>
      </c>
      <c r="J726" s="27">
        <v>720</v>
      </c>
      <c r="M726" s="22"/>
      <c r="N726" s="23"/>
      <c r="O726" s="31"/>
    </row>
    <row r="727" spans="1:15">
      <c r="A727" s="23">
        <f t="shared" si="702"/>
        <v>17785715962.379555</v>
      </c>
      <c r="B727" s="23">
        <v>0</v>
      </c>
      <c r="C727" s="44">
        <f t="shared" si="704"/>
        <v>17.8</v>
      </c>
      <c r="D727" s="48"/>
      <c r="E727" s="47">
        <f t="shared" si="703"/>
        <v>17.8</v>
      </c>
      <c r="F727" s="84">
        <f t="shared" si="701"/>
        <v>35.6</v>
      </c>
      <c r="H727" s="26">
        <f t="shared" si="699"/>
        <v>2.5616829324761389E+43</v>
      </c>
      <c r="I727" s="23">
        <f t="shared" si="700"/>
        <v>144.20000000000007</v>
      </c>
      <c r="J727" s="27">
        <v>721</v>
      </c>
      <c r="M727" s="22"/>
      <c r="N727" s="23"/>
      <c r="O727" s="31"/>
    </row>
    <row r="728" spans="1:15">
      <c r="A728" s="23">
        <f t="shared" si="702"/>
        <v>18412927881.257244</v>
      </c>
      <c r="B728" s="23">
        <v>0</v>
      </c>
      <c r="C728" s="44">
        <f t="shared" si="704"/>
        <v>17.8</v>
      </c>
      <c r="D728" s="48"/>
      <c r="E728" s="47">
        <f t="shared" si="703"/>
        <v>17.8</v>
      </c>
      <c r="F728" s="84">
        <f t="shared" si="701"/>
        <v>35.6</v>
      </c>
      <c r="H728" s="26">
        <f t="shared" si="699"/>
        <v>2.942600970559321E+43</v>
      </c>
      <c r="I728" s="23">
        <f t="shared" si="700"/>
        <v>144.40000000000006</v>
      </c>
      <c r="J728" s="27">
        <v>722</v>
      </c>
      <c r="M728" s="22"/>
      <c r="N728" s="23"/>
      <c r="O728" s="31"/>
    </row>
    <row r="729" spans="1:15">
      <c r="A729" s="23">
        <f t="shared" si="702"/>
        <v>19062258380.686558</v>
      </c>
      <c r="B729" s="23">
        <v>0</v>
      </c>
      <c r="C729" s="44">
        <f t="shared" si="704"/>
        <v>17.8</v>
      </c>
      <c r="D729" s="48"/>
      <c r="E729" s="47">
        <f t="shared" si="703"/>
        <v>17.8</v>
      </c>
      <c r="F729" s="84">
        <f t="shared" si="701"/>
        <v>35.6</v>
      </c>
      <c r="H729" s="26">
        <f t="shared" si="699"/>
        <v>3.3801608942941709E+43</v>
      </c>
      <c r="I729" s="23">
        <f t="shared" si="700"/>
        <v>144.60000000000008</v>
      </c>
      <c r="J729" s="27">
        <v>723</v>
      </c>
      <c r="M729" s="22"/>
      <c r="N729" s="23"/>
      <c r="O729" s="31"/>
    </row>
    <row r="730" spans="1:15">
      <c r="A730" s="23">
        <f t="shared" si="702"/>
        <v>19734487470.726131</v>
      </c>
      <c r="B730" s="23">
        <v>0</v>
      </c>
      <c r="C730" s="44">
        <f t="shared" si="704"/>
        <v>17.8</v>
      </c>
      <c r="D730" s="48"/>
      <c r="E730" s="47">
        <f t="shared" si="703"/>
        <v>17.8</v>
      </c>
      <c r="F730" s="84">
        <f t="shared" si="701"/>
        <v>35.6</v>
      </c>
      <c r="H730" s="26">
        <f t="shared" si="699"/>
        <v>3.8827852589010216E+43</v>
      </c>
      <c r="I730" s="23">
        <f t="shared" si="700"/>
        <v>144.80000000000007</v>
      </c>
      <c r="J730" s="27">
        <v>724</v>
      </c>
      <c r="M730" s="22"/>
      <c r="N730" s="23"/>
      <c r="O730" s="31"/>
    </row>
    <row r="731" spans="1:15">
      <c r="A731" s="23">
        <f t="shared" si="702"/>
        <v>20430422668.429905</v>
      </c>
      <c r="B731" s="23">
        <v>0</v>
      </c>
      <c r="C731" s="44">
        <f t="shared" si="704"/>
        <v>17.8</v>
      </c>
      <c r="D731" s="48"/>
      <c r="E731" s="47">
        <f t="shared" si="703"/>
        <v>17.8</v>
      </c>
      <c r="F731" s="84">
        <f t="shared" si="701"/>
        <v>35.6</v>
      </c>
      <c r="H731" s="26">
        <f t="shared" si="699"/>
        <v>4.4601490397063395E+43</v>
      </c>
      <c r="I731" s="23">
        <f t="shared" si="700"/>
        <v>145.00000000000006</v>
      </c>
      <c r="J731" s="27">
        <v>725</v>
      </c>
      <c r="M731" s="22"/>
      <c r="N731" s="23"/>
      <c r="O731" s="31"/>
    </row>
    <row r="732" spans="1:15">
      <c r="A732" s="23">
        <f t="shared" si="702"/>
        <v>21150899967.879242</v>
      </c>
      <c r="B732" s="23">
        <v>0</v>
      </c>
      <c r="C732" s="44">
        <f t="shared" si="704"/>
        <v>17.8</v>
      </c>
      <c r="D732" s="48"/>
      <c r="E732" s="47">
        <f t="shared" si="703"/>
        <v>17.8</v>
      </c>
      <c r="F732" s="84">
        <f t="shared" si="701"/>
        <v>35.6</v>
      </c>
      <c r="H732" s="26">
        <f t="shared" si="699"/>
        <v>5.1233658649522787E+43</v>
      </c>
      <c r="I732" s="23">
        <f t="shared" si="700"/>
        <v>145.20000000000007</v>
      </c>
      <c r="J732" s="27">
        <v>726</v>
      </c>
      <c r="M732" s="22"/>
      <c r="N732" s="23"/>
      <c r="O732" s="31"/>
    </row>
    <row r="733" spans="1:15">
      <c r="A733" s="23">
        <f t="shared" si="702"/>
        <v>21896784844.423103</v>
      </c>
      <c r="B733" s="23">
        <v>0</v>
      </c>
      <c r="C733" s="44">
        <f t="shared" si="704"/>
        <v>17.8</v>
      </c>
      <c r="D733" s="48"/>
      <c r="E733" s="47">
        <f t="shared" si="703"/>
        <v>17.8</v>
      </c>
      <c r="F733" s="84">
        <f t="shared" si="701"/>
        <v>35.6</v>
      </c>
      <c r="H733" s="26">
        <f t="shared" si="699"/>
        <v>5.8852019411186451E+43</v>
      </c>
      <c r="I733" s="23">
        <f t="shared" si="700"/>
        <v>145.40000000000006</v>
      </c>
      <c r="J733" s="27">
        <v>727</v>
      </c>
      <c r="M733" s="22"/>
      <c r="N733" s="23"/>
      <c r="O733" s="31"/>
    </row>
    <row r="734" spans="1:15">
      <c r="A734" s="23">
        <f t="shared" si="702"/>
        <v>22668973294.33271</v>
      </c>
      <c r="B734" s="23">
        <v>0</v>
      </c>
      <c r="C734" s="44">
        <f t="shared" si="704"/>
        <v>17.8</v>
      </c>
      <c r="D734" s="48"/>
      <c r="E734" s="47">
        <f t="shared" si="703"/>
        <v>17.8</v>
      </c>
      <c r="F734" s="84">
        <f t="shared" si="701"/>
        <v>35.6</v>
      </c>
      <c r="H734" s="26">
        <f t="shared" si="699"/>
        <v>6.7603217885883438E+43</v>
      </c>
      <c r="I734" s="23">
        <f t="shared" si="700"/>
        <v>145.60000000000008</v>
      </c>
      <c r="J734" s="27">
        <v>728</v>
      </c>
      <c r="M734" s="22"/>
      <c r="N734" s="23"/>
      <c r="O734" s="31"/>
    </row>
    <row r="735" spans="1:15">
      <c r="A735" s="23">
        <f t="shared" si="702"/>
        <v>23468392911.119576</v>
      </c>
      <c r="B735" s="23">
        <v>0</v>
      </c>
      <c r="C735" s="44">
        <f t="shared" si="704"/>
        <v>17.8</v>
      </c>
      <c r="D735" s="48"/>
      <c r="E735" s="47">
        <f t="shared" si="703"/>
        <v>17.8</v>
      </c>
      <c r="F735" s="84">
        <f t="shared" si="701"/>
        <v>35.6</v>
      </c>
      <c r="H735" s="26">
        <f t="shared" si="699"/>
        <v>7.7655705178020471E+43</v>
      </c>
      <c r="I735" s="23">
        <f t="shared" si="700"/>
        <v>145.80000000000007</v>
      </c>
      <c r="J735" s="27">
        <v>729</v>
      </c>
      <c r="M735" s="22"/>
      <c r="N735" s="23"/>
      <c r="O735" s="31"/>
    </row>
    <row r="736" spans="1:15">
      <c r="A736" s="23">
        <f t="shared" si="702"/>
        <v>24296003999.809734</v>
      </c>
      <c r="B736" s="23">
        <v>0</v>
      </c>
      <c r="C736" s="44">
        <f t="shared" si="704"/>
        <v>17.8</v>
      </c>
      <c r="D736" s="48"/>
      <c r="E736" s="47">
        <f t="shared" si="703"/>
        <v>17.8</v>
      </c>
      <c r="F736" s="84">
        <f t="shared" si="701"/>
        <v>35.6</v>
      </c>
      <c r="H736" s="26">
        <f t="shared" si="699"/>
        <v>8.920298079412683E+43</v>
      </c>
      <c r="I736" s="23">
        <f t="shared" si="700"/>
        <v>146.00000000000006</v>
      </c>
      <c r="J736" s="27">
        <v>730</v>
      </c>
      <c r="M736" s="22"/>
      <c r="N736" s="23"/>
      <c r="O736" s="31"/>
    </row>
    <row r="737" spans="1:15">
      <c r="A737" s="23">
        <f t="shared" si="702"/>
        <v>25152800730.512829</v>
      </c>
      <c r="B737" s="23">
        <v>0</v>
      </c>
      <c r="C737" s="44">
        <f t="shared" si="704"/>
        <v>17.8</v>
      </c>
      <c r="D737" s="48"/>
      <c r="E737" s="47">
        <f t="shared" si="703"/>
        <v>17.8</v>
      </c>
      <c r="F737" s="84">
        <f t="shared" si="701"/>
        <v>35.6</v>
      </c>
      <c r="H737" s="26">
        <f t="shared" si="699"/>
        <v>1.0246731729904559E+44</v>
      </c>
      <c r="I737" s="23">
        <f t="shared" si="700"/>
        <v>146.20000000000007</v>
      </c>
      <c r="J737" s="27">
        <v>731</v>
      </c>
      <c r="M737" s="22"/>
      <c r="N737" s="23"/>
      <c r="O737" s="31"/>
    </row>
    <row r="738" spans="1:15">
      <c r="A738" s="23">
        <f t="shared" si="702"/>
        <v>26039812332.671715</v>
      </c>
      <c r="B738" s="23">
        <v>0</v>
      </c>
      <c r="C738" s="44">
        <f t="shared" si="704"/>
        <v>17.8</v>
      </c>
      <c r="D738" s="48"/>
      <c r="E738" s="47">
        <f t="shared" si="703"/>
        <v>17.8</v>
      </c>
      <c r="F738" s="84">
        <f t="shared" si="701"/>
        <v>35.6</v>
      </c>
      <c r="H738" s="26">
        <f t="shared" ref="H738:H801" si="705">POWER($I$1,J738)</f>
        <v>1.1770403882237292E+44</v>
      </c>
      <c r="I738" s="23">
        <f t="shared" ref="I738:I801" si="706">LOG(H738,2)</f>
        <v>146.40000000000006</v>
      </c>
      <c r="J738" s="27">
        <v>732</v>
      </c>
      <c r="M738" s="22"/>
      <c r="N738" s="23"/>
      <c r="O738" s="31"/>
    </row>
    <row r="739" spans="1:15">
      <c r="A739" s="23">
        <f t="shared" si="702"/>
        <v>26958104331.427143</v>
      </c>
      <c r="B739" s="23">
        <v>0</v>
      </c>
      <c r="C739" s="44">
        <f t="shared" si="704"/>
        <v>17.8</v>
      </c>
      <c r="D739" s="48"/>
      <c r="E739" s="47">
        <f t="shared" si="703"/>
        <v>17.8</v>
      </c>
      <c r="F739" s="84">
        <f t="shared" si="701"/>
        <v>35.6</v>
      </c>
      <c r="H739" s="26">
        <f t="shared" si="705"/>
        <v>1.3520643577176693E+44</v>
      </c>
      <c r="I739" s="23">
        <f t="shared" si="706"/>
        <v>146.60000000000008</v>
      </c>
      <c r="J739" s="27">
        <v>733</v>
      </c>
      <c r="M739" s="22"/>
      <c r="N739" s="23"/>
      <c r="O739" s="31"/>
    </row>
    <row r="740" spans="1:15">
      <c r="A740" s="23">
        <f t="shared" si="702"/>
        <v>27908779827.582832</v>
      </c>
      <c r="B740" s="23">
        <v>0</v>
      </c>
      <c r="C740" s="44">
        <f t="shared" si="704"/>
        <v>17.8</v>
      </c>
      <c r="D740" s="48"/>
      <c r="E740" s="47">
        <f t="shared" si="703"/>
        <v>17.8</v>
      </c>
      <c r="F740" s="84">
        <f t="shared" si="701"/>
        <v>35.6</v>
      </c>
      <c r="H740" s="26">
        <f t="shared" si="705"/>
        <v>1.5531141035604094E+44</v>
      </c>
      <c r="I740" s="23">
        <f t="shared" si="706"/>
        <v>146.80000000000007</v>
      </c>
      <c r="J740" s="27">
        <v>734</v>
      </c>
      <c r="M740" s="22"/>
      <c r="N740" s="23"/>
      <c r="O740" s="31"/>
    </row>
    <row r="741" spans="1:15">
      <c r="A741" s="23">
        <f t="shared" si="702"/>
        <v>28892980822.708317</v>
      </c>
      <c r="B741" s="23">
        <v>0</v>
      </c>
      <c r="C741" s="44">
        <f t="shared" si="704"/>
        <v>17.8</v>
      </c>
      <c r="D741" s="48"/>
      <c r="E741" s="47">
        <f t="shared" si="703"/>
        <v>17.8</v>
      </c>
      <c r="F741" s="84">
        <f t="shared" si="701"/>
        <v>35.6</v>
      </c>
      <c r="H741" s="26">
        <f t="shared" si="705"/>
        <v>1.7840596158825374E+44</v>
      </c>
      <c r="I741" s="23">
        <f t="shared" si="706"/>
        <v>147.00000000000009</v>
      </c>
      <c r="J741" s="27">
        <v>735</v>
      </c>
      <c r="M741" s="22"/>
      <c r="N741" s="23"/>
      <c r="O741" s="31"/>
    </row>
    <row r="742" spans="1:15">
      <c r="A742" s="23">
        <f t="shared" si="702"/>
        <v>29911889590.971504</v>
      </c>
      <c r="B742" s="23">
        <v>0</v>
      </c>
      <c r="C742" s="44">
        <f t="shared" si="704"/>
        <v>17.8</v>
      </c>
      <c r="D742" s="48"/>
      <c r="E742" s="47">
        <f t="shared" si="703"/>
        <v>17.8</v>
      </c>
      <c r="F742" s="84">
        <f t="shared" si="701"/>
        <v>35.6</v>
      </c>
      <c r="H742" s="26">
        <f t="shared" si="705"/>
        <v>2.0493463459809131E+44</v>
      </c>
      <c r="I742" s="23">
        <f t="shared" si="706"/>
        <v>147.20000000000007</v>
      </c>
      <c r="J742" s="27">
        <v>736</v>
      </c>
      <c r="M742" s="22"/>
      <c r="N742" s="23"/>
      <c r="O742" s="31"/>
    </row>
    <row r="743" spans="1:15">
      <c r="A743" s="23">
        <f t="shared" si="702"/>
        <v>30966730099.34882</v>
      </c>
      <c r="B743" s="23">
        <v>0</v>
      </c>
      <c r="C743" s="44">
        <f t="shared" si="704"/>
        <v>17.8</v>
      </c>
      <c r="D743" s="48"/>
      <c r="E743" s="47">
        <f t="shared" si="703"/>
        <v>17.8</v>
      </c>
      <c r="F743" s="84">
        <f t="shared" si="701"/>
        <v>35.6</v>
      </c>
      <c r="H743" s="26">
        <f t="shared" si="705"/>
        <v>2.35408077644746E+44</v>
      </c>
      <c r="I743" s="23">
        <f t="shared" si="706"/>
        <v>147.40000000000009</v>
      </c>
      <c r="J743" s="27">
        <v>737</v>
      </c>
      <c r="M743" s="22"/>
      <c r="N743" s="23"/>
      <c r="O743" s="31"/>
    </row>
    <row r="744" spans="1:15">
      <c r="A744" s="23">
        <f t="shared" si="702"/>
        <v>32058769477.91885</v>
      </c>
      <c r="B744" s="23">
        <v>0</v>
      </c>
      <c r="C744" s="44">
        <f t="shared" si="704"/>
        <v>17.8</v>
      </c>
      <c r="D744" s="48"/>
      <c r="E744" s="47">
        <f t="shared" si="703"/>
        <v>17.8</v>
      </c>
      <c r="F744" s="84">
        <f t="shared" si="701"/>
        <v>35.6</v>
      </c>
      <c r="H744" s="26">
        <f t="shared" si="705"/>
        <v>2.7041287154353399E+44</v>
      </c>
      <c r="I744" s="23">
        <f t="shared" si="706"/>
        <v>147.60000000000008</v>
      </c>
      <c r="J744" s="27">
        <v>738</v>
      </c>
      <c r="M744" s="22"/>
      <c r="N744" s="23"/>
      <c r="O744" s="31"/>
    </row>
    <row r="745" spans="1:15">
      <c r="A745" s="23">
        <f t="shared" si="702"/>
        <v>33189319542.005939</v>
      </c>
      <c r="B745" s="23">
        <v>0</v>
      </c>
      <c r="C745" s="44">
        <f t="shared" si="704"/>
        <v>17.8</v>
      </c>
      <c r="D745" s="48"/>
      <c r="E745" s="47">
        <f t="shared" si="703"/>
        <v>17.8</v>
      </c>
      <c r="F745" s="84">
        <f t="shared" si="701"/>
        <v>35.6</v>
      </c>
      <c r="H745" s="26">
        <f t="shared" si="705"/>
        <v>3.1062282071208204E+44</v>
      </c>
      <c r="I745" s="23">
        <f t="shared" si="706"/>
        <v>147.8000000000001</v>
      </c>
      <c r="J745" s="27">
        <v>739</v>
      </c>
      <c r="M745" s="22"/>
      <c r="N745" s="23"/>
      <c r="O745" s="31"/>
    </row>
    <row r="746" spans="1:15">
      <c r="A746" s="23">
        <f t="shared" si="702"/>
        <v>34359738368.001915</v>
      </c>
      <c r="B746" s="23">
        <v>0</v>
      </c>
      <c r="C746" s="44">
        <f t="shared" si="704"/>
        <v>17.8</v>
      </c>
      <c r="D746" s="48"/>
      <c r="E746" s="47">
        <f t="shared" si="703"/>
        <v>17.8</v>
      </c>
      <c r="F746" s="84">
        <f t="shared" si="701"/>
        <v>35.6</v>
      </c>
      <c r="H746" s="26">
        <f t="shared" si="705"/>
        <v>3.5681192317650756E+44</v>
      </c>
      <c r="I746" s="23">
        <f t="shared" si="706"/>
        <v>148.00000000000009</v>
      </c>
      <c r="J746" s="27">
        <v>740</v>
      </c>
      <c r="M746" s="22"/>
      <c r="N746" s="23"/>
      <c r="O746" s="31"/>
    </row>
    <row r="747" spans="1:15">
      <c r="A747" s="23">
        <f t="shared" si="702"/>
        <v>35571431924.759163</v>
      </c>
      <c r="B747" s="23">
        <v>0</v>
      </c>
      <c r="C747" s="44">
        <f t="shared" si="704"/>
        <v>17.8</v>
      </c>
      <c r="D747" s="48"/>
      <c r="E747" s="47">
        <f t="shared" si="703"/>
        <v>17.8</v>
      </c>
      <c r="F747" s="84">
        <f t="shared" si="701"/>
        <v>35.6</v>
      </c>
      <c r="H747" s="26">
        <f t="shared" si="705"/>
        <v>4.0986926919618269E+44</v>
      </c>
      <c r="I747" s="23">
        <f t="shared" si="706"/>
        <v>148.20000000000007</v>
      </c>
      <c r="J747" s="27">
        <v>741</v>
      </c>
      <c r="M747" s="22"/>
      <c r="N747" s="23"/>
      <c r="O747" s="31"/>
    </row>
    <row r="748" spans="1:15">
      <c r="A748" s="23">
        <f t="shared" si="702"/>
        <v>36825855762.514542</v>
      </c>
      <c r="B748" s="23">
        <v>0</v>
      </c>
      <c r="C748" s="44">
        <f t="shared" si="704"/>
        <v>17.8</v>
      </c>
      <c r="D748" s="48"/>
      <c r="E748" s="47">
        <f t="shared" si="703"/>
        <v>17.8</v>
      </c>
      <c r="F748" s="84">
        <f t="shared" si="701"/>
        <v>35.6</v>
      </c>
      <c r="H748" s="26">
        <f t="shared" si="705"/>
        <v>4.70816155289492E+44</v>
      </c>
      <c r="I748" s="23">
        <f t="shared" si="706"/>
        <v>148.40000000000009</v>
      </c>
      <c r="J748" s="27">
        <v>742</v>
      </c>
      <c r="M748" s="22"/>
      <c r="N748" s="23"/>
      <c r="O748" s="31"/>
    </row>
    <row r="749" spans="1:15">
      <c r="A749" s="23">
        <f t="shared" si="702"/>
        <v>38124516761.373184</v>
      </c>
      <c r="B749" s="23">
        <v>0</v>
      </c>
      <c r="C749" s="44">
        <f t="shared" si="704"/>
        <v>17.8</v>
      </c>
      <c r="D749" s="48"/>
      <c r="E749" s="47">
        <f t="shared" si="703"/>
        <v>17.8</v>
      </c>
      <c r="F749" s="84">
        <f t="shared" si="701"/>
        <v>35.6</v>
      </c>
      <c r="H749" s="26">
        <f t="shared" si="705"/>
        <v>5.4082574308706814E+44</v>
      </c>
      <c r="I749" s="23">
        <f t="shared" si="706"/>
        <v>148.60000000000008</v>
      </c>
      <c r="J749" s="27">
        <v>743</v>
      </c>
      <c r="M749" s="22"/>
      <c r="N749" s="23"/>
      <c r="O749" s="31"/>
    </row>
    <row r="750" spans="1:15">
      <c r="A750" s="23">
        <f t="shared" si="702"/>
        <v>39468974941.452324</v>
      </c>
      <c r="B750" s="23">
        <v>0</v>
      </c>
      <c r="C750" s="44">
        <f t="shared" si="704"/>
        <v>17.8</v>
      </c>
      <c r="D750" s="48"/>
      <c r="E750" s="47">
        <f t="shared" si="703"/>
        <v>17.8</v>
      </c>
      <c r="F750" s="84">
        <f t="shared" si="701"/>
        <v>35.6</v>
      </c>
      <c r="H750" s="26">
        <f t="shared" si="705"/>
        <v>6.2124564142416432E+44</v>
      </c>
      <c r="I750" s="23">
        <f t="shared" si="706"/>
        <v>148.8000000000001</v>
      </c>
      <c r="J750" s="27">
        <v>744</v>
      </c>
      <c r="M750" s="22"/>
      <c r="N750" s="23"/>
      <c r="O750" s="31"/>
    </row>
    <row r="751" spans="1:15">
      <c r="A751" s="23">
        <f t="shared" si="702"/>
        <v>40860845336.859886</v>
      </c>
      <c r="B751" s="23">
        <v>0</v>
      </c>
      <c r="C751" s="44">
        <f t="shared" si="704"/>
        <v>17.8</v>
      </c>
      <c r="D751" s="48"/>
      <c r="E751" s="47">
        <f t="shared" si="703"/>
        <v>17.8</v>
      </c>
      <c r="F751" s="84">
        <f t="shared" si="701"/>
        <v>35.6</v>
      </c>
      <c r="H751" s="26">
        <f t="shared" si="705"/>
        <v>7.1362384635301559E+44</v>
      </c>
      <c r="I751" s="23">
        <f t="shared" si="706"/>
        <v>149.00000000000009</v>
      </c>
      <c r="J751" s="27">
        <v>745</v>
      </c>
      <c r="M751" s="22"/>
      <c r="N751" s="23"/>
      <c r="O751" s="31"/>
    </row>
    <row r="752" spans="1:15">
      <c r="A752" s="23">
        <f t="shared" si="702"/>
        <v>42301799935.758553</v>
      </c>
      <c r="B752" s="23">
        <v>0</v>
      </c>
      <c r="C752" s="44">
        <f t="shared" si="704"/>
        <v>17.8</v>
      </c>
      <c r="D752" s="48"/>
      <c r="E752" s="47">
        <f t="shared" si="703"/>
        <v>17.8</v>
      </c>
      <c r="F752" s="84">
        <f t="shared" si="701"/>
        <v>35.6</v>
      </c>
      <c r="H752" s="26">
        <f t="shared" si="705"/>
        <v>8.1973853839236571E+44</v>
      </c>
      <c r="I752" s="23">
        <f t="shared" si="706"/>
        <v>149.20000000000007</v>
      </c>
      <c r="J752" s="27">
        <v>746</v>
      </c>
      <c r="M752" s="22"/>
      <c r="N752" s="23"/>
      <c r="O752" s="31"/>
    </row>
    <row r="753" spans="1:15">
      <c r="A753" s="23">
        <f t="shared" si="702"/>
        <v>43793569688.846268</v>
      </c>
      <c r="B753" s="23">
        <v>0</v>
      </c>
      <c r="C753" s="44">
        <f t="shared" si="704"/>
        <v>17.8</v>
      </c>
      <c r="D753" s="48"/>
      <c r="E753" s="47">
        <f t="shared" si="703"/>
        <v>17.8</v>
      </c>
      <c r="F753" s="84">
        <f t="shared" si="701"/>
        <v>35.6</v>
      </c>
      <c r="H753" s="26">
        <f t="shared" si="705"/>
        <v>9.4163231057898448E+44</v>
      </c>
      <c r="I753" s="23">
        <f t="shared" si="706"/>
        <v>149.40000000000009</v>
      </c>
      <c r="J753" s="27">
        <v>747</v>
      </c>
      <c r="M753" s="22"/>
      <c r="N753" s="23"/>
      <c r="O753" s="31"/>
    </row>
    <row r="754" spans="1:15">
      <c r="A754" s="23">
        <f t="shared" si="702"/>
        <v>45337946588.665489</v>
      </c>
      <c r="B754" s="23">
        <v>0</v>
      </c>
      <c r="C754" s="44">
        <f t="shared" si="704"/>
        <v>17.8</v>
      </c>
      <c r="D754" s="48"/>
      <c r="E754" s="47">
        <f t="shared" si="703"/>
        <v>17.8</v>
      </c>
      <c r="F754" s="84">
        <f t="shared" si="701"/>
        <v>35.6</v>
      </c>
      <c r="H754" s="26">
        <f t="shared" si="705"/>
        <v>1.0816514861741367E+45</v>
      </c>
      <c r="I754" s="23">
        <f t="shared" si="706"/>
        <v>149.60000000000008</v>
      </c>
      <c r="J754" s="27">
        <v>748</v>
      </c>
      <c r="M754" s="22"/>
      <c r="N754" s="23"/>
      <c r="O754" s="31"/>
    </row>
    <row r="755" spans="1:15">
      <c r="A755" s="23">
        <f t="shared" si="702"/>
        <v>46936785822.239227</v>
      </c>
      <c r="B755" s="23">
        <v>0</v>
      </c>
      <c r="C755" s="44">
        <f t="shared" si="704"/>
        <v>17.8</v>
      </c>
      <c r="D755" s="48"/>
      <c r="E755" s="47">
        <f t="shared" si="703"/>
        <v>17.8</v>
      </c>
      <c r="F755" s="84">
        <f t="shared" si="701"/>
        <v>35.6</v>
      </c>
      <c r="H755" s="26">
        <f t="shared" si="705"/>
        <v>1.2424912828483288E+45</v>
      </c>
      <c r="I755" s="23">
        <f t="shared" si="706"/>
        <v>149.80000000000007</v>
      </c>
      <c r="J755" s="27">
        <v>749</v>
      </c>
      <c r="M755" s="22"/>
      <c r="N755" s="23"/>
      <c r="O755" s="31"/>
    </row>
    <row r="756" spans="1:15">
      <c r="A756" s="23">
        <f t="shared" si="702"/>
        <v>48592007999.619545</v>
      </c>
      <c r="B756" s="23">
        <v>0</v>
      </c>
      <c r="C756" s="44">
        <f t="shared" si="704"/>
        <v>17.8</v>
      </c>
      <c r="D756" s="48"/>
      <c r="E756" s="47">
        <f t="shared" si="703"/>
        <v>17.8</v>
      </c>
      <c r="F756" s="84">
        <f t="shared" si="701"/>
        <v>35.6</v>
      </c>
      <c r="H756" s="26">
        <f t="shared" si="705"/>
        <v>1.4272476927060312E+45</v>
      </c>
      <c r="I756" s="23">
        <f t="shared" si="706"/>
        <v>150.00000000000009</v>
      </c>
      <c r="J756" s="27">
        <v>750</v>
      </c>
      <c r="M756" s="22"/>
      <c r="N756" s="23"/>
      <c r="O756" s="31"/>
    </row>
    <row r="757" spans="1:15">
      <c r="A757" s="23">
        <f t="shared" si="702"/>
        <v>50305601461.025749</v>
      </c>
      <c r="B757" s="23">
        <v>0</v>
      </c>
      <c r="C757" s="44">
        <f t="shared" si="704"/>
        <v>17.8</v>
      </c>
      <c r="D757" s="48"/>
      <c r="E757" s="47">
        <f t="shared" si="703"/>
        <v>17.8</v>
      </c>
      <c r="F757" s="84">
        <f t="shared" si="701"/>
        <v>35.6</v>
      </c>
      <c r="H757" s="26">
        <f t="shared" si="705"/>
        <v>1.6394770767847317E+45</v>
      </c>
      <c r="I757" s="23">
        <f t="shared" si="706"/>
        <v>150.20000000000007</v>
      </c>
      <c r="J757" s="27">
        <v>751</v>
      </c>
      <c r="M757" s="22"/>
      <c r="N757" s="23"/>
      <c r="O757" s="31"/>
    </row>
    <row r="758" spans="1:15">
      <c r="A758" s="23">
        <f t="shared" si="702"/>
        <v>52079624665.343506</v>
      </c>
      <c r="B758" s="23">
        <v>0</v>
      </c>
      <c r="C758" s="44">
        <f t="shared" si="704"/>
        <v>17.8</v>
      </c>
      <c r="D758" s="48"/>
      <c r="E758" s="47">
        <f t="shared" si="703"/>
        <v>17.8</v>
      </c>
      <c r="F758" s="84">
        <f t="shared" si="701"/>
        <v>35.6</v>
      </c>
      <c r="H758" s="26">
        <f t="shared" si="705"/>
        <v>1.8832646211579696E+45</v>
      </c>
      <c r="I758" s="23">
        <f t="shared" si="706"/>
        <v>150.40000000000009</v>
      </c>
      <c r="J758" s="27">
        <v>752</v>
      </c>
      <c r="M758" s="22"/>
      <c r="N758" s="23"/>
      <c r="O758" s="31"/>
    </row>
    <row r="759" spans="1:15">
      <c r="A759" s="23">
        <f t="shared" si="702"/>
        <v>53916208662.854378</v>
      </c>
      <c r="B759" s="23">
        <v>0</v>
      </c>
      <c r="C759" s="44">
        <f t="shared" si="704"/>
        <v>17.8</v>
      </c>
      <c r="D759" s="48"/>
      <c r="E759" s="47">
        <f t="shared" si="703"/>
        <v>17.8</v>
      </c>
      <c r="F759" s="84">
        <f t="shared" si="701"/>
        <v>35.6</v>
      </c>
      <c r="H759" s="26">
        <f t="shared" si="705"/>
        <v>2.1633029723482738E+45</v>
      </c>
      <c r="I759" s="23">
        <f t="shared" si="706"/>
        <v>150.60000000000008</v>
      </c>
      <c r="J759" s="27">
        <v>753</v>
      </c>
      <c r="M759" s="22"/>
      <c r="N759" s="23"/>
      <c r="O759" s="31"/>
    </row>
    <row r="760" spans="1:15">
      <c r="A760" s="23">
        <f t="shared" si="702"/>
        <v>55817559655.165756</v>
      </c>
      <c r="B760" s="23">
        <v>0</v>
      </c>
      <c r="C760" s="44">
        <f t="shared" si="704"/>
        <v>17.8</v>
      </c>
      <c r="D760" s="48"/>
      <c r="E760" s="47">
        <f t="shared" si="703"/>
        <v>17.8</v>
      </c>
      <c r="F760" s="84">
        <f t="shared" si="701"/>
        <v>35.6</v>
      </c>
      <c r="H760" s="26">
        <f t="shared" si="705"/>
        <v>2.4849825656966589E+45</v>
      </c>
      <c r="I760" s="23">
        <f t="shared" si="706"/>
        <v>150.80000000000007</v>
      </c>
      <c r="J760" s="27">
        <v>754</v>
      </c>
      <c r="M760" s="22"/>
      <c r="N760" s="23"/>
      <c r="O760" s="31"/>
    </row>
    <row r="761" spans="1:15">
      <c r="A761" s="23">
        <f t="shared" si="702"/>
        <v>57785961645.416733</v>
      </c>
      <c r="B761" s="23">
        <v>0</v>
      </c>
      <c r="C761" s="44">
        <f t="shared" si="704"/>
        <v>17.8</v>
      </c>
      <c r="D761" s="48"/>
      <c r="E761" s="47">
        <f t="shared" si="703"/>
        <v>17.8</v>
      </c>
      <c r="F761" s="84">
        <f t="shared" si="701"/>
        <v>35.6</v>
      </c>
      <c r="H761" s="26">
        <f t="shared" si="705"/>
        <v>2.8544953854120636E+45</v>
      </c>
      <c r="I761" s="23">
        <f t="shared" si="706"/>
        <v>151.00000000000009</v>
      </c>
      <c r="J761" s="27">
        <v>755</v>
      </c>
      <c r="M761" s="22"/>
      <c r="N761" s="23"/>
      <c r="O761" s="31"/>
    </row>
    <row r="762" spans="1:15">
      <c r="A762" s="23">
        <f t="shared" si="702"/>
        <v>59823779181.943115</v>
      </c>
      <c r="B762" s="23">
        <v>0</v>
      </c>
      <c r="C762" s="44">
        <f t="shared" si="704"/>
        <v>17.8</v>
      </c>
      <c r="D762" s="48"/>
      <c r="E762" s="47">
        <f t="shared" si="703"/>
        <v>17.8</v>
      </c>
      <c r="F762" s="84">
        <f t="shared" si="701"/>
        <v>35.6</v>
      </c>
      <c r="H762" s="26">
        <f t="shared" si="705"/>
        <v>3.2789541535694654E+45</v>
      </c>
      <c r="I762" s="23">
        <f t="shared" si="706"/>
        <v>151.20000000000007</v>
      </c>
      <c r="J762" s="27">
        <v>756</v>
      </c>
      <c r="M762" s="22"/>
      <c r="N762" s="23"/>
      <c r="O762" s="31"/>
    </row>
    <row r="763" spans="1:15">
      <c r="A763" s="23">
        <f t="shared" si="702"/>
        <v>61933460198.697731</v>
      </c>
      <c r="B763" s="23">
        <v>0</v>
      </c>
      <c r="C763" s="44">
        <f t="shared" si="704"/>
        <v>17.8</v>
      </c>
      <c r="D763" s="48"/>
      <c r="E763" s="47">
        <f t="shared" si="703"/>
        <v>17.8</v>
      </c>
      <c r="F763" s="84">
        <f t="shared" si="701"/>
        <v>35.6</v>
      </c>
      <c r="H763" s="26">
        <f t="shared" si="705"/>
        <v>3.7665292423159392E+45</v>
      </c>
      <c r="I763" s="23">
        <f t="shared" si="706"/>
        <v>151.40000000000006</v>
      </c>
      <c r="J763" s="27">
        <v>757</v>
      </c>
      <c r="M763" s="22"/>
      <c r="N763" s="23"/>
      <c r="O763" s="31"/>
    </row>
    <row r="764" spans="1:15">
      <c r="A764" s="23">
        <f t="shared" si="702"/>
        <v>64117538955.837791</v>
      </c>
      <c r="B764" s="23">
        <v>0</v>
      </c>
      <c r="C764" s="44">
        <f t="shared" si="704"/>
        <v>17.8</v>
      </c>
      <c r="D764" s="48"/>
      <c r="E764" s="47">
        <f t="shared" si="703"/>
        <v>17.8</v>
      </c>
      <c r="F764" s="84">
        <f t="shared" si="701"/>
        <v>35.6</v>
      </c>
      <c r="H764" s="26">
        <f t="shared" si="705"/>
        <v>4.3266059446965489E+45</v>
      </c>
      <c r="I764" s="23">
        <f t="shared" si="706"/>
        <v>151.60000000000008</v>
      </c>
      <c r="J764" s="27">
        <v>758</v>
      </c>
      <c r="M764" s="22"/>
      <c r="N764" s="23"/>
      <c r="O764" s="31"/>
    </row>
    <row r="765" spans="1:15">
      <c r="A765" s="23">
        <f t="shared" si="702"/>
        <v>66378639084.011978</v>
      </c>
      <c r="B765" s="23">
        <v>0</v>
      </c>
      <c r="C765" s="44">
        <f t="shared" si="704"/>
        <v>17.8</v>
      </c>
      <c r="D765" s="48"/>
      <c r="E765" s="47">
        <f t="shared" si="703"/>
        <v>17.8</v>
      </c>
      <c r="F765" s="84">
        <f t="shared" si="701"/>
        <v>35.6</v>
      </c>
      <c r="H765" s="26">
        <f t="shared" si="705"/>
        <v>4.9699651313933203E+45</v>
      </c>
      <c r="I765" s="23">
        <f t="shared" si="706"/>
        <v>151.80000000000007</v>
      </c>
      <c r="J765" s="27">
        <v>759</v>
      </c>
      <c r="M765" s="22"/>
      <c r="N765" s="23"/>
      <c r="O765" s="31"/>
    </row>
    <row r="766" spans="1:15">
      <c r="A766" s="23">
        <f t="shared" si="702"/>
        <v>68719476736.003952</v>
      </c>
      <c r="B766" s="23">
        <v>0</v>
      </c>
      <c r="C766" s="44">
        <f t="shared" si="704"/>
        <v>17.8</v>
      </c>
      <c r="D766" s="48"/>
      <c r="E766" s="47">
        <f t="shared" si="703"/>
        <v>17.8</v>
      </c>
      <c r="F766" s="84">
        <f t="shared" si="701"/>
        <v>35.6</v>
      </c>
      <c r="H766" s="26">
        <f t="shared" si="705"/>
        <v>5.7089907708241298E+45</v>
      </c>
      <c r="I766" s="23">
        <f t="shared" si="706"/>
        <v>152.00000000000009</v>
      </c>
      <c r="J766" s="27">
        <v>760</v>
      </c>
      <c r="M766" s="22"/>
      <c r="N766" s="23"/>
      <c r="O766" s="31"/>
    </row>
    <row r="767" spans="1:15">
      <c r="A767" s="23">
        <f t="shared" si="702"/>
        <v>71142863849.518448</v>
      </c>
      <c r="B767" s="23">
        <v>0</v>
      </c>
      <c r="C767" s="44">
        <f t="shared" si="704"/>
        <v>17.8</v>
      </c>
      <c r="D767" s="48"/>
      <c r="E767" s="47">
        <f t="shared" si="703"/>
        <v>17.8</v>
      </c>
      <c r="F767" s="84">
        <f t="shared" si="701"/>
        <v>35.6</v>
      </c>
      <c r="H767" s="26">
        <f t="shared" si="705"/>
        <v>6.5579083071389345E+45</v>
      </c>
      <c r="I767" s="23">
        <f t="shared" si="706"/>
        <v>152.20000000000007</v>
      </c>
      <c r="J767" s="27">
        <v>761</v>
      </c>
      <c r="M767" s="22"/>
      <c r="N767" s="23"/>
      <c r="O767" s="31"/>
    </row>
    <row r="768" spans="1:15">
      <c r="A768" s="23">
        <f t="shared" si="702"/>
        <v>73651711525.029221</v>
      </c>
      <c r="B768" s="23">
        <v>0</v>
      </c>
      <c r="C768" s="44">
        <f t="shared" si="704"/>
        <v>17.8</v>
      </c>
      <c r="D768" s="48"/>
      <c r="E768" s="47">
        <f t="shared" si="703"/>
        <v>17.8</v>
      </c>
      <c r="F768" s="84">
        <f t="shared" si="701"/>
        <v>35.6</v>
      </c>
      <c r="H768" s="26">
        <f t="shared" si="705"/>
        <v>7.5330584846318821E+45</v>
      </c>
      <c r="I768" s="23">
        <f t="shared" si="706"/>
        <v>152.40000000000006</v>
      </c>
      <c r="J768" s="27">
        <v>762</v>
      </c>
      <c r="M768" s="22"/>
      <c r="N768" s="23"/>
      <c r="O768" s="31"/>
    </row>
    <row r="769" spans="1:15">
      <c r="A769" s="23">
        <f t="shared" si="702"/>
        <v>76249033522.746475</v>
      </c>
      <c r="B769" s="23">
        <v>0</v>
      </c>
      <c r="C769" s="44">
        <f t="shared" si="704"/>
        <v>17.8</v>
      </c>
      <c r="D769" s="48"/>
      <c r="E769" s="47">
        <f t="shared" si="703"/>
        <v>17.8</v>
      </c>
      <c r="F769" s="84">
        <f t="shared" si="701"/>
        <v>35.6</v>
      </c>
      <c r="H769" s="26">
        <f t="shared" si="705"/>
        <v>8.6532118893931003E+45</v>
      </c>
      <c r="I769" s="23">
        <f t="shared" si="706"/>
        <v>152.60000000000008</v>
      </c>
      <c r="J769" s="27">
        <v>763</v>
      </c>
      <c r="M769" s="22"/>
      <c r="N769" s="23"/>
      <c r="O769" s="31"/>
    </row>
    <row r="770" spans="1:15">
      <c r="A770" s="23">
        <f t="shared" si="702"/>
        <v>78937949882.90477</v>
      </c>
      <c r="B770" s="23">
        <v>0</v>
      </c>
      <c r="C770" s="44">
        <f t="shared" si="704"/>
        <v>17.8</v>
      </c>
      <c r="D770" s="48"/>
      <c r="E770" s="47">
        <f t="shared" si="703"/>
        <v>17.8</v>
      </c>
      <c r="F770" s="84">
        <f t="shared" si="701"/>
        <v>35.6</v>
      </c>
      <c r="H770" s="26">
        <f t="shared" si="705"/>
        <v>9.9399302627866405E+45</v>
      </c>
      <c r="I770" s="23">
        <f t="shared" si="706"/>
        <v>152.80000000000007</v>
      </c>
      <c r="J770" s="27">
        <v>764</v>
      </c>
      <c r="M770" s="22"/>
      <c r="N770" s="23"/>
      <c r="O770" s="31"/>
    </row>
    <row r="771" spans="1:15">
      <c r="A771" s="23">
        <f t="shared" si="702"/>
        <v>81721690673.719879</v>
      </c>
      <c r="B771" s="23">
        <v>0</v>
      </c>
      <c r="C771" s="44">
        <f t="shared" si="704"/>
        <v>17.8</v>
      </c>
      <c r="D771" s="48"/>
      <c r="E771" s="47">
        <f t="shared" si="703"/>
        <v>17.8</v>
      </c>
      <c r="F771" s="84">
        <f t="shared" si="701"/>
        <v>35.6</v>
      </c>
      <c r="H771" s="26">
        <f t="shared" si="705"/>
        <v>1.141798154164826E+46</v>
      </c>
      <c r="I771" s="23">
        <f t="shared" si="706"/>
        <v>153.00000000000009</v>
      </c>
      <c r="J771" s="27">
        <v>765</v>
      </c>
      <c r="M771" s="22"/>
      <c r="N771" s="23"/>
      <c r="O771" s="31"/>
    </row>
    <row r="772" spans="1:15">
      <c r="A772" s="23">
        <f t="shared" si="702"/>
        <v>84603599871.517227</v>
      </c>
      <c r="B772" s="23">
        <v>0</v>
      </c>
      <c r="C772" s="44">
        <f t="shared" si="704"/>
        <v>17.8</v>
      </c>
      <c r="D772" s="48"/>
      <c r="E772" s="47">
        <f t="shared" si="703"/>
        <v>17.8</v>
      </c>
      <c r="F772" s="84">
        <f t="shared" si="701"/>
        <v>35.6</v>
      </c>
      <c r="H772" s="26">
        <f t="shared" si="705"/>
        <v>1.3115816614277869E+46</v>
      </c>
      <c r="I772" s="23">
        <f t="shared" si="706"/>
        <v>153.20000000000007</v>
      </c>
      <c r="J772" s="27">
        <v>766</v>
      </c>
      <c r="M772" s="22"/>
      <c r="N772" s="23"/>
      <c r="O772" s="31"/>
    </row>
    <row r="773" spans="1:15">
      <c r="A773" s="23">
        <f t="shared" si="702"/>
        <v>87587139377.692688</v>
      </c>
      <c r="B773" s="23">
        <v>0</v>
      </c>
      <c r="C773" s="44">
        <f t="shared" si="704"/>
        <v>17.8</v>
      </c>
      <c r="D773" s="48"/>
      <c r="E773" s="47">
        <f t="shared" si="703"/>
        <v>17.8</v>
      </c>
      <c r="F773" s="84">
        <f t="shared" si="701"/>
        <v>35.6</v>
      </c>
      <c r="H773" s="26">
        <f t="shared" si="705"/>
        <v>1.5066116969263772E+46</v>
      </c>
      <c r="I773" s="23">
        <f t="shared" si="706"/>
        <v>153.40000000000006</v>
      </c>
      <c r="J773" s="27">
        <v>767</v>
      </c>
      <c r="M773" s="22"/>
      <c r="N773" s="23"/>
      <c r="O773" s="31"/>
    </row>
    <row r="774" spans="1:15">
      <c r="A774" s="23">
        <f t="shared" si="702"/>
        <v>90675893177.331116</v>
      </c>
      <c r="B774" s="23">
        <v>0</v>
      </c>
      <c r="C774" s="44">
        <f t="shared" si="704"/>
        <v>17.8</v>
      </c>
      <c r="D774" s="48"/>
      <c r="E774" s="47">
        <f t="shared" si="703"/>
        <v>17.8</v>
      </c>
      <c r="F774" s="84">
        <f t="shared" ref="F774:F837" si="707">C774+E774</f>
        <v>35.6</v>
      </c>
      <c r="H774" s="26">
        <f t="shared" si="705"/>
        <v>1.7306423778786208E+46</v>
      </c>
      <c r="I774" s="23">
        <f t="shared" si="706"/>
        <v>153.60000000000008</v>
      </c>
      <c r="J774" s="27">
        <v>768</v>
      </c>
      <c r="M774" s="22"/>
      <c r="N774" s="23"/>
      <c r="O774" s="31"/>
    </row>
    <row r="775" spans="1:15">
      <c r="A775" s="23">
        <f t="shared" ref="A775:A838" si="708">POWER(POWER(2,0.05),J775-40)</f>
        <v>93873571644.478607</v>
      </c>
      <c r="B775" s="23">
        <v>0</v>
      </c>
      <c r="C775" s="44">
        <f t="shared" si="704"/>
        <v>17.8</v>
      </c>
      <c r="D775" s="48"/>
      <c r="E775" s="47">
        <f t="shared" ref="E775:E838" si="709">C775</f>
        <v>17.8</v>
      </c>
      <c r="F775" s="84">
        <f t="shared" si="707"/>
        <v>35.6</v>
      </c>
      <c r="H775" s="26">
        <f t="shared" si="705"/>
        <v>1.9879860525573289E+46</v>
      </c>
      <c r="I775" s="23">
        <f t="shared" si="706"/>
        <v>153.80000000000007</v>
      </c>
      <c r="J775" s="27">
        <v>769</v>
      </c>
      <c r="M775" s="22"/>
      <c r="N775" s="23"/>
      <c r="O775" s="31"/>
    </row>
    <row r="776" spans="1:15">
      <c r="A776" s="23">
        <f t="shared" si="708"/>
        <v>97184015999.239258</v>
      </c>
      <c r="B776" s="23">
        <v>0</v>
      </c>
      <c r="C776" s="44">
        <f t="shared" si="704"/>
        <v>17.8</v>
      </c>
      <c r="D776" s="48"/>
      <c r="E776" s="47">
        <f t="shared" si="709"/>
        <v>17.8</v>
      </c>
      <c r="F776" s="84">
        <f t="shared" si="707"/>
        <v>35.6</v>
      </c>
      <c r="H776" s="26">
        <f t="shared" si="705"/>
        <v>2.2835963083296529E+46</v>
      </c>
      <c r="I776" s="23">
        <f t="shared" si="706"/>
        <v>154.00000000000006</v>
      </c>
      <c r="J776" s="27">
        <v>770</v>
      </c>
      <c r="M776" s="22"/>
      <c r="N776" s="23"/>
      <c r="O776" s="31"/>
    </row>
    <row r="777" spans="1:15">
      <c r="A777" s="23">
        <f t="shared" si="708"/>
        <v>100611202922.05165</v>
      </c>
      <c r="B777" s="23">
        <v>0</v>
      </c>
      <c r="C777" s="44">
        <f t="shared" si="704"/>
        <v>17.8</v>
      </c>
      <c r="D777" s="48"/>
      <c r="E777" s="47">
        <f t="shared" si="709"/>
        <v>17.8</v>
      </c>
      <c r="F777" s="84">
        <f t="shared" si="707"/>
        <v>35.6</v>
      </c>
      <c r="H777" s="26">
        <f t="shared" si="705"/>
        <v>2.6231633228555748E+46</v>
      </c>
      <c r="I777" s="23">
        <f t="shared" si="706"/>
        <v>154.20000000000007</v>
      </c>
      <c r="J777" s="27">
        <v>771</v>
      </c>
      <c r="M777" s="22"/>
      <c r="N777" s="23"/>
      <c r="O777" s="31"/>
    </row>
    <row r="778" spans="1:15">
      <c r="A778" s="23">
        <f t="shared" si="708"/>
        <v>104159249330.68718</v>
      </c>
      <c r="B778" s="23">
        <v>0</v>
      </c>
      <c r="C778" s="44">
        <f t="shared" si="704"/>
        <v>17.8</v>
      </c>
      <c r="D778" s="48"/>
      <c r="E778" s="47">
        <f t="shared" si="709"/>
        <v>17.8</v>
      </c>
      <c r="F778" s="84">
        <f t="shared" si="707"/>
        <v>35.6</v>
      </c>
      <c r="H778" s="26">
        <f t="shared" si="705"/>
        <v>3.0132233938527549E+46</v>
      </c>
      <c r="I778" s="23">
        <f t="shared" si="706"/>
        <v>154.40000000000006</v>
      </c>
      <c r="J778" s="27">
        <v>772</v>
      </c>
      <c r="M778" s="22"/>
      <c r="N778" s="23"/>
      <c r="O778" s="31"/>
    </row>
    <row r="779" spans="1:15">
      <c r="A779" s="23">
        <f t="shared" si="708"/>
        <v>107832417325.70892</v>
      </c>
      <c r="B779" s="23">
        <v>0</v>
      </c>
      <c r="C779" s="44">
        <f t="shared" si="704"/>
        <v>17.8</v>
      </c>
      <c r="D779" s="48"/>
      <c r="E779" s="47">
        <f t="shared" si="709"/>
        <v>17.8</v>
      </c>
      <c r="F779" s="84">
        <f t="shared" si="707"/>
        <v>35.6</v>
      </c>
      <c r="H779" s="26">
        <f t="shared" si="705"/>
        <v>3.4612847557572422E+46</v>
      </c>
      <c r="I779" s="23">
        <f t="shared" si="706"/>
        <v>154.60000000000008</v>
      </c>
      <c r="J779" s="27">
        <v>773</v>
      </c>
      <c r="M779" s="22"/>
      <c r="N779" s="23"/>
      <c r="O779" s="31"/>
    </row>
    <row r="780" spans="1:15">
      <c r="A780" s="23">
        <f t="shared" si="708"/>
        <v>111635119310.33168</v>
      </c>
      <c r="B780" s="23">
        <v>0</v>
      </c>
      <c r="C780" s="44">
        <f t="shared" si="704"/>
        <v>17.8</v>
      </c>
      <c r="D780" s="48"/>
      <c r="E780" s="47">
        <f t="shared" si="709"/>
        <v>17.8</v>
      </c>
      <c r="F780" s="84">
        <f t="shared" si="707"/>
        <v>35.6</v>
      </c>
      <c r="H780" s="26">
        <f t="shared" si="705"/>
        <v>3.9759721051146582E+46</v>
      </c>
      <c r="I780" s="23">
        <f t="shared" si="706"/>
        <v>154.80000000000007</v>
      </c>
      <c r="J780" s="27">
        <v>774</v>
      </c>
      <c r="M780" s="22"/>
      <c r="N780" s="23"/>
      <c r="O780" s="31"/>
    </row>
    <row r="781" spans="1:15">
      <c r="A781" s="23">
        <f t="shared" si="708"/>
        <v>115571923290.83365</v>
      </c>
      <c r="B781" s="23">
        <v>0</v>
      </c>
      <c r="C781" s="44">
        <f t="shared" si="704"/>
        <v>17.8</v>
      </c>
      <c r="D781" s="48"/>
      <c r="E781" s="47">
        <f t="shared" si="709"/>
        <v>17.8</v>
      </c>
      <c r="F781" s="84">
        <f t="shared" si="707"/>
        <v>35.6</v>
      </c>
      <c r="H781" s="26">
        <f t="shared" si="705"/>
        <v>4.5671926166593079E+46</v>
      </c>
      <c r="I781" s="23">
        <f t="shared" si="706"/>
        <v>155.00000000000009</v>
      </c>
      <c r="J781" s="27">
        <v>775</v>
      </c>
      <c r="M781" s="22"/>
      <c r="N781" s="23"/>
      <c r="O781" s="31"/>
    </row>
    <row r="782" spans="1:15">
      <c r="A782" s="23">
        <f t="shared" si="708"/>
        <v>119647558363.88641</v>
      </c>
      <c r="B782" s="23">
        <v>0</v>
      </c>
      <c r="C782" s="44">
        <f t="shared" si="704"/>
        <v>17.8</v>
      </c>
      <c r="D782" s="48"/>
      <c r="E782" s="47">
        <f t="shared" si="709"/>
        <v>17.8</v>
      </c>
      <c r="F782" s="84">
        <f t="shared" si="707"/>
        <v>35.6</v>
      </c>
      <c r="H782" s="26">
        <f t="shared" si="705"/>
        <v>5.2463266457111507E+46</v>
      </c>
      <c r="I782" s="23">
        <f t="shared" si="706"/>
        <v>155.20000000000007</v>
      </c>
      <c r="J782" s="27">
        <v>776</v>
      </c>
      <c r="M782" s="22"/>
      <c r="N782" s="23"/>
      <c r="O782" s="31"/>
    </row>
    <row r="783" spans="1:15">
      <c r="A783" s="23">
        <f t="shared" si="708"/>
        <v>123866920397.39565</v>
      </c>
      <c r="B783" s="23">
        <v>0</v>
      </c>
      <c r="C783" s="44">
        <f t="shared" si="704"/>
        <v>17.8</v>
      </c>
      <c r="D783" s="48"/>
      <c r="E783" s="47">
        <f t="shared" si="709"/>
        <v>17.8</v>
      </c>
      <c r="F783" s="84">
        <f t="shared" si="707"/>
        <v>35.6</v>
      </c>
      <c r="H783" s="26">
        <f t="shared" si="705"/>
        <v>6.0264467877055128E+46</v>
      </c>
      <c r="I783" s="23">
        <f t="shared" si="706"/>
        <v>155.40000000000009</v>
      </c>
      <c r="J783" s="27">
        <v>777</v>
      </c>
      <c r="M783" s="22"/>
      <c r="N783" s="23"/>
      <c r="O783" s="31"/>
    </row>
    <row r="784" spans="1:15">
      <c r="A784" s="23">
        <f t="shared" si="708"/>
        <v>128235077911.67581</v>
      </c>
      <c r="B784" s="23">
        <v>0</v>
      </c>
      <c r="C784" s="44">
        <f t="shared" si="704"/>
        <v>17.8</v>
      </c>
      <c r="D784" s="48"/>
      <c r="E784" s="47">
        <f t="shared" si="709"/>
        <v>17.8</v>
      </c>
      <c r="F784" s="84">
        <f t="shared" si="707"/>
        <v>35.6</v>
      </c>
      <c r="H784" s="26">
        <f t="shared" si="705"/>
        <v>6.9225695115144874E+46</v>
      </c>
      <c r="I784" s="23">
        <f t="shared" si="706"/>
        <v>155.60000000000008</v>
      </c>
      <c r="J784" s="27">
        <v>778</v>
      </c>
      <c r="M784" s="22"/>
      <c r="N784" s="23"/>
      <c r="O784" s="31"/>
    </row>
    <row r="785" spans="1:15">
      <c r="A785" s="23">
        <f t="shared" si="708"/>
        <v>132757278168.02417</v>
      </c>
      <c r="B785" s="23">
        <v>0</v>
      </c>
      <c r="C785" s="44">
        <f t="shared" si="704"/>
        <v>17.8</v>
      </c>
      <c r="D785" s="48"/>
      <c r="E785" s="47">
        <f t="shared" si="709"/>
        <v>17.8</v>
      </c>
      <c r="F785" s="84">
        <f t="shared" si="707"/>
        <v>35.6</v>
      </c>
      <c r="H785" s="26">
        <f t="shared" si="705"/>
        <v>7.9519442102293205E+46</v>
      </c>
      <c r="I785" s="23">
        <f t="shared" si="706"/>
        <v>155.8000000000001</v>
      </c>
      <c r="J785" s="27">
        <v>779</v>
      </c>
      <c r="M785" s="22"/>
      <c r="N785" s="23"/>
      <c r="O785" s="31"/>
    </row>
    <row r="786" spans="1:15">
      <c r="A786" s="23">
        <f t="shared" si="708"/>
        <v>137438953472.00812</v>
      </c>
      <c r="B786" s="23">
        <v>0</v>
      </c>
      <c r="C786" s="44">
        <f t="shared" si="704"/>
        <v>17.8</v>
      </c>
      <c r="D786" s="48"/>
      <c r="E786" s="47">
        <f t="shared" si="709"/>
        <v>17.8</v>
      </c>
      <c r="F786" s="84">
        <f t="shared" si="707"/>
        <v>35.6</v>
      </c>
      <c r="H786" s="26">
        <f t="shared" si="705"/>
        <v>9.1343852333186199E+46</v>
      </c>
      <c r="I786" s="23">
        <f t="shared" si="706"/>
        <v>156.00000000000009</v>
      </c>
      <c r="J786" s="27">
        <v>780</v>
      </c>
      <c r="M786" s="22"/>
      <c r="N786" s="23"/>
      <c r="O786" s="31"/>
    </row>
    <row r="787" spans="1:15">
      <c r="A787" s="23">
        <f t="shared" si="708"/>
        <v>142285727699.03711</v>
      </c>
      <c r="B787" s="23">
        <v>0</v>
      </c>
      <c r="C787" s="44">
        <f t="shared" si="704"/>
        <v>17.8</v>
      </c>
      <c r="D787" s="48"/>
      <c r="E787" s="47">
        <f t="shared" si="709"/>
        <v>17.8</v>
      </c>
      <c r="F787" s="84">
        <f t="shared" si="707"/>
        <v>35.6</v>
      </c>
      <c r="H787" s="26">
        <f t="shared" si="705"/>
        <v>1.0492653291422305E+47</v>
      </c>
      <c r="I787" s="23">
        <f t="shared" si="706"/>
        <v>156.2000000000001</v>
      </c>
      <c r="J787" s="27">
        <v>781</v>
      </c>
      <c r="M787" s="22"/>
      <c r="N787" s="23"/>
      <c r="O787" s="31"/>
    </row>
    <row r="788" spans="1:15">
      <c r="A788" s="23">
        <f t="shared" si="708"/>
        <v>147303423050.05862</v>
      </c>
      <c r="B788" s="23">
        <v>0</v>
      </c>
      <c r="C788" s="44">
        <f t="shared" si="704"/>
        <v>17.8</v>
      </c>
      <c r="D788" s="48"/>
      <c r="E788" s="47">
        <f t="shared" si="709"/>
        <v>17.8</v>
      </c>
      <c r="F788" s="84">
        <f t="shared" si="707"/>
        <v>35.6</v>
      </c>
      <c r="H788" s="26">
        <f t="shared" si="705"/>
        <v>1.2052893575411026E+47</v>
      </c>
      <c r="I788" s="23">
        <f t="shared" si="706"/>
        <v>156.40000000000009</v>
      </c>
      <c r="J788" s="27">
        <v>782</v>
      </c>
      <c r="M788" s="22"/>
      <c r="N788" s="23"/>
      <c r="O788" s="31"/>
    </row>
    <row r="789" spans="1:15">
      <c r="A789" s="23">
        <f t="shared" si="708"/>
        <v>152498067045.49319</v>
      </c>
      <c r="B789" s="23">
        <v>0</v>
      </c>
      <c r="C789" s="44">
        <f t="shared" si="704"/>
        <v>17.8</v>
      </c>
      <c r="D789" s="48"/>
      <c r="E789" s="47">
        <f t="shared" si="709"/>
        <v>17.8</v>
      </c>
      <c r="F789" s="84">
        <f t="shared" si="707"/>
        <v>35.6</v>
      </c>
      <c r="H789" s="26">
        <f t="shared" si="705"/>
        <v>1.3845139023028981E+47</v>
      </c>
      <c r="I789" s="23">
        <f t="shared" si="706"/>
        <v>156.60000000000008</v>
      </c>
      <c r="J789" s="27">
        <v>783</v>
      </c>
      <c r="M789" s="22"/>
      <c r="N789" s="23"/>
      <c r="O789" s="31"/>
    </row>
    <row r="790" spans="1:15">
      <c r="A790" s="23">
        <f t="shared" si="708"/>
        <v>157875899765.80978</v>
      </c>
      <c r="B790" s="23">
        <v>0</v>
      </c>
      <c r="C790" s="44">
        <f t="shared" ref="C790:C853" si="710">IF(D790&gt;0,C789+D790,C789)</f>
        <v>17.8</v>
      </c>
      <c r="D790" s="48"/>
      <c r="E790" s="47">
        <f t="shared" si="709"/>
        <v>17.8</v>
      </c>
      <c r="F790" s="84">
        <f t="shared" si="707"/>
        <v>35.6</v>
      </c>
      <c r="H790" s="26">
        <f t="shared" si="705"/>
        <v>1.5903888420458647E+47</v>
      </c>
      <c r="I790" s="23">
        <f t="shared" si="706"/>
        <v>156.8000000000001</v>
      </c>
      <c r="J790" s="27">
        <v>784</v>
      </c>
      <c r="M790" s="22"/>
      <c r="N790" s="23"/>
      <c r="O790" s="31"/>
    </row>
    <row r="791" spans="1:15">
      <c r="A791" s="23">
        <f t="shared" si="708"/>
        <v>163443381347.44003</v>
      </c>
      <c r="B791" s="23">
        <v>0</v>
      </c>
      <c r="C791" s="44">
        <f t="shared" si="710"/>
        <v>17.8</v>
      </c>
      <c r="D791" s="48"/>
      <c r="E791" s="47">
        <f t="shared" si="709"/>
        <v>17.8</v>
      </c>
      <c r="F791" s="84">
        <f t="shared" si="707"/>
        <v>35.6</v>
      </c>
      <c r="H791" s="26">
        <f t="shared" si="705"/>
        <v>1.8268770466637244E+47</v>
      </c>
      <c r="I791" s="23">
        <f t="shared" si="706"/>
        <v>157.00000000000009</v>
      </c>
      <c r="J791" s="27">
        <v>785</v>
      </c>
      <c r="M791" s="22"/>
      <c r="N791" s="23"/>
      <c r="O791" s="31"/>
    </row>
    <row r="792" spans="1:15">
      <c r="A792" s="23">
        <f t="shared" si="708"/>
        <v>169207199743.03479</v>
      </c>
      <c r="B792" s="23">
        <v>0</v>
      </c>
      <c r="C792" s="44">
        <f t="shared" si="710"/>
        <v>17.8</v>
      </c>
      <c r="D792" s="48"/>
      <c r="E792" s="47">
        <f t="shared" si="709"/>
        <v>17.8</v>
      </c>
      <c r="F792" s="84">
        <f t="shared" si="707"/>
        <v>35.6</v>
      </c>
      <c r="H792" s="26">
        <f t="shared" si="705"/>
        <v>2.0985306582844615E+47</v>
      </c>
      <c r="I792" s="23">
        <f t="shared" si="706"/>
        <v>157.20000000000007</v>
      </c>
      <c r="J792" s="27">
        <v>786</v>
      </c>
      <c r="M792" s="22"/>
      <c r="N792" s="23"/>
      <c r="O792" s="31"/>
    </row>
    <row r="793" spans="1:15">
      <c r="A793" s="23">
        <f t="shared" si="708"/>
        <v>175174278755.38565</v>
      </c>
      <c r="B793" s="23">
        <v>0</v>
      </c>
      <c r="C793" s="44">
        <f t="shared" si="710"/>
        <v>17.8</v>
      </c>
      <c r="D793" s="48"/>
      <c r="E793" s="47">
        <f t="shared" si="709"/>
        <v>17.8</v>
      </c>
      <c r="F793" s="84">
        <f t="shared" si="707"/>
        <v>35.6</v>
      </c>
      <c r="H793" s="26">
        <f t="shared" si="705"/>
        <v>2.4105787150822067E+47</v>
      </c>
      <c r="I793" s="23">
        <f t="shared" si="706"/>
        <v>157.40000000000009</v>
      </c>
      <c r="J793" s="27">
        <v>787</v>
      </c>
      <c r="M793" s="22"/>
      <c r="N793" s="23"/>
      <c r="O793" s="31"/>
    </row>
    <row r="794" spans="1:15">
      <c r="A794" s="23">
        <f t="shared" si="708"/>
        <v>181351786354.6626</v>
      </c>
      <c r="B794" s="23">
        <v>0</v>
      </c>
      <c r="C794" s="44">
        <f t="shared" si="710"/>
        <v>17.8</v>
      </c>
      <c r="D794" s="48"/>
      <c r="E794" s="47">
        <f t="shared" si="709"/>
        <v>17.8</v>
      </c>
      <c r="F794" s="84">
        <f t="shared" si="707"/>
        <v>35.6</v>
      </c>
      <c r="H794" s="26">
        <f t="shared" si="705"/>
        <v>2.769027804605797E+47</v>
      </c>
      <c r="I794" s="23">
        <f t="shared" si="706"/>
        <v>157.60000000000008</v>
      </c>
      <c r="J794" s="27">
        <v>788</v>
      </c>
      <c r="M794" s="22"/>
      <c r="N794" s="23"/>
      <c r="O794" s="31"/>
    </row>
    <row r="795" spans="1:15">
      <c r="A795" s="23">
        <f t="shared" si="708"/>
        <v>187747143288.95749</v>
      </c>
      <c r="B795" s="23">
        <v>0</v>
      </c>
      <c r="C795" s="44">
        <f t="shared" si="710"/>
        <v>17.8</v>
      </c>
      <c r="D795" s="48"/>
      <c r="E795" s="47">
        <f t="shared" si="709"/>
        <v>17.8</v>
      </c>
      <c r="F795" s="84">
        <f t="shared" si="707"/>
        <v>35.6</v>
      </c>
      <c r="H795" s="26">
        <f t="shared" si="705"/>
        <v>3.1807776840917298E+47</v>
      </c>
      <c r="I795" s="23">
        <f t="shared" si="706"/>
        <v>157.8000000000001</v>
      </c>
      <c r="J795" s="27">
        <v>789</v>
      </c>
      <c r="M795" s="22"/>
      <c r="N795" s="23"/>
      <c r="O795" s="31"/>
    </row>
    <row r="796" spans="1:15">
      <c r="A796" s="23">
        <f t="shared" si="708"/>
        <v>194368031998.47879</v>
      </c>
      <c r="B796" s="23">
        <v>0</v>
      </c>
      <c r="C796" s="44">
        <f t="shared" si="710"/>
        <v>17.8</v>
      </c>
      <c r="D796" s="48"/>
      <c r="E796" s="47">
        <f t="shared" si="709"/>
        <v>17.8</v>
      </c>
      <c r="F796" s="84">
        <f t="shared" si="707"/>
        <v>35.6</v>
      </c>
      <c r="H796" s="26">
        <f t="shared" si="705"/>
        <v>3.6537540933274488E+47</v>
      </c>
      <c r="I796" s="23">
        <f t="shared" si="706"/>
        <v>158.00000000000009</v>
      </c>
      <c r="J796" s="27">
        <v>790</v>
      </c>
      <c r="M796" s="22"/>
      <c r="N796" s="23"/>
      <c r="O796" s="31"/>
    </row>
    <row r="797" spans="1:15">
      <c r="A797" s="23">
        <f t="shared" si="708"/>
        <v>201222405844.10361</v>
      </c>
      <c r="B797" s="23">
        <v>0</v>
      </c>
      <c r="C797" s="44">
        <f t="shared" si="710"/>
        <v>17.8</v>
      </c>
      <c r="D797" s="48"/>
      <c r="E797" s="47">
        <f t="shared" si="709"/>
        <v>17.8</v>
      </c>
      <c r="F797" s="84">
        <f t="shared" si="707"/>
        <v>35.6</v>
      </c>
      <c r="H797" s="26">
        <f t="shared" si="705"/>
        <v>4.1970613165689246E+47</v>
      </c>
      <c r="I797" s="23">
        <f t="shared" si="706"/>
        <v>158.20000000000007</v>
      </c>
      <c r="J797" s="27">
        <v>791</v>
      </c>
      <c r="M797" s="22"/>
      <c r="N797" s="23"/>
      <c r="O797" s="31"/>
    </row>
    <row r="798" spans="1:15">
      <c r="A798" s="23">
        <f t="shared" si="708"/>
        <v>208318498661.37466</v>
      </c>
      <c r="B798" s="23">
        <v>0</v>
      </c>
      <c r="C798" s="44">
        <f t="shared" si="710"/>
        <v>17.8</v>
      </c>
      <c r="D798" s="48"/>
      <c r="E798" s="47">
        <f t="shared" si="709"/>
        <v>17.8</v>
      </c>
      <c r="F798" s="84">
        <f t="shared" si="707"/>
        <v>35.6</v>
      </c>
      <c r="H798" s="26">
        <f t="shared" si="705"/>
        <v>4.8211574301644143E+47</v>
      </c>
      <c r="I798" s="23">
        <f t="shared" si="706"/>
        <v>158.40000000000009</v>
      </c>
      <c r="J798" s="27">
        <v>792</v>
      </c>
      <c r="M798" s="22"/>
      <c r="N798" s="23"/>
      <c r="O798" s="31"/>
    </row>
    <row r="799" spans="1:15">
      <c r="A799" s="23">
        <f t="shared" si="708"/>
        <v>215664834651.41818</v>
      </c>
      <c r="B799" s="23">
        <v>0</v>
      </c>
      <c r="C799" s="44">
        <f t="shared" si="710"/>
        <v>17.8</v>
      </c>
      <c r="D799" s="48"/>
      <c r="E799" s="47">
        <f t="shared" si="709"/>
        <v>17.8</v>
      </c>
      <c r="F799" s="84">
        <f t="shared" si="707"/>
        <v>35.6</v>
      </c>
      <c r="H799" s="26">
        <f t="shared" si="705"/>
        <v>5.5380556092115964E+47</v>
      </c>
      <c r="I799" s="23">
        <f t="shared" si="706"/>
        <v>158.60000000000008</v>
      </c>
      <c r="J799" s="27">
        <v>793</v>
      </c>
      <c r="M799" s="22"/>
      <c r="N799" s="23"/>
      <c r="O799" s="31"/>
    </row>
    <row r="800" spans="1:15">
      <c r="A800" s="23">
        <f t="shared" si="708"/>
        <v>223270238620.66373</v>
      </c>
      <c r="B800" s="23">
        <v>0</v>
      </c>
      <c r="C800" s="44">
        <f t="shared" si="710"/>
        <v>17.8</v>
      </c>
      <c r="D800" s="48"/>
      <c r="E800" s="47">
        <f t="shared" si="709"/>
        <v>17.8</v>
      </c>
      <c r="F800" s="84">
        <f t="shared" si="707"/>
        <v>35.6</v>
      </c>
      <c r="H800" s="26">
        <f t="shared" si="705"/>
        <v>6.3615553681834621E+47</v>
      </c>
      <c r="I800" s="23">
        <f t="shared" si="706"/>
        <v>158.80000000000007</v>
      </c>
      <c r="J800" s="27">
        <v>794</v>
      </c>
      <c r="M800" s="22"/>
      <c r="N800" s="23"/>
      <c r="O800" s="31"/>
    </row>
    <row r="801" spans="1:15">
      <c r="A801" s="23">
        <f t="shared" si="708"/>
        <v>231143846581.66766</v>
      </c>
      <c r="B801" s="23">
        <v>0</v>
      </c>
      <c r="C801" s="44">
        <f t="shared" si="710"/>
        <v>17.8</v>
      </c>
      <c r="D801" s="48"/>
      <c r="E801" s="47">
        <f t="shared" si="709"/>
        <v>17.8</v>
      </c>
      <c r="F801" s="84">
        <f t="shared" si="707"/>
        <v>35.6</v>
      </c>
      <c r="H801" s="26">
        <f t="shared" si="705"/>
        <v>7.3075081866549008E+47</v>
      </c>
      <c r="I801" s="23">
        <f t="shared" si="706"/>
        <v>159.00000000000009</v>
      </c>
      <c r="J801" s="27">
        <v>795</v>
      </c>
      <c r="M801" s="22"/>
      <c r="N801" s="23"/>
      <c r="O801" s="31"/>
    </row>
    <row r="802" spans="1:15">
      <c r="A802" s="23">
        <f t="shared" si="708"/>
        <v>239295116727.77325</v>
      </c>
      <c r="B802" s="23">
        <v>0</v>
      </c>
      <c r="C802" s="44">
        <f t="shared" si="710"/>
        <v>17.8</v>
      </c>
      <c r="D802" s="48"/>
      <c r="E802" s="47">
        <f t="shared" si="709"/>
        <v>17.8</v>
      </c>
      <c r="F802" s="84">
        <f t="shared" si="707"/>
        <v>35.6</v>
      </c>
      <c r="H802" s="26">
        <f t="shared" ref="H802:H865" si="711">POWER($I$1,J802)</f>
        <v>8.3941226331378524E+47</v>
      </c>
      <c r="I802" s="23">
        <f t="shared" ref="I802:I865" si="712">LOG(H802,2)</f>
        <v>159.20000000000007</v>
      </c>
      <c r="J802" s="27">
        <v>796</v>
      </c>
      <c r="M802" s="22"/>
      <c r="N802" s="23"/>
      <c r="O802" s="31"/>
    </row>
    <row r="803" spans="1:15">
      <c r="A803" s="23">
        <f t="shared" si="708"/>
        <v>247733840794.79172</v>
      </c>
      <c r="B803" s="23">
        <v>0</v>
      </c>
      <c r="C803" s="44">
        <f t="shared" si="710"/>
        <v>17.8</v>
      </c>
      <c r="D803" s="48"/>
      <c r="E803" s="47">
        <f t="shared" si="709"/>
        <v>17.8</v>
      </c>
      <c r="F803" s="84">
        <f t="shared" si="707"/>
        <v>35.6</v>
      </c>
      <c r="H803" s="26">
        <f t="shared" si="711"/>
        <v>9.6423148603288319E+47</v>
      </c>
      <c r="I803" s="23">
        <f t="shared" si="712"/>
        <v>159.40000000000009</v>
      </c>
      <c r="J803" s="27">
        <v>797</v>
      </c>
      <c r="M803" s="22"/>
      <c r="N803" s="23"/>
      <c r="O803" s="31"/>
    </row>
    <row r="804" spans="1:15">
      <c r="A804" s="23">
        <f t="shared" si="708"/>
        <v>256470155823.35196</v>
      </c>
      <c r="B804" s="23">
        <v>0</v>
      </c>
      <c r="C804" s="44">
        <f t="shared" si="710"/>
        <v>17.8</v>
      </c>
      <c r="D804" s="48"/>
      <c r="E804" s="47">
        <f t="shared" si="709"/>
        <v>17.8</v>
      </c>
      <c r="F804" s="84">
        <f t="shared" si="707"/>
        <v>35.6</v>
      </c>
      <c r="H804" s="26">
        <f t="shared" si="711"/>
        <v>1.1076111218423193E+48</v>
      </c>
      <c r="I804" s="23">
        <f t="shared" si="712"/>
        <v>159.60000000000008</v>
      </c>
      <c r="J804" s="27">
        <v>798</v>
      </c>
      <c r="M804" s="22"/>
      <c r="N804" s="23"/>
      <c r="O804" s="31"/>
    </row>
    <row r="805" spans="1:15">
      <c r="A805" s="23">
        <f t="shared" si="708"/>
        <v>265514556336.04874</v>
      </c>
      <c r="B805" s="23">
        <v>0</v>
      </c>
      <c r="C805" s="44">
        <f t="shared" si="710"/>
        <v>17.8</v>
      </c>
      <c r="D805" s="48"/>
      <c r="E805" s="47">
        <f t="shared" si="709"/>
        <v>17.8</v>
      </c>
      <c r="F805" s="84">
        <f t="shared" si="707"/>
        <v>35.6</v>
      </c>
      <c r="H805" s="26">
        <f t="shared" si="711"/>
        <v>1.2723110736366931E+48</v>
      </c>
      <c r="I805" s="23">
        <f t="shared" si="712"/>
        <v>159.80000000000007</v>
      </c>
      <c r="J805" s="27">
        <v>799</v>
      </c>
      <c r="M805" s="22"/>
      <c r="N805" s="23"/>
      <c r="O805" s="31"/>
    </row>
    <row r="806" spans="1:15">
      <c r="A806" s="23">
        <f t="shared" si="708"/>
        <v>274877906944.01666</v>
      </c>
      <c r="B806" s="23">
        <v>0</v>
      </c>
      <c r="C806" s="44">
        <f t="shared" si="710"/>
        <v>17.8</v>
      </c>
      <c r="D806" s="48"/>
      <c r="E806" s="47">
        <f t="shared" si="709"/>
        <v>17.8</v>
      </c>
      <c r="F806" s="84">
        <f t="shared" si="707"/>
        <v>35.6</v>
      </c>
      <c r="H806" s="26">
        <f t="shared" si="711"/>
        <v>1.4615016373309808E+48</v>
      </c>
      <c r="I806" s="23">
        <f t="shared" si="712"/>
        <v>160.00000000000009</v>
      </c>
      <c r="J806" s="27">
        <v>800</v>
      </c>
      <c r="M806" s="22"/>
      <c r="N806" s="23"/>
      <c r="O806" s="31"/>
    </row>
    <row r="807" spans="1:15">
      <c r="A807" s="23">
        <f t="shared" si="708"/>
        <v>284571455398.07471</v>
      </c>
      <c r="B807" s="23">
        <v>0</v>
      </c>
      <c r="C807" s="44">
        <f t="shared" si="710"/>
        <v>17.8</v>
      </c>
      <c r="D807" s="48"/>
      <c r="E807" s="47">
        <f t="shared" si="709"/>
        <v>17.8</v>
      </c>
      <c r="F807" s="84">
        <f t="shared" si="707"/>
        <v>35.6</v>
      </c>
      <c r="H807" s="26">
        <f t="shared" si="711"/>
        <v>1.6788245266275711E+48</v>
      </c>
      <c r="I807" s="23">
        <f t="shared" si="712"/>
        <v>160.20000000000007</v>
      </c>
      <c r="J807" s="27">
        <v>801</v>
      </c>
      <c r="M807" s="22"/>
      <c r="N807" s="23"/>
      <c r="O807" s="31"/>
    </row>
    <row r="808" spans="1:15">
      <c r="A808" s="23">
        <f t="shared" si="708"/>
        <v>294606846100.1178</v>
      </c>
      <c r="B808" s="23">
        <v>0</v>
      </c>
      <c r="C808" s="44">
        <f t="shared" si="710"/>
        <v>17.8</v>
      </c>
      <c r="D808" s="48"/>
      <c r="E808" s="47">
        <f t="shared" si="709"/>
        <v>17.8</v>
      </c>
      <c r="F808" s="84">
        <f t="shared" si="707"/>
        <v>35.6</v>
      </c>
      <c r="H808" s="26">
        <f t="shared" si="711"/>
        <v>1.928462972065767E+48</v>
      </c>
      <c r="I808" s="23">
        <f t="shared" si="712"/>
        <v>160.40000000000009</v>
      </c>
      <c r="J808" s="27">
        <v>802</v>
      </c>
      <c r="M808" s="22"/>
      <c r="N808" s="23"/>
      <c r="O808" s="31"/>
    </row>
    <row r="809" spans="1:15">
      <c r="A809" s="23">
        <f t="shared" si="708"/>
        <v>304996134090.98688</v>
      </c>
      <c r="B809" s="23">
        <v>0</v>
      </c>
      <c r="C809" s="44">
        <f t="shared" si="710"/>
        <v>17.8</v>
      </c>
      <c r="D809" s="48"/>
      <c r="E809" s="47">
        <f t="shared" si="709"/>
        <v>17.8</v>
      </c>
      <c r="F809" s="84">
        <f t="shared" si="707"/>
        <v>35.6</v>
      </c>
      <c r="H809" s="26">
        <f t="shared" si="711"/>
        <v>2.2152222436846402E+48</v>
      </c>
      <c r="I809" s="23">
        <f t="shared" si="712"/>
        <v>160.60000000000008</v>
      </c>
      <c r="J809" s="27">
        <v>803</v>
      </c>
      <c r="M809" s="22"/>
      <c r="N809" s="23"/>
      <c r="O809" s="31"/>
    </row>
    <row r="810" spans="1:15">
      <c r="A810" s="23">
        <f t="shared" si="708"/>
        <v>315751799531.62006</v>
      </c>
      <c r="B810" s="23">
        <v>0</v>
      </c>
      <c r="C810" s="44">
        <f t="shared" si="710"/>
        <v>17.8</v>
      </c>
      <c r="D810" s="48"/>
      <c r="E810" s="47">
        <f t="shared" si="709"/>
        <v>17.8</v>
      </c>
      <c r="F810" s="84">
        <f t="shared" si="707"/>
        <v>35.6</v>
      </c>
      <c r="H810" s="26">
        <f t="shared" si="711"/>
        <v>2.5446221472733868E+48</v>
      </c>
      <c r="I810" s="23">
        <f t="shared" si="712"/>
        <v>160.80000000000007</v>
      </c>
      <c r="J810" s="27">
        <v>804</v>
      </c>
      <c r="M810" s="22"/>
      <c r="N810" s="23"/>
      <c r="O810" s="31"/>
    </row>
    <row r="811" spans="1:15">
      <c r="A811" s="23">
        <f t="shared" si="708"/>
        <v>326886762694.88062</v>
      </c>
      <c r="B811" s="23">
        <v>0</v>
      </c>
      <c r="C811" s="44">
        <f t="shared" si="710"/>
        <v>17.8</v>
      </c>
      <c r="D811" s="48"/>
      <c r="E811" s="47">
        <f t="shared" si="709"/>
        <v>17.8</v>
      </c>
      <c r="F811" s="84">
        <f t="shared" si="707"/>
        <v>35.6</v>
      </c>
      <c r="H811" s="26">
        <f t="shared" si="711"/>
        <v>2.9230032746619623E+48</v>
      </c>
      <c r="I811" s="23">
        <f t="shared" si="712"/>
        <v>161.00000000000009</v>
      </c>
      <c r="J811" s="27">
        <v>805</v>
      </c>
      <c r="M811" s="22"/>
      <c r="N811" s="23"/>
      <c r="O811" s="31"/>
    </row>
    <row r="812" spans="1:15">
      <c r="A812" s="23">
        <f t="shared" si="708"/>
        <v>338414399486.07007</v>
      </c>
      <c r="B812" s="23">
        <v>0</v>
      </c>
      <c r="C812" s="44">
        <f t="shared" si="710"/>
        <v>17.8</v>
      </c>
      <c r="D812" s="48"/>
      <c r="E812" s="47">
        <f t="shared" si="709"/>
        <v>17.8</v>
      </c>
      <c r="F812" s="84">
        <f t="shared" si="707"/>
        <v>35.6</v>
      </c>
      <c r="H812" s="26">
        <f t="shared" si="711"/>
        <v>3.3576490532551429E+48</v>
      </c>
      <c r="I812" s="23">
        <f t="shared" si="712"/>
        <v>161.20000000000007</v>
      </c>
      <c r="J812" s="27">
        <v>806</v>
      </c>
      <c r="M812" s="22"/>
      <c r="N812" s="23"/>
      <c r="O812" s="31"/>
    </row>
    <row r="813" spans="1:15">
      <c r="A813" s="23">
        <f t="shared" si="708"/>
        <v>350348557510.77191</v>
      </c>
      <c r="B813" s="23">
        <v>0</v>
      </c>
      <c r="C813" s="44">
        <f t="shared" si="710"/>
        <v>17.8</v>
      </c>
      <c r="D813" s="48"/>
      <c r="E813" s="47">
        <f t="shared" si="709"/>
        <v>17.8</v>
      </c>
      <c r="F813" s="84">
        <f t="shared" si="707"/>
        <v>35.6</v>
      </c>
      <c r="H813" s="26">
        <f t="shared" si="711"/>
        <v>3.8569259441315353E+48</v>
      </c>
      <c r="I813" s="23">
        <f t="shared" si="712"/>
        <v>161.40000000000006</v>
      </c>
      <c r="J813" s="27">
        <v>807</v>
      </c>
      <c r="M813" s="22"/>
      <c r="N813" s="23"/>
      <c r="O813" s="31"/>
    </row>
    <row r="814" spans="1:15">
      <c r="A814" s="23">
        <f t="shared" si="708"/>
        <v>362703572709.32568</v>
      </c>
      <c r="B814" s="23">
        <v>0</v>
      </c>
      <c r="C814" s="44">
        <f t="shared" si="710"/>
        <v>17.8</v>
      </c>
      <c r="D814" s="48"/>
      <c r="E814" s="47">
        <f t="shared" si="709"/>
        <v>17.8</v>
      </c>
      <c r="F814" s="84">
        <f t="shared" si="707"/>
        <v>35.6</v>
      </c>
      <c r="H814" s="26">
        <f t="shared" si="711"/>
        <v>4.430444487369281E+48</v>
      </c>
      <c r="I814" s="23">
        <f t="shared" si="712"/>
        <v>161.60000000000008</v>
      </c>
      <c r="J814" s="27">
        <v>808</v>
      </c>
      <c r="M814" s="22"/>
      <c r="N814" s="23"/>
      <c r="O814" s="31"/>
    </row>
    <row r="815" spans="1:15">
      <c r="A815" s="23">
        <f t="shared" si="708"/>
        <v>375494286577.91565</v>
      </c>
      <c r="B815" s="23">
        <v>0</v>
      </c>
      <c r="C815" s="44">
        <f t="shared" si="710"/>
        <v>17.8</v>
      </c>
      <c r="D815" s="48"/>
      <c r="E815" s="47">
        <f t="shared" si="709"/>
        <v>17.8</v>
      </c>
      <c r="F815" s="84">
        <f t="shared" si="707"/>
        <v>35.6</v>
      </c>
      <c r="H815" s="26">
        <f t="shared" si="711"/>
        <v>5.0892442945467755E+48</v>
      </c>
      <c r="I815" s="23">
        <f t="shared" si="712"/>
        <v>161.80000000000007</v>
      </c>
      <c r="J815" s="27">
        <v>809</v>
      </c>
      <c r="M815" s="22"/>
      <c r="N815" s="23"/>
      <c r="O815" s="31"/>
    </row>
    <row r="816" spans="1:15">
      <c r="A816" s="23">
        <f t="shared" si="708"/>
        <v>388736063996.95825</v>
      </c>
      <c r="B816" s="23">
        <v>0</v>
      </c>
      <c r="C816" s="44">
        <f t="shared" si="710"/>
        <v>17.8</v>
      </c>
      <c r="D816" s="48"/>
      <c r="E816" s="47">
        <f t="shared" si="709"/>
        <v>17.8</v>
      </c>
      <c r="F816" s="84">
        <f t="shared" si="707"/>
        <v>35.6</v>
      </c>
      <c r="H816" s="26">
        <f t="shared" si="711"/>
        <v>5.8460065493239271E+48</v>
      </c>
      <c r="I816" s="23">
        <f t="shared" si="712"/>
        <v>162.00000000000009</v>
      </c>
      <c r="J816" s="27">
        <v>810</v>
      </c>
      <c r="M816" s="22"/>
      <c r="N816" s="23"/>
      <c r="O816" s="31"/>
    </row>
    <row r="817" spans="1:15">
      <c r="A817" s="23">
        <f t="shared" si="708"/>
        <v>402444811688.20782</v>
      </c>
      <c r="B817" s="23">
        <v>0</v>
      </c>
      <c r="C817" s="44">
        <f t="shared" si="710"/>
        <v>17.8</v>
      </c>
      <c r="D817" s="48"/>
      <c r="E817" s="47">
        <f t="shared" si="709"/>
        <v>17.8</v>
      </c>
      <c r="F817" s="84">
        <f t="shared" si="707"/>
        <v>35.6</v>
      </c>
      <c r="H817" s="26">
        <f t="shared" si="711"/>
        <v>6.7152981065102897E+48</v>
      </c>
      <c r="I817" s="23">
        <f t="shared" si="712"/>
        <v>162.20000000000007</v>
      </c>
      <c r="J817" s="27">
        <v>811</v>
      </c>
      <c r="M817" s="22"/>
      <c r="N817" s="23"/>
      <c r="O817" s="31"/>
    </row>
    <row r="818" spans="1:15">
      <c r="A818" s="23">
        <f t="shared" si="708"/>
        <v>416636997322.75</v>
      </c>
      <c r="B818" s="23">
        <v>0</v>
      </c>
      <c r="C818" s="44">
        <f t="shared" si="710"/>
        <v>17.8</v>
      </c>
      <c r="D818" s="48"/>
      <c r="E818" s="47">
        <f t="shared" si="709"/>
        <v>17.8</v>
      </c>
      <c r="F818" s="84">
        <f t="shared" si="707"/>
        <v>35.6</v>
      </c>
      <c r="H818" s="26">
        <f t="shared" si="711"/>
        <v>7.7138518882630733E+48</v>
      </c>
      <c r="I818" s="23">
        <f t="shared" si="712"/>
        <v>162.40000000000009</v>
      </c>
      <c r="J818" s="27">
        <v>812</v>
      </c>
      <c r="M818" s="22"/>
      <c r="N818" s="23"/>
      <c r="O818" s="31"/>
    </row>
    <row r="819" spans="1:15">
      <c r="A819" s="23">
        <f t="shared" si="708"/>
        <v>431329669302.83698</v>
      </c>
      <c r="B819" s="23">
        <v>0</v>
      </c>
      <c r="C819" s="44">
        <f t="shared" si="710"/>
        <v>17.8</v>
      </c>
      <c r="D819" s="48"/>
      <c r="E819" s="47">
        <f t="shared" si="709"/>
        <v>17.8</v>
      </c>
      <c r="F819" s="84">
        <f t="shared" si="707"/>
        <v>35.6</v>
      </c>
      <c r="H819" s="26">
        <f t="shared" si="711"/>
        <v>8.8608889747385646E+48</v>
      </c>
      <c r="I819" s="23">
        <f t="shared" si="712"/>
        <v>162.60000000000008</v>
      </c>
      <c r="J819" s="27">
        <v>813</v>
      </c>
      <c r="M819" s="22"/>
      <c r="N819" s="23"/>
      <c r="O819" s="31"/>
    </row>
    <row r="820" spans="1:15">
      <c r="A820" s="23">
        <f t="shared" si="708"/>
        <v>446540477241.32806</v>
      </c>
      <c r="B820" s="23">
        <v>0</v>
      </c>
      <c r="C820" s="44">
        <f t="shared" si="710"/>
        <v>17.8</v>
      </c>
      <c r="D820" s="48"/>
      <c r="E820" s="47">
        <f t="shared" si="709"/>
        <v>17.8</v>
      </c>
      <c r="F820" s="84">
        <f t="shared" si="707"/>
        <v>35.6</v>
      </c>
      <c r="H820" s="26">
        <f t="shared" si="711"/>
        <v>1.0178488589093555E+49</v>
      </c>
      <c r="I820" s="23">
        <f t="shared" si="712"/>
        <v>162.8000000000001</v>
      </c>
      <c r="J820" s="27">
        <v>814</v>
      </c>
      <c r="M820" s="22"/>
      <c r="N820" s="23"/>
      <c r="O820" s="31"/>
    </row>
    <row r="821" spans="1:15">
      <c r="A821" s="23">
        <f t="shared" si="708"/>
        <v>462287693163.33606</v>
      </c>
      <c r="B821" s="23">
        <v>0</v>
      </c>
      <c r="C821" s="44">
        <f t="shared" si="710"/>
        <v>17.8</v>
      </c>
      <c r="D821" s="48"/>
      <c r="E821" s="47">
        <f t="shared" si="709"/>
        <v>17.8</v>
      </c>
      <c r="F821" s="84">
        <f t="shared" si="707"/>
        <v>35.6</v>
      </c>
      <c r="H821" s="26">
        <f t="shared" si="711"/>
        <v>1.1692013098647857E+49</v>
      </c>
      <c r="I821" s="23">
        <f t="shared" si="712"/>
        <v>163.00000000000009</v>
      </c>
      <c r="J821" s="27">
        <v>815</v>
      </c>
      <c r="M821" s="22"/>
      <c r="N821" s="23"/>
      <c r="O821" s="31"/>
    </row>
    <row r="822" spans="1:15">
      <c r="A822" s="23">
        <f t="shared" si="708"/>
        <v>478590233455.54712</v>
      </c>
      <c r="B822" s="23">
        <v>0</v>
      </c>
      <c r="C822" s="44">
        <f t="shared" si="710"/>
        <v>17.8</v>
      </c>
      <c r="D822" s="48"/>
      <c r="E822" s="47">
        <f t="shared" si="709"/>
        <v>17.8</v>
      </c>
      <c r="F822" s="84">
        <f t="shared" si="707"/>
        <v>35.6</v>
      </c>
      <c r="H822" s="26">
        <f t="shared" si="711"/>
        <v>1.3430596213020582E+49</v>
      </c>
      <c r="I822" s="23">
        <f t="shared" si="712"/>
        <v>163.20000000000007</v>
      </c>
      <c r="J822" s="27">
        <v>816</v>
      </c>
      <c r="M822" s="22"/>
      <c r="N822" s="23"/>
      <c r="O822" s="31"/>
    </row>
    <row r="823" spans="1:15">
      <c r="A823" s="23">
        <f t="shared" si="708"/>
        <v>495467681589.58417</v>
      </c>
      <c r="B823" s="23">
        <v>0</v>
      </c>
      <c r="C823" s="44">
        <f t="shared" si="710"/>
        <v>17.8</v>
      </c>
      <c r="D823" s="48"/>
      <c r="E823" s="47">
        <f t="shared" si="709"/>
        <v>17.8</v>
      </c>
      <c r="F823" s="84">
        <f t="shared" si="707"/>
        <v>35.6</v>
      </c>
      <c r="H823" s="26">
        <f t="shared" si="711"/>
        <v>1.5427703776526152E+49</v>
      </c>
      <c r="I823" s="23">
        <f t="shared" si="712"/>
        <v>163.40000000000009</v>
      </c>
      <c r="J823" s="27">
        <v>817</v>
      </c>
      <c r="M823" s="22"/>
      <c r="N823" s="23"/>
      <c r="O823" s="31"/>
    </row>
    <row r="824" spans="1:15">
      <c r="A824" s="23">
        <f t="shared" si="708"/>
        <v>512940311646.70483</v>
      </c>
      <c r="B824" s="23">
        <v>0</v>
      </c>
      <c r="C824" s="44">
        <f t="shared" si="710"/>
        <v>17.8</v>
      </c>
      <c r="D824" s="48"/>
      <c r="E824" s="47">
        <f t="shared" si="709"/>
        <v>17.8</v>
      </c>
      <c r="F824" s="84">
        <f t="shared" si="707"/>
        <v>35.6</v>
      </c>
      <c r="H824" s="26">
        <f t="shared" si="711"/>
        <v>1.7721777949477134E+49</v>
      </c>
      <c r="I824" s="23">
        <f t="shared" si="712"/>
        <v>163.60000000000008</v>
      </c>
      <c r="J824" s="27">
        <v>818</v>
      </c>
      <c r="M824" s="22"/>
      <c r="N824" s="23"/>
      <c r="O824" s="31"/>
    </row>
    <row r="825" spans="1:15">
      <c r="A825" s="23">
        <f t="shared" si="708"/>
        <v>531029112672.09833</v>
      </c>
      <c r="B825" s="23">
        <v>0</v>
      </c>
      <c r="C825" s="44">
        <f t="shared" si="710"/>
        <v>17.8</v>
      </c>
      <c r="D825" s="48"/>
      <c r="E825" s="47">
        <f t="shared" si="709"/>
        <v>17.8</v>
      </c>
      <c r="F825" s="84">
        <f t="shared" si="707"/>
        <v>35.6</v>
      </c>
      <c r="H825" s="26">
        <f t="shared" si="711"/>
        <v>2.0356977178187115E+49</v>
      </c>
      <c r="I825" s="23">
        <f t="shared" si="712"/>
        <v>163.8000000000001</v>
      </c>
      <c r="J825" s="27">
        <v>819</v>
      </c>
      <c r="M825" s="22"/>
      <c r="N825" s="23"/>
      <c r="O825" s="31"/>
    </row>
    <row r="826" spans="1:15">
      <c r="A826" s="23">
        <f t="shared" si="708"/>
        <v>549755813888.03418</v>
      </c>
      <c r="B826" s="23">
        <v>0</v>
      </c>
      <c r="C826" s="44">
        <f t="shared" si="710"/>
        <v>17.8</v>
      </c>
      <c r="D826" s="48"/>
      <c r="E826" s="47">
        <f t="shared" si="709"/>
        <v>17.8</v>
      </c>
      <c r="F826" s="84">
        <f t="shared" si="707"/>
        <v>35.6</v>
      </c>
      <c r="H826" s="26">
        <f t="shared" si="711"/>
        <v>2.3384026197295724E+49</v>
      </c>
      <c r="I826" s="23">
        <f t="shared" si="712"/>
        <v>164.00000000000009</v>
      </c>
      <c r="J826" s="27">
        <v>820</v>
      </c>
      <c r="M826" s="22"/>
      <c r="N826" s="23"/>
      <c r="O826" s="31"/>
    </row>
    <row r="827" spans="1:15">
      <c r="A827" s="23">
        <f t="shared" si="708"/>
        <v>569142910796.15027</v>
      </c>
      <c r="B827" s="23">
        <v>0</v>
      </c>
      <c r="C827" s="44">
        <f t="shared" si="710"/>
        <v>17.8</v>
      </c>
      <c r="D827" s="48"/>
      <c r="E827" s="47">
        <f t="shared" si="709"/>
        <v>17.8</v>
      </c>
      <c r="F827" s="84">
        <f t="shared" si="707"/>
        <v>35.6</v>
      </c>
      <c r="H827" s="26">
        <f t="shared" si="711"/>
        <v>2.6861192426041169E+49</v>
      </c>
      <c r="I827" s="23">
        <f t="shared" si="712"/>
        <v>164.2000000000001</v>
      </c>
      <c r="J827" s="27">
        <v>821</v>
      </c>
      <c r="M827" s="22"/>
      <c r="N827" s="23"/>
      <c r="O827" s="31"/>
    </row>
    <row r="828" spans="1:15">
      <c r="A828" s="23">
        <f t="shared" si="708"/>
        <v>589213692200.23645</v>
      </c>
      <c r="B828" s="23">
        <v>0</v>
      </c>
      <c r="C828" s="44">
        <f t="shared" si="710"/>
        <v>17.8</v>
      </c>
      <c r="D828" s="48"/>
      <c r="E828" s="47">
        <f t="shared" si="709"/>
        <v>17.8</v>
      </c>
      <c r="F828" s="84">
        <f t="shared" si="707"/>
        <v>35.6</v>
      </c>
      <c r="H828" s="26">
        <f t="shared" si="711"/>
        <v>3.0855407553052304E+49</v>
      </c>
      <c r="I828" s="23">
        <f t="shared" si="712"/>
        <v>164.40000000000009</v>
      </c>
      <c r="J828" s="27">
        <v>822</v>
      </c>
      <c r="M828" s="22"/>
      <c r="N828" s="23"/>
      <c r="O828" s="31"/>
    </row>
    <row r="829" spans="1:15">
      <c r="A829" s="23">
        <f t="shared" si="708"/>
        <v>609992268181.97473</v>
      </c>
      <c r="B829" s="23">
        <v>0</v>
      </c>
      <c r="C829" s="44">
        <f t="shared" si="710"/>
        <v>17.8</v>
      </c>
      <c r="D829" s="48"/>
      <c r="E829" s="47">
        <f t="shared" si="709"/>
        <v>17.8</v>
      </c>
      <c r="F829" s="84">
        <f t="shared" si="707"/>
        <v>35.6</v>
      </c>
      <c r="H829" s="26">
        <f t="shared" si="711"/>
        <v>3.5443555898954289E+49</v>
      </c>
      <c r="I829" s="23">
        <f t="shared" si="712"/>
        <v>164.60000000000008</v>
      </c>
      <c r="J829" s="27">
        <v>823</v>
      </c>
      <c r="M829" s="22"/>
      <c r="N829" s="23"/>
      <c r="O829" s="31"/>
    </row>
    <row r="830" spans="1:15">
      <c r="A830" s="23">
        <f t="shared" si="708"/>
        <v>631503599063.24121</v>
      </c>
      <c r="B830" s="23">
        <v>0</v>
      </c>
      <c r="C830" s="44">
        <f t="shared" si="710"/>
        <v>17.8</v>
      </c>
      <c r="D830" s="48"/>
      <c r="E830" s="47">
        <f t="shared" si="709"/>
        <v>17.8</v>
      </c>
      <c r="F830" s="84">
        <f t="shared" si="707"/>
        <v>35.6</v>
      </c>
      <c r="H830" s="26">
        <f t="shared" si="711"/>
        <v>4.0713954356374246E+49</v>
      </c>
      <c r="I830" s="23">
        <f t="shared" si="712"/>
        <v>164.8000000000001</v>
      </c>
      <c r="J830" s="27">
        <v>824</v>
      </c>
      <c r="M830" s="22"/>
      <c r="N830" s="23"/>
      <c r="O830" s="31"/>
    </row>
    <row r="831" spans="1:15">
      <c r="A831" s="23">
        <f t="shared" si="708"/>
        <v>653773525389.76221</v>
      </c>
      <c r="B831" s="23">
        <v>0</v>
      </c>
      <c r="C831" s="44">
        <f t="shared" si="710"/>
        <v>17.8</v>
      </c>
      <c r="D831" s="48"/>
      <c r="E831" s="47">
        <f t="shared" si="709"/>
        <v>17.8</v>
      </c>
      <c r="F831" s="84">
        <f t="shared" si="707"/>
        <v>35.6</v>
      </c>
      <c r="H831" s="26">
        <f t="shared" si="711"/>
        <v>4.6768052394591469E+49</v>
      </c>
      <c r="I831" s="23">
        <f t="shared" si="712"/>
        <v>165.00000000000009</v>
      </c>
      <c r="J831" s="27">
        <v>825</v>
      </c>
      <c r="M831" s="22"/>
      <c r="N831" s="23"/>
      <c r="O831" s="31"/>
    </row>
    <row r="832" spans="1:15">
      <c r="A832" s="23">
        <f t="shared" si="708"/>
        <v>676828798972.14111</v>
      </c>
      <c r="B832" s="23">
        <v>0</v>
      </c>
      <c r="C832" s="44">
        <f t="shared" si="710"/>
        <v>17.8</v>
      </c>
      <c r="D832" s="48"/>
      <c r="E832" s="47">
        <f t="shared" si="709"/>
        <v>17.8</v>
      </c>
      <c r="F832" s="84">
        <f t="shared" si="707"/>
        <v>35.6</v>
      </c>
      <c r="H832" s="26">
        <f t="shared" si="711"/>
        <v>5.3722384852082359E+49</v>
      </c>
      <c r="I832" s="23">
        <f t="shared" si="712"/>
        <v>165.2000000000001</v>
      </c>
      <c r="J832" s="27">
        <v>826</v>
      </c>
      <c r="M832" s="22"/>
      <c r="N832" s="23"/>
      <c r="O832" s="31"/>
    </row>
    <row r="833" spans="1:15">
      <c r="A833" s="23">
        <f t="shared" si="708"/>
        <v>700697115021.54468</v>
      </c>
      <c r="B833" s="23">
        <v>0</v>
      </c>
      <c r="C833" s="44">
        <f t="shared" si="710"/>
        <v>17.8</v>
      </c>
      <c r="D833" s="48"/>
      <c r="E833" s="47">
        <f t="shared" si="709"/>
        <v>17.8</v>
      </c>
      <c r="F833" s="84">
        <f t="shared" si="707"/>
        <v>35.6</v>
      </c>
      <c r="H833" s="26">
        <f t="shared" si="711"/>
        <v>6.1710815106104638E+49</v>
      </c>
      <c r="I833" s="23">
        <f t="shared" si="712"/>
        <v>165.40000000000009</v>
      </c>
      <c r="J833" s="27">
        <v>827</v>
      </c>
      <c r="M833" s="22"/>
      <c r="N833" s="23"/>
      <c r="O833" s="31"/>
    </row>
    <row r="834" spans="1:15">
      <c r="A834" s="23">
        <f t="shared" si="708"/>
        <v>725407145418.65247</v>
      </c>
      <c r="B834" s="23">
        <v>0</v>
      </c>
      <c r="C834" s="44">
        <f t="shared" si="710"/>
        <v>17.8</v>
      </c>
      <c r="D834" s="48"/>
      <c r="E834" s="47">
        <f t="shared" si="709"/>
        <v>17.8</v>
      </c>
      <c r="F834" s="84">
        <f t="shared" si="707"/>
        <v>35.6</v>
      </c>
      <c r="H834" s="26">
        <f t="shared" si="711"/>
        <v>7.08871117979086E+49</v>
      </c>
      <c r="I834" s="23">
        <f t="shared" si="712"/>
        <v>165.60000000000008</v>
      </c>
      <c r="J834" s="27">
        <v>828</v>
      </c>
      <c r="M834" s="22"/>
      <c r="N834" s="23"/>
      <c r="O834" s="31"/>
    </row>
    <row r="835" spans="1:15">
      <c r="A835" s="23">
        <f t="shared" si="708"/>
        <v>750988573155.8324</v>
      </c>
      <c r="B835" s="23">
        <v>0</v>
      </c>
      <c r="C835" s="44">
        <f t="shared" si="710"/>
        <v>17.8</v>
      </c>
      <c r="D835" s="48"/>
      <c r="E835" s="47">
        <f t="shared" si="709"/>
        <v>17.8</v>
      </c>
      <c r="F835" s="84">
        <f t="shared" si="707"/>
        <v>35.6</v>
      </c>
      <c r="H835" s="26">
        <f t="shared" si="711"/>
        <v>8.1427908712748502E+49</v>
      </c>
      <c r="I835" s="23">
        <f t="shared" si="712"/>
        <v>165.8000000000001</v>
      </c>
      <c r="J835" s="27">
        <v>829</v>
      </c>
      <c r="M835" s="22"/>
      <c r="N835" s="23"/>
      <c r="O835" s="31"/>
    </row>
    <row r="836" spans="1:15">
      <c r="A836" s="23">
        <f t="shared" si="708"/>
        <v>777472127993.9176</v>
      </c>
      <c r="B836" s="23">
        <v>0</v>
      </c>
      <c r="C836" s="44">
        <f t="shared" si="710"/>
        <v>17.8</v>
      </c>
      <c r="D836" s="48"/>
      <c r="E836" s="47">
        <f t="shared" si="709"/>
        <v>17.8</v>
      </c>
      <c r="F836" s="84">
        <f t="shared" si="707"/>
        <v>35.6</v>
      </c>
      <c r="H836" s="26">
        <f t="shared" si="711"/>
        <v>9.3536104789182938E+49</v>
      </c>
      <c r="I836" s="23">
        <f t="shared" si="712"/>
        <v>166.00000000000009</v>
      </c>
      <c r="J836" s="27">
        <v>830</v>
      </c>
      <c r="M836" s="22"/>
      <c r="N836" s="23"/>
      <c r="O836" s="31"/>
    </row>
    <row r="837" spans="1:15">
      <c r="A837" s="23">
        <f t="shared" si="708"/>
        <v>804889623376.41699</v>
      </c>
      <c r="B837" s="23">
        <v>0</v>
      </c>
      <c r="C837" s="44">
        <f t="shared" si="710"/>
        <v>17.8</v>
      </c>
      <c r="D837" s="48"/>
      <c r="E837" s="47">
        <f t="shared" si="709"/>
        <v>17.8</v>
      </c>
      <c r="F837" s="84">
        <f t="shared" si="707"/>
        <v>35.6</v>
      </c>
      <c r="H837" s="26">
        <f t="shared" si="711"/>
        <v>1.0744476970416476E+50</v>
      </c>
      <c r="I837" s="23">
        <f t="shared" si="712"/>
        <v>166.20000000000007</v>
      </c>
      <c r="J837" s="27">
        <v>831</v>
      </c>
      <c r="M837" s="22"/>
      <c r="N837" s="23"/>
      <c r="O837" s="31"/>
    </row>
    <row r="838" spans="1:15">
      <c r="A838" s="23">
        <f t="shared" si="708"/>
        <v>833273994645.50134</v>
      </c>
      <c r="B838" s="23">
        <v>0</v>
      </c>
      <c r="C838" s="44">
        <f t="shared" si="710"/>
        <v>17.8</v>
      </c>
      <c r="D838" s="48"/>
      <c r="E838" s="47">
        <f t="shared" si="709"/>
        <v>17.8</v>
      </c>
      <c r="F838" s="84">
        <f t="shared" ref="F838:F901" si="713">C838+E838</f>
        <v>35.6</v>
      </c>
      <c r="H838" s="26">
        <f t="shared" si="711"/>
        <v>1.2342163021220934E+50</v>
      </c>
      <c r="I838" s="23">
        <f t="shared" si="712"/>
        <v>166.40000000000009</v>
      </c>
      <c r="J838" s="27">
        <v>832</v>
      </c>
      <c r="M838" s="22"/>
      <c r="N838" s="23"/>
      <c r="O838" s="31"/>
    </row>
    <row r="839" spans="1:15">
      <c r="A839" s="23">
        <f t="shared" ref="A839:A902" si="714">POWER(POWER(2,0.05),J839-40)</f>
        <v>862659338605.67542</v>
      </c>
      <c r="B839" s="23">
        <v>0</v>
      </c>
      <c r="C839" s="44">
        <f t="shared" si="710"/>
        <v>17.8</v>
      </c>
      <c r="D839" s="48"/>
      <c r="E839" s="47">
        <f t="shared" ref="E839:E902" si="715">C839</f>
        <v>17.8</v>
      </c>
      <c r="F839" s="84">
        <f t="shared" si="713"/>
        <v>35.6</v>
      </c>
      <c r="H839" s="26">
        <f t="shared" si="711"/>
        <v>1.4177422359581724E+50</v>
      </c>
      <c r="I839" s="23">
        <f t="shared" si="712"/>
        <v>166.60000000000008</v>
      </c>
      <c r="J839" s="27">
        <v>833</v>
      </c>
      <c r="M839" s="22"/>
      <c r="N839" s="23"/>
      <c r="O839" s="31"/>
    </row>
    <row r="840" spans="1:15">
      <c r="A840" s="23">
        <f t="shared" si="714"/>
        <v>893080954482.65784</v>
      </c>
      <c r="B840" s="23">
        <v>0</v>
      </c>
      <c r="C840" s="44">
        <f t="shared" si="710"/>
        <v>17.8</v>
      </c>
      <c r="D840" s="48"/>
      <c r="E840" s="47">
        <f t="shared" si="715"/>
        <v>17.8</v>
      </c>
      <c r="F840" s="84">
        <f t="shared" si="713"/>
        <v>35.6</v>
      </c>
      <c r="H840" s="26">
        <f t="shared" si="711"/>
        <v>1.6285581742549711E+50</v>
      </c>
      <c r="I840" s="23">
        <f t="shared" si="712"/>
        <v>166.8000000000001</v>
      </c>
      <c r="J840" s="27">
        <v>834</v>
      </c>
      <c r="M840" s="22"/>
      <c r="N840" s="23"/>
      <c r="O840" s="31"/>
    </row>
    <row r="841" spans="1:15">
      <c r="A841" s="23">
        <f t="shared" si="714"/>
        <v>924575386326.67346</v>
      </c>
      <c r="B841" s="23">
        <v>0</v>
      </c>
      <c r="C841" s="44">
        <f t="shared" si="710"/>
        <v>17.8</v>
      </c>
      <c r="D841" s="48"/>
      <c r="E841" s="47">
        <f t="shared" si="715"/>
        <v>17.8</v>
      </c>
      <c r="F841" s="84">
        <f t="shared" si="713"/>
        <v>35.6</v>
      </c>
      <c r="H841" s="26">
        <f t="shared" si="711"/>
        <v>1.87072209578366E+50</v>
      </c>
      <c r="I841" s="23">
        <f t="shared" si="712"/>
        <v>167.00000000000009</v>
      </c>
      <c r="J841" s="27">
        <v>835</v>
      </c>
      <c r="M841" s="22"/>
      <c r="N841" s="23"/>
      <c r="O841" s="31"/>
    </row>
    <row r="842" spans="1:15">
      <c r="A842" s="23">
        <f t="shared" si="714"/>
        <v>957180466911.09583</v>
      </c>
      <c r="B842" s="23">
        <v>0</v>
      </c>
      <c r="C842" s="44">
        <f t="shared" si="710"/>
        <v>17.8</v>
      </c>
      <c r="D842" s="48"/>
      <c r="E842" s="47">
        <f t="shared" si="715"/>
        <v>17.8</v>
      </c>
      <c r="F842" s="84">
        <f t="shared" si="713"/>
        <v>35.6</v>
      </c>
      <c r="H842" s="26">
        <f t="shared" si="711"/>
        <v>2.148895394083296E+50</v>
      </c>
      <c r="I842" s="23">
        <f t="shared" si="712"/>
        <v>167.20000000000007</v>
      </c>
      <c r="J842" s="27">
        <v>836</v>
      </c>
      <c r="M842" s="22"/>
      <c r="N842" s="23"/>
      <c r="O842" s="31"/>
    </row>
    <row r="843" spans="1:15">
      <c r="A843" s="23">
        <f t="shared" si="714"/>
        <v>990935363179.1698</v>
      </c>
      <c r="B843" s="23">
        <v>0</v>
      </c>
      <c r="C843" s="44">
        <f t="shared" si="710"/>
        <v>17.8</v>
      </c>
      <c r="D843" s="48"/>
      <c r="E843" s="47">
        <f t="shared" si="715"/>
        <v>17.8</v>
      </c>
      <c r="F843" s="84">
        <f t="shared" si="713"/>
        <v>35.6</v>
      </c>
      <c r="H843" s="26">
        <f t="shared" si="711"/>
        <v>2.4684326042441876E+50</v>
      </c>
      <c r="I843" s="23">
        <f t="shared" si="712"/>
        <v>167.40000000000009</v>
      </c>
      <c r="J843" s="27">
        <v>837</v>
      </c>
      <c r="M843" s="22"/>
      <c r="N843" s="23"/>
      <c r="O843" s="31"/>
    </row>
    <row r="844" spans="1:15">
      <c r="A844" s="23">
        <f t="shared" si="714"/>
        <v>1025880623293.411</v>
      </c>
      <c r="B844" s="23">
        <v>0</v>
      </c>
      <c r="C844" s="44">
        <f t="shared" si="710"/>
        <v>17.8</v>
      </c>
      <c r="D844" s="48"/>
      <c r="E844" s="47">
        <f t="shared" si="715"/>
        <v>17.8</v>
      </c>
      <c r="F844" s="84">
        <f t="shared" si="713"/>
        <v>35.6</v>
      </c>
      <c r="H844" s="26">
        <f t="shared" si="711"/>
        <v>2.8354844719163457E+50</v>
      </c>
      <c r="I844" s="23">
        <f t="shared" si="712"/>
        <v>167.60000000000008</v>
      </c>
      <c r="J844" s="27">
        <v>838</v>
      </c>
      <c r="M844" s="22"/>
      <c r="N844" s="23"/>
      <c r="O844" s="31"/>
    </row>
    <row r="845" spans="1:15">
      <c r="A845" s="23">
        <f t="shared" si="714"/>
        <v>1062058225344.1984</v>
      </c>
      <c r="B845" s="23">
        <v>0</v>
      </c>
      <c r="C845" s="44">
        <f t="shared" si="710"/>
        <v>17.8</v>
      </c>
      <c r="D845" s="48"/>
      <c r="E845" s="47">
        <f t="shared" si="715"/>
        <v>17.8</v>
      </c>
      <c r="F845" s="84">
        <f t="shared" si="713"/>
        <v>35.6</v>
      </c>
      <c r="H845" s="26">
        <f t="shared" si="711"/>
        <v>3.257116348509943E+50</v>
      </c>
      <c r="I845" s="23">
        <f t="shared" si="712"/>
        <v>167.8000000000001</v>
      </c>
      <c r="J845" s="27">
        <v>839</v>
      </c>
      <c r="M845" s="22"/>
      <c r="N845" s="23"/>
      <c r="O845" s="31"/>
    </row>
    <row r="846" spans="1:15">
      <c r="A846" s="23">
        <f t="shared" si="714"/>
        <v>1099511627776.0701</v>
      </c>
      <c r="B846" s="23">
        <v>0</v>
      </c>
      <c r="C846" s="44">
        <f t="shared" si="710"/>
        <v>17.8</v>
      </c>
      <c r="D846" s="48"/>
      <c r="E846" s="47">
        <f t="shared" si="715"/>
        <v>17.8</v>
      </c>
      <c r="F846" s="84">
        <f t="shared" si="713"/>
        <v>35.6</v>
      </c>
      <c r="H846" s="26">
        <f t="shared" si="711"/>
        <v>3.7414441915673208E+50</v>
      </c>
      <c r="I846" s="23">
        <f t="shared" si="712"/>
        <v>168.00000000000009</v>
      </c>
      <c r="J846" s="27">
        <v>840</v>
      </c>
      <c r="M846" s="22"/>
      <c r="N846" s="23"/>
      <c r="O846" s="31"/>
    </row>
    <row r="847" spans="1:15">
      <c r="A847" s="23">
        <f t="shared" si="714"/>
        <v>1138285821592.3022</v>
      </c>
      <c r="B847" s="23">
        <v>0</v>
      </c>
      <c r="C847" s="44">
        <f t="shared" si="710"/>
        <v>17.8</v>
      </c>
      <c r="D847" s="48"/>
      <c r="E847" s="47">
        <f t="shared" si="715"/>
        <v>17.8</v>
      </c>
      <c r="F847" s="84">
        <f t="shared" si="713"/>
        <v>35.6</v>
      </c>
      <c r="H847" s="26">
        <f t="shared" si="711"/>
        <v>4.2977907881665937E+50</v>
      </c>
      <c r="I847" s="23">
        <f t="shared" si="712"/>
        <v>168.20000000000007</v>
      </c>
      <c r="J847" s="27">
        <v>841</v>
      </c>
      <c r="M847" s="22"/>
      <c r="N847" s="23"/>
      <c r="O847" s="31"/>
    </row>
    <row r="848" spans="1:15">
      <c r="A848" s="23">
        <f t="shared" si="714"/>
        <v>1178427384400.4749</v>
      </c>
      <c r="B848" s="23">
        <v>0</v>
      </c>
      <c r="C848" s="44">
        <f t="shared" si="710"/>
        <v>17.8</v>
      </c>
      <c r="D848" s="48"/>
      <c r="E848" s="47">
        <f t="shared" si="715"/>
        <v>17.8</v>
      </c>
      <c r="F848" s="84">
        <f t="shared" si="713"/>
        <v>35.6</v>
      </c>
      <c r="H848" s="26">
        <f t="shared" si="711"/>
        <v>4.9368652084883769E+50</v>
      </c>
      <c r="I848" s="23">
        <f t="shared" si="712"/>
        <v>168.40000000000009</v>
      </c>
      <c r="J848" s="27">
        <v>842</v>
      </c>
      <c r="M848" s="22"/>
      <c r="N848" s="23"/>
      <c r="O848" s="31"/>
    </row>
    <row r="849" spans="1:15">
      <c r="A849" s="23">
        <f t="shared" si="714"/>
        <v>1219984536363.9514</v>
      </c>
      <c r="B849" s="23">
        <v>0</v>
      </c>
      <c r="C849" s="44">
        <f t="shared" si="710"/>
        <v>17.8</v>
      </c>
      <c r="D849" s="48"/>
      <c r="E849" s="47">
        <f t="shared" si="715"/>
        <v>17.8</v>
      </c>
      <c r="F849" s="84">
        <f t="shared" si="713"/>
        <v>35.6</v>
      </c>
      <c r="H849" s="26">
        <f t="shared" si="711"/>
        <v>5.6709689438326921E+50</v>
      </c>
      <c r="I849" s="23">
        <f t="shared" si="712"/>
        <v>168.60000000000008</v>
      </c>
      <c r="J849" s="27">
        <v>843</v>
      </c>
      <c r="M849" s="22"/>
      <c r="N849" s="23"/>
      <c r="O849" s="31"/>
    </row>
    <row r="850" spans="1:15">
      <c r="A850" s="23">
        <f t="shared" si="714"/>
        <v>1263007198126.4844</v>
      </c>
      <c r="B850" s="23">
        <v>0</v>
      </c>
      <c r="C850" s="44">
        <f t="shared" si="710"/>
        <v>17.8</v>
      </c>
      <c r="D850" s="48"/>
      <c r="E850" s="47">
        <f t="shared" si="715"/>
        <v>17.8</v>
      </c>
      <c r="F850" s="84">
        <f t="shared" si="713"/>
        <v>35.6</v>
      </c>
      <c r="H850" s="26">
        <f t="shared" si="711"/>
        <v>6.5142326970198876E+50</v>
      </c>
      <c r="I850" s="23">
        <f t="shared" si="712"/>
        <v>168.80000000000007</v>
      </c>
      <c r="J850" s="27">
        <v>844</v>
      </c>
      <c r="M850" s="22"/>
      <c r="N850" s="23"/>
      <c r="O850" s="31"/>
    </row>
    <row r="851" spans="1:15">
      <c r="A851" s="23">
        <f t="shared" si="714"/>
        <v>1307547050779.5264</v>
      </c>
      <c r="B851" s="23">
        <v>0</v>
      </c>
      <c r="C851" s="44">
        <f t="shared" si="710"/>
        <v>17.8</v>
      </c>
      <c r="D851" s="48"/>
      <c r="E851" s="47">
        <f t="shared" si="715"/>
        <v>17.8</v>
      </c>
      <c r="F851" s="84">
        <f t="shared" si="713"/>
        <v>35.6</v>
      </c>
      <c r="H851" s="26">
        <f t="shared" si="711"/>
        <v>7.482888383134645E+50</v>
      </c>
      <c r="I851" s="23">
        <f t="shared" si="712"/>
        <v>169.00000000000009</v>
      </c>
      <c r="J851" s="27">
        <v>845</v>
      </c>
      <c r="M851" s="22"/>
      <c r="N851" s="23"/>
      <c r="O851" s="31"/>
    </row>
    <row r="852" spans="1:15">
      <c r="A852" s="23">
        <f t="shared" si="714"/>
        <v>1353657597944.2842</v>
      </c>
      <c r="B852" s="23">
        <v>0</v>
      </c>
      <c r="C852" s="44">
        <f t="shared" si="710"/>
        <v>17.8</v>
      </c>
      <c r="D852" s="48"/>
      <c r="E852" s="47">
        <f t="shared" si="715"/>
        <v>17.8</v>
      </c>
      <c r="F852" s="84">
        <f t="shared" si="713"/>
        <v>35.6</v>
      </c>
      <c r="H852" s="26">
        <f t="shared" si="711"/>
        <v>8.5955815763331891E+50</v>
      </c>
      <c r="I852" s="23">
        <f t="shared" si="712"/>
        <v>169.20000000000007</v>
      </c>
      <c r="J852" s="27">
        <v>846</v>
      </c>
      <c r="M852" s="22"/>
      <c r="N852" s="23"/>
      <c r="O852" s="31"/>
    </row>
    <row r="853" spans="1:15">
      <c r="A853" s="23">
        <f t="shared" si="714"/>
        <v>1401394230043.0918</v>
      </c>
      <c r="B853" s="23">
        <v>0</v>
      </c>
      <c r="C853" s="44">
        <f t="shared" si="710"/>
        <v>17.8</v>
      </c>
      <c r="D853" s="48"/>
      <c r="E853" s="47">
        <f t="shared" si="715"/>
        <v>17.8</v>
      </c>
      <c r="F853" s="84">
        <f t="shared" si="713"/>
        <v>35.6</v>
      </c>
      <c r="H853" s="26">
        <f t="shared" si="711"/>
        <v>9.8737304169767554E+50</v>
      </c>
      <c r="I853" s="23">
        <f t="shared" si="712"/>
        <v>169.40000000000009</v>
      </c>
      <c r="J853" s="27">
        <v>847</v>
      </c>
      <c r="M853" s="22"/>
      <c r="N853" s="23"/>
      <c r="O853" s="31"/>
    </row>
    <row r="854" spans="1:15">
      <c r="A854" s="23">
        <f t="shared" si="714"/>
        <v>1450814290837.3071</v>
      </c>
      <c r="B854" s="23">
        <v>0</v>
      </c>
      <c r="C854" s="44">
        <f t="shared" ref="C854:C906" si="716">IF(D854&gt;0,C853+D854,C853)</f>
        <v>17.8</v>
      </c>
      <c r="D854" s="48"/>
      <c r="E854" s="47">
        <f t="shared" si="715"/>
        <v>17.8</v>
      </c>
      <c r="F854" s="84">
        <f t="shared" si="713"/>
        <v>35.6</v>
      </c>
      <c r="H854" s="26">
        <f t="shared" si="711"/>
        <v>1.1341937887665391E+51</v>
      </c>
      <c r="I854" s="23">
        <f t="shared" si="712"/>
        <v>169.60000000000008</v>
      </c>
      <c r="J854" s="27">
        <v>848</v>
      </c>
      <c r="M854" s="22"/>
      <c r="N854" s="23"/>
      <c r="O854" s="31"/>
    </row>
    <row r="855" spans="1:15">
      <c r="A855" s="23">
        <f t="shared" si="714"/>
        <v>1501977146311.6672</v>
      </c>
      <c r="B855" s="23">
        <v>0</v>
      </c>
      <c r="C855" s="44">
        <f t="shared" si="716"/>
        <v>17.8</v>
      </c>
      <c r="D855" s="48"/>
      <c r="E855" s="47">
        <f t="shared" si="715"/>
        <v>17.8</v>
      </c>
      <c r="F855" s="84">
        <f t="shared" si="713"/>
        <v>35.6</v>
      </c>
      <c r="H855" s="26">
        <f t="shared" si="711"/>
        <v>1.302846539403978E+51</v>
      </c>
      <c r="I855" s="23">
        <f t="shared" si="712"/>
        <v>169.80000000000007</v>
      </c>
      <c r="J855" s="27">
        <v>849</v>
      </c>
      <c r="M855" s="22"/>
      <c r="N855" s="23"/>
      <c r="O855" s="31"/>
    </row>
    <row r="856" spans="1:15">
      <c r="A856" s="23">
        <f t="shared" si="714"/>
        <v>1554944255987.8381</v>
      </c>
      <c r="B856" s="23">
        <v>0</v>
      </c>
      <c r="C856" s="44">
        <f t="shared" si="716"/>
        <v>17.8</v>
      </c>
      <c r="D856" s="48"/>
      <c r="E856" s="47">
        <f t="shared" si="715"/>
        <v>17.8</v>
      </c>
      <c r="F856" s="84">
        <f t="shared" si="713"/>
        <v>35.6</v>
      </c>
      <c r="H856" s="26">
        <f t="shared" si="711"/>
        <v>1.4965776766269297E+51</v>
      </c>
      <c r="I856" s="23">
        <f t="shared" si="712"/>
        <v>170.00000000000009</v>
      </c>
      <c r="J856" s="27">
        <v>850</v>
      </c>
      <c r="M856" s="22"/>
      <c r="N856" s="23"/>
      <c r="O856" s="31"/>
    </row>
    <row r="857" spans="1:15">
      <c r="A857" s="23">
        <f t="shared" si="714"/>
        <v>1609779246752.8364</v>
      </c>
      <c r="B857" s="23">
        <v>0</v>
      </c>
      <c r="C857" s="44">
        <f t="shared" si="716"/>
        <v>17.8</v>
      </c>
      <c r="D857" s="48"/>
      <c r="E857" s="47">
        <f t="shared" si="715"/>
        <v>17.8</v>
      </c>
      <c r="F857" s="84">
        <f t="shared" si="713"/>
        <v>35.6</v>
      </c>
      <c r="H857" s="26">
        <f t="shared" si="711"/>
        <v>1.7191163152666385E+51</v>
      </c>
      <c r="I857" s="23">
        <f t="shared" si="712"/>
        <v>170.20000000000007</v>
      </c>
      <c r="J857" s="27">
        <v>851</v>
      </c>
      <c r="M857" s="22"/>
      <c r="N857" s="23"/>
      <c r="O857" s="31"/>
    </row>
    <row r="858" spans="1:15">
      <c r="A858" s="23">
        <f t="shared" si="714"/>
        <v>1666547989291.0056</v>
      </c>
      <c r="B858" s="23">
        <v>0</v>
      </c>
      <c r="C858" s="44">
        <f t="shared" si="716"/>
        <v>17.8</v>
      </c>
      <c r="D858" s="48"/>
      <c r="E858" s="47">
        <f t="shared" si="715"/>
        <v>17.8</v>
      </c>
      <c r="F858" s="84">
        <f t="shared" si="713"/>
        <v>35.6</v>
      </c>
      <c r="H858" s="26">
        <f t="shared" si="711"/>
        <v>1.9747460833953521E+51</v>
      </c>
      <c r="I858" s="23">
        <f t="shared" si="712"/>
        <v>170.40000000000009</v>
      </c>
      <c r="J858" s="27">
        <v>852</v>
      </c>
      <c r="M858" s="22"/>
      <c r="N858" s="23"/>
      <c r="O858" s="31"/>
    </row>
    <row r="859" spans="1:15">
      <c r="A859" s="23">
        <f t="shared" si="714"/>
        <v>1725318677211.3535</v>
      </c>
      <c r="B859" s="23">
        <v>0</v>
      </c>
      <c r="C859" s="44">
        <f t="shared" si="716"/>
        <v>17.8</v>
      </c>
      <c r="D859" s="48"/>
      <c r="E859" s="47">
        <f t="shared" si="715"/>
        <v>17.8</v>
      </c>
      <c r="F859" s="84">
        <f t="shared" si="713"/>
        <v>35.6</v>
      </c>
      <c r="H859" s="26">
        <f t="shared" si="711"/>
        <v>2.2683875775330785E+51</v>
      </c>
      <c r="I859" s="23">
        <f t="shared" si="712"/>
        <v>170.60000000000008</v>
      </c>
      <c r="J859" s="27">
        <v>853</v>
      </c>
      <c r="M859" s="22"/>
      <c r="N859" s="23"/>
      <c r="O859" s="31"/>
    </row>
    <row r="860" spans="1:15">
      <c r="A860" s="23">
        <f t="shared" si="714"/>
        <v>1786161908965.3184</v>
      </c>
      <c r="B860" s="23">
        <v>0</v>
      </c>
      <c r="C860" s="44">
        <f t="shared" si="716"/>
        <v>17.8</v>
      </c>
      <c r="D860" s="48"/>
      <c r="E860" s="47">
        <f t="shared" si="715"/>
        <v>17.8</v>
      </c>
      <c r="F860" s="84">
        <f t="shared" si="713"/>
        <v>35.6</v>
      </c>
      <c r="H860" s="26">
        <f t="shared" si="711"/>
        <v>2.605693078807957E+51</v>
      </c>
      <c r="I860" s="23">
        <f t="shared" si="712"/>
        <v>170.8000000000001</v>
      </c>
      <c r="J860" s="27">
        <v>854</v>
      </c>
      <c r="M860" s="22"/>
      <c r="N860" s="23"/>
      <c r="O860" s="31"/>
    </row>
    <row r="861" spans="1:15">
      <c r="A861" s="23">
        <f t="shared" si="714"/>
        <v>1849150772653.3501</v>
      </c>
      <c r="B861" s="23">
        <v>0</v>
      </c>
      <c r="C861" s="44">
        <f t="shared" si="716"/>
        <v>17.8</v>
      </c>
      <c r="D861" s="48"/>
      <c r="E861" s="47">
        <f t="shared" si="715"/>
        <v>17.8</v>
      </c>
      <c r="F861" s="84">
        <f t="shared" si="713"/>
        <v>35.6</v>
      </c>
      <c r="H861" s="26">
        <f t="shared" si="711"/>
        <v>2.99315535325386E+51</v>
      </c>
      <c r="I861" s="23">
        <f t="shared" si="712"/>
        <v>171.00000000000009</v>
      </c>
      <c r="J861" s="27">
        <v>855</v>
      </c>
      <c r="M861" s="22"/>
      <c r="N861" s="23"/>
      <c r="O861" s="31"/>
    </row>
    <row r="862" spans="1:15">
      <c r="A862" s="23">
        <f t="shared" si="714"/>
        <v>1914360933822.1948</v>
      </c>
      <c r="B862" s="23">
        <v>0</v>
      </c>
      <c r="C862" s="44">
        <f t="shared" si="716"/>
        <v>17.8</v>
      </c>
      <c r="D862" s="48"/>
      <c r="E862" s="47">
        <f t="shared" si="715"/>
        <v>17.8</v>
      </c>
      <c r="F862" s="84">
        <f t="shared" si="713"/>
        <v>35.6</v>
      </c>
      <c r="H862" s="26">
        <f t="shared" si="711"/>
        <v>3.4382326305332783E+51</v>
      </c>
      <c r="I862" s="23">
        <f t="shared" si="712"/>
        <v>171.2000000000001</v>
      </c>
      <c r="J862" s="27">
        <v>856</v>
      </c>
      <c r="M862" s="22"/>
      <c r="N862" s="23"/>
      <c r="O862" s="31"/>
    </row>
    <row r="863" spans="1:15">
      <c r="A863" s="23">
        <f t="shared" si="714"/>
        <v>1981870726358.343</v>
      </c>
      <c r="B863" s="23">
        <v>0</v>
      </c>
      <c r="C863" s="44">
        <f t="shared" si="716"/>
        <v>17.8</v>
      </c>
      <c r="D863" s="48"/>
      <c r="E863" s="47">
        <f t="shared" si="715"/>
        <v>17.8</v>
      </c>
      <c r="F863" s="84">
        <f t="shared" si="713"/>
        <v>35.6</v>
      </c>
      <c r="H863" s="26">
        <f t="shared" si="711"/>
        <v>3.9494921667907055E+51</v>
      </c>
      <c r="I863" s="23">
        <f t="shared" si="712"/>
        <v>171.40000000000009</v>
      </c>
      <c r="J863" s="27">
        <v>857</v>
      </c>
      <c r="M863" s="22"/>
      <c r="N863" s="23"/>
      <c r="O863" s="31"/>
    </row>
    <row r="864" spans="1:15">
      <c r="A864" s="23">
        <f t="shared" si="714"/>
        <v>2051761246586.8257</v>
      </c>
      <c r="B864" s="23">
        <v>0</v>
      </c>
      <c r="C864" s="44">
        <f t="shared" si="716"/>
        <v>17.8</v>
      </c>
      <c r="D864" s="48"/>
      <c r="E864" s="47">
        <f t="shared" si="715"/>
        <v>17.8</v>
      </c>
      <c r="F864" s="84">
        <f t="shared" si="713"/>
        <v>35.6</v>
      </c>
      <c r="H864" s="26">
        <f t="shared" si="711"/>
        <v>4.536775155066159E+51</v>
      </c>
      <c r="I864" s="23">
        <f t="shared" si="712"/>
        <v>171.60000000000011</v>
      </c>
      <c r="J864" s="27">
        <v>858</v>
      </c>
      <c r="M864" s="22"/>
      <c r="N864" s="23"/>
      <c r="O864" s="31"/>
    </row>
    <row r="865" spans="1:15">
      <c r="A865" s="23">
        <f t="shared" si="714"/>
        <v>2124116450688.3999</v>
      </c>
      <c r="B865" s="23">
        <v>0</v>
      </c>
      <c r="C865" s="44">
        <f t="shared" si="716"/>
        <v>17.8</v>
      </c>
      <c r="D865" s="48"/>
      <c r="E865" s="47">
        <f t="shared" si="715"/>
        <v>17.8</v>
      </c>
      <c r="F865" s="84">
        <f t="shared" si="713"/>
        <v>35.6</v>
      </c>
      <c r="H865" s="26">
        <f t="shared" si="711"/>
        <v>5.2113861576159148E+51</v>
      </c>
      <c r="I865" s="23">
        <f t="shared" si="712"/>
        <v>171.8000000000001</v>
      </c>
      <c r="J865" s="27">
        <v>859</v>
      </c>
      <c r="M865" s="22"/>
      <c r="N865" s="23"/>
      <c r="O865" s="31"/>
    </row>
    <row r="866" spans="1:15">
      <c r="A866" s="23">
        <f t="shared" si="714"/>
        <v>2199023255552.1436</v>
      </c>
      <c r="B866" s="23">
        <v>0</v>
      </c>
      <c r="C866" s="44">
        <f t="shared" si="716"/>
        <v>17.8</v>
      </c>
      <c r="D866" s="48"/>
      <c r="E866" s="47">
        <f t="shared" si="715"/>
        <v>17.8</v>
      </c>
      <c r="F866" s="84">
        <f t="shared" si="713"/>
        <v>35.6</v>
      </c>
      <c r="H866" s="26">
        <f t="shared" ref="H866:H906" si="717">POWER($I$1,J866)</f>
        <v>5.9863107065077213E+51</v>
      </c>
      <c r="I866" s="23">
        <f t="shared" ref="I866:I906" si="718">LOG(H866,2)</f>
        <v>172.00000000000009</v>
      </c>
      <c r="J866" s="27">
        <v>860</v>
      </c>
      <c r="M866" s="22"/>
      <c r="N866" s="23"/>
      <c r="O866" s="31"/>
    </row>
    <row r="867" spans="1:15">
      <c r="A867" s="23">
        <f t="shared" si="714"/>
        <v>2276571643184.6079</v>
      </c>
      <c r="B867" s="23">
        <v>0</v>
      </c>
      <c r="C867" s="44">
        <f t="shared" si="716"/>
        <v>17.8</v>
      </c>
      <c r="D867" s="48"/>
      <c r="E867" s="47">
        <f t="shared" si="715"/>
        <v>17.8</v>
      </c>
      <c r="F867" s="84">
        <f t="shared" si="713"/>
        <v>35.6</v>
      </c>
      <c r="H867" s="26">
        <f t="shared" si="717"/>
        <v>6.8764652610665593E+51</v>
      </c>
      <c r="I867" s="23">
        <f t="shared" si="718"/>
        <v>172.2000000000001</v>
      </c>
      <c r="J867" s="27">
        <v>861</v>
      </c>
      <c r="M867" s="22"/>
      <c r="N867" s="23"/>
      <c r="O867" s="31"/>
    </row>
    <row r="868" spans="1:15">
      <c r="A868" s="23">
        <f t="shared" si="714"/>
        <v>2356854768800.9531</v>
      </c>
      <c r="B868" s="23">
        <v>0</v>
      </c>
      <c r="C868" s="44">
        <f t="shared" si="716"/>
        <v>17.8</v>
      </c>
      <c r="D868" s="48"/>
      <c r="E868" s="47">
        <f t="shared" si="715"/>
        <v>17.8</v>
      </c>
      <c r="F868" s="84">
        <f t="shared" si="713"/>
        <v>35.6</v>
      </c>
      <c r="H868" s="26">
        <f t="shared" si="717"/>
        <v>7.898984333581411E+51</v>
      </c>
      <c r="I868" s="23">
        <f t="shared" si="718"/>
        <v>172.40000000000009</v>
      </c>
      <c r="J868" s="27">
        <v>862</v>
      </c>
      <c r="M868" s="22"/>
      <c r="N868" s="23"/>
      <c r="O868" s="31"/>
    </row>
    <row r="869" spans="1:15">
      <c r="A869" s="23">
        <f t="shared" si="714"/>
        <v>2439969072727.9067</v>
      </c>
      <c r="B869" s="23">
        <v>0</v>
      </c>
      <c r="C869" s="44">
        <f t="shared" si="716"/>
        <v>17.8</v>
      </c>
      <c r="D869" s="48"/>
      <c r="E869" s="47">
        <f t="shared" si="715"/>
        <v>17.8</v>
      </c>
      <c r="F869" s="84">
        <f t="shared" si="713"/>
        <v>35.6</v>
      </c>
      <c r="H869" s="26">
        <f t="shared" si="717"/>
        <v>9.0735503101323207E+51</v>
      </c>
      <c r="I869" s="23">
        <f t="shared" si="718"/>
        <v>172.60000000000011</v>
      </c>
      <c r="J869" s="27">
        <v>863</v>
      </c>
      <c r="M869" s="22"/>
      <c r="N869" s="23"/>
      <c r="O869" s="31"/>
    </row>
    <row r="870" spans="1:15">
      <c r="A870" s="23">
        <f t="shared" si="714"/>
        <v>2526014396252.9727</v>
      </c>
      <c r="B870" s="23">
        <v>0</v>
      </c>
      <c r="C870" s="44">
        <f t="shared" si="716"/>
        <v>17.8</v>
      </c>
      <c r="D870" s="48"/>
      <c r="E870" s="47">
        <f t="shared" si="715"/>
        <v>17.8</v>
      </c>
      <c r="F870" s="84">
        <f t="shared" si="713"/>
        <v>35.6</v>
      </c>
      <c r="H870" s="26">
        <f t="shared" si="717"/>
        <v>1.0422772315231835E+52</v>
      </c>
      <c r="I870" s="23">
        <f t="shared" si="718"/>
        <v>172.8000000000001</v>
      </c>
      <c r="J870" s="27">
        <v>864</v>
      </c>
      <c r="M870" s="22"/>
      <c r="N870" s="23"/>
      <c r="O870" s="31"/>
    </row>
    <row r="871" spans="1:15">
      <c r="A871" s="23">
        <f t="shared" si="714"/>
        <v>2615094101559.0576</v>
      </c>
      <c r="B871" s="23">
        <v>0</v>
      </c>
      <c r="C871" s="44">
        <f t="shared" si="716"/>
        <v>17.8</v>
      </c>
      <c r="D871" s="48"/>
      <c r="E871" s="47">
        <f t="shared" si="715"/>
        <v>17.8</v>
      </c>
      <c r="F871" s="84">
        <f t="shared" si="713"/>
        <v>35.6</v>
      </c>
      <c r="H871" s="26">
        <f t="shared" si="717"/>
        <v>1.1972621413015451E+52</v>
      </c>
      <c r="I871" s="23">
        <f t="shared" si="718"/>
        <v>173.00000000000009</v>
      </c>
      <c r="J871" s="27">
        <v>865</v>
      </c>
      <c r="M871" s="22"/>
      <c r="N871" s="23"/>
      <c r="O871" s="31"/>
    </row>
    <row r="872" spans="1:15">
      <c r="A872" s="23">
        <f t="shared" si="714"/>
        <v>2707315195888.5732</v>
      </c>
      <c r="B872" s="23">
        <v>0</v>
      </c>
      <c r="C872" s="44">
        <f t="shared" si="716"/>
        <v>17.8</v>
      </c>
      <c r="D872" s="48"/>
      <c r="E872" s="47">
        <f t="shared" si="715"/>
        <v>17.8</v>
      </c>
      <c r="F872" s="84">
        <f t="shared" si="713"/>
        <v>35.6</v>
      </c>
      <c r="H872" s="26">
        <f t="shared" si="717"/>
        <v>1.3752930522133121E+52</v>
      </c>
      <c r="I872" s="23">
        <f t="shared" si="718"/>
        <v>173.2000000000001</v>
      </c>
      <c r="J872" s="27">
        <v>866</v>
      </c>
      <c r="M872" s="22"/>
      <c r="N872" s="23"/>
      <c r="O872" s="31"/>
    </row>
    <row r="873" spans="1:15">
      <c r="A873" s="23">
        <f t="shared" si="714"/>
        <v>2802788460086.188</v>
      </c>
      <c r="B873" s="23">
        <v>0</v>
      </c>
      <c r="C873" s="44">
        <f t="shared" si="716"/>
        <v>17.8</v>
      </c>
      <c r="D873" s="48"/>
      <c r="E873" s="47">
        <f t="shared" si="715"/>
        <v>17.8</v>
      </c>
      <c r="F873" s="84">
        <f t="shared" si="713"/>
        <v>35.6</v>
      </c>
      <c r="H873" s="26">
        <f t="shared" si="717"/>
        <v>1.5797968667162833E+52</v>
      </c>
      <c r="I873" s="23">
        <f t="shared" si="718"/>
        <v>173.40000000000009</v>
      </c>
      <c r="J873" s="27">
        <v>867</v>
      </c>
      <c r="M873" s="22"/>
      <c r="N873" s="23"/>
      <c r="O873" s="31"/>
    </row>
    <row r="874" spans="1:15">
      <c r="A874" s="23">
        <f t="shared" si="714"/>
        <v>2901628581674.6191</v>
      </c>
      <c r="B874" s="23">
        <v>0</v>
      </c>
      <c r="C874" s="44">
        <f t="shared" si="716"/>
        <v>17.8</v>
      </c>
      <c r="D874" s="48"/>
      <c r="E874" s="47">
        <f t="shared" si="715"/>
        <v>17.8</v>
      </c>
      <c r="F874" s="84">
        <f t="shared" si="713"/>
        <v>35.6</v>
      </c>
      <c r="H874" s="26">
        <f t="shared" si="717"/>
        <v>1.8147100620264647E+52</v>
      </c>
      <c r="I874" s="23">
        <f t="shared" si="718"/>
        <v>173.60000000000008</v>
      </c>
      <c r="J874" s="27">
        <v>868</v>
      </c>
      <c r="M874" s="22"/>
      <c r="N874" s="23"/>
      <c r="O874" s="31"/>
    </row>
    <row r="875" spans="1:15">
      <c r="A875" s="23">
        <f t="shared" si="714"/>
        <v>3003954292623.3389</v>
      </c>
      <c r="B875" s="23">
        <v>0</v>
      </c>
      <c r="C875" s="44">
        <f t="shared" si="716"/>
        <v>17.8</v>
      </c>
      <c r="D875" s="48"/>
      <c r="E875" s="47">
        <f t="shared" si="715"/>
        <v>17.8</v>
      </c>
      <c r="F875" s="84">
        <f t="shared" si="713"/>
        <v>35.6</v>
      </c>
      <c r="H875" s="26">
        <f t="shared" si="717"/>
        <v>2.0845544630463672E+52</v>
      </c>
      <c r="I875" s="23">
        <f t="shared" si="718"/>
        <v>173.8000000000001</v>
      </c>
      <c r="J875" s="27">
        <v>869</v>
      </c>
      <c r="M875" s="22"/>
      <c r="N875" s="23"/>
      <c r="O875" s="31"/>
    </row>
    <row r="876" spans="1:15">
      <c r="A876" s="23">
        <f t="shared" si="714"/>
        <v>3109888511975.6807</v>
      </c>
      <c r="B876" s="23">
        <v>0</v>
      </c>
      <c r="C876" s="44">
        <f t="shared" si="716"/>
        <v>17.8</v>
      </c>
      <c r="D876" s="48"/>
      <c r="E876" s="47">
        <f t="shared" si="715"/>
        <v>17.8</v>
      </c>
      <c r="F876" s="84">
        <f t="shared" si="713"/>
        <v>35.6</v>
      </c>
      <c r="H876" s="26">
        <f t="shared" si="717"/>
        <v>2.3945242826030901E+52</v>
      </c>
      <c r="I876" s="23">
        <f t="shared" si="718"/>
        <v>174.00000000000009</v>
      </c>
      <c r="J876" s="27">
        <v>870</v>
      </c>
      <c r="M876" s="22"/>
      <c r="N876" s="23"/>
      <c r="O876" s="31"/>
    </row>
    <row r="877" spans="1:15">
      <c r="A877" s="23">
        <f t="shared" si="714"/>
        <v>3219558493505.6787</v>
      </c>
      <c r="B877" s="23">
        <v>0</v>
      </c>
      <c r="C877" s="44">
        <f t="shared" si="716"/>
        <v>17.8</v>
      </c>
      <c r="D877" s="48"/>
      <c r="E877" s="47">
        <f t="shared" si="715"/>
        <v>17.8</v>
      </c>
      <c r="F877" s="84">
        <f t="shared" si="713"/>
        <v>35.6</v>
      </c>
      <c r="H877" s="26">
        <f t="shared" si="717"/>
        <v>2.7505861044266258E+52</v>
      </c>
      <c r="I877" s="23">
        <f t="shared" si="718"/>
        <v>174.2000000000001</v>
      </c>
      <c r="J877" s="27">
        <v>871</v>
      </c>
      <c r="M877" s="22"/>
      <c r="N877" s="23"/>
      <c r="O877" s="31"/>
    </row>
    <row r="878" spans="1:15">
      <c r="A878" s="23">
        <f t="shared" si="714"/>
        <v>3333095978582.0161</v>
      </c>
      <c r="B878" s="23">
        <v>0</v>
      </c>
      <c r="C878" s="44">
        <f t="shared" si="716"/>
        <v>17.8</v>
      </c>
      <c r="D878" s="48"/>
      <c r="E878" s="47">
        <f t="shared" si="715"/>
        <v>17.8</v>
      </c>
      <c r="F878" s="84">
        <f t="shared" si="713"/>
        <v>35.6</v>
      </c>
      <c r="H878" s="26">
        <f t="shared" si="717"/>
        <v>3.1595937334325676E+52</v>
      </c>
      <c r="I878" s="23">
        <f t="shared" si="718"/>
        <v>174.40000000000009</v>
      </c>
      <c r="J878" s="27">
        <v>872</v>
      </c>
      <c r="M878" s="22"/>
      <c r="N878" s="23"/>
      <c r="O878" s="31"/>
    </row>
    <row r="879" spans="1:15">
      <c r="A879" s="23">
        <f t="shared" si="714"/>
        <v>3450637354422.7129</v>
      </c>
      <c r="B879" s="23">
        <v>0</v>
      </c>
      <c r="C879" s="44">
        <f t="shared" si="716"/>
        <v>17.8</v>
      </c>
      <c r="D879" s="48"/>
      <c r="E879" s="47">
        <f t="shared" si="715"/>
        <v>17.8</v>
      </c>
      <c r="F879" s="84">
        <f t="shared" si="713"/>
        <v>35.6</v>
      </c>
      <c r="H879" s="26">
        <f t="shared" si="717"/>
        <v>3.6294201240529315E+52</v>
      </c>
      <c r="I879" s="23">
        <f t="shared" si="718"/>
        <v>174.60000000000008</v>
      </c>
      <c r="J879" s="27">
        <v>873</v>
      </c>
      <c r="M879" s="22"/>
      <c r="N879" s="23"/>
      <c r="O879" s="31"/>
    </row>
    <row r="880" spans="1:15">
      <c r="A880" s="23">
        <f t="shared" si="714"/>
        <v>3572323817930.6426</v>
      </c>
      <c r="B880" s="23">
        <v>0</v>
      </c>
      <c r="C880" s="44">
        <f t="shared" si="716"/>
        <v>17.8</v>
      </c>
      <c r="D880" s="48"/>
      <c r="E880" s="47">
        <f t="shared" si="715"/>
        <v>17.8</v>
      </c>
      <c r="F880" s="84">
        <f t="shared" si="713"/>
        <v>35.6</v>
      </c>
      <c r="H880" s="26">
        <f t="shared" si="717"/>
        <v>4.1691089260927366E+52</v>
      </c>
      <c r="I880" s="23">
        <f t="shared" si="718"/>
        <v>174.8000000000001</v>
      </c>
      <c r="J880" s="27">
        <v>874</v>
      </c>
      <c r="M880" s="22"/>
      <c r="N880" s="23"/>
      <c r="O880" s="31"/>
    </row>
    <row r="881" spans="1:15">
      <c r="A881" s="23">
        <f t="shared" si="714"/>
        <v>3698301545306.7056</v>
      </c>
      <c r="B881" s="23">
        <v>0</v>
      </c>
      <c r="C881" s="44">
        <f t="shared" si="716"/>
        <v>17.8</v>
      </c>
      <c r="D881" s="48"/>
      <c r="E881" s="47">
        <f t="shared" si="715"/>
        <v>17.8</v>
      </c>
      <c r="F881" s="84">
        <f t="shared" si="713"/>
        <v>35.6</v>
      </c>
      <c r="H881" s="26">
        <f t="shared" si="717"/>
        <v>4.7890485652061824E+52</v>
      </c>
      <c r="I881" s="23">
        <f t="shared" si="718"/>
        <v>175.00000000000009</v>
      </c>
      <c r="J881" s="27">
        <v>875</v>
      </c>
      <c r="M881" s="22"/>
      <c r="N881" s="23"/>
      <c r="O881" s="31"/>
    </row>
    <row r="882" spans="1:15">
      <c r="A882" s="23">
        <f t="shared" si="714"/>
        <v>3828721867644.3955</v>
      </c>
      <c r="B882" s="23">
        <v>0</v>
      </c>
      <c r="C882" s="44">
        <f t="shared" si="716"/>
        <v>17.8</v>
      </c>
      <c r="D882" s="48"/>
      <c r="E882" s="47">
        <f t="shared" si="715"/>
        <v>17.8</v>
      </c>
      <c r="F882" s="84">
        <f t="shared" si="713"/>
        <v>35.6</v>
      </c>
      <c r="H882" s="26">
        <f t="shared" si="717"/>
        <v>5.5011722088532527E+52</v>
      </c>
      <c r="I882" s="23">
        <f t="shared" si="718"/>
        <v>175.2000000000001</v>
      </c>
      <c r="J882" s="27">
        <v>876</v>
      </c>
      <c r="M882" s="22"/>
      <c r="N882" s="23"/>
      <c r="O882" s="31"/>
    </row>
    <row r="883" spans="1:15">
      <c r="A883" s="23">
        <f t="shared" si="714"/>
        <v>3963741452716.6924</v>
      </c>
      <c r="B883" s="23">
        <v>0</v>
      </c>
      <c r="C883" s="44">
        <f t="shared" si="716"/>
        <v>17.8</v>
      </c>
      <c r="D883" s="48"/>
      <c r="E883" s="47">
        <f t="shared" si="715"/>
        <v>17.8</v>
      </c>
      <c r="F883" s="84">
        <f t="shared" si="713"/>
        <v>35.6</v>
      </c>
      <c r="H883" s="26">
        <f t="shared" si="717"/>
        <v>6.3191874668651373E+52</v>
      </c>
      <c r="I883" s="23">
        <f t="shared" si="718"/>
        <v>175.40000000000009</v>
      </c>
      <c r="J883" s="27">
        <v>877</v>
      </c>
      <c r="M883" s="22"/>
      <c r="N883" s="23"/>
      <c r="O883" s="31"/>
    </row>
    <row r="884" spans="1:15">
      <c r="A884" s="23">
        <f t="shared" si="714"/>
        <v>4103522493173.6577</v>
      </c>
      <c r="B884" s="23">
        <v>0</v>
      </c>
      <c r="C884" s="44">
        <f t="shared" si="716"/>
        <v>17.8</v>
      </c>
      <c r="D884" s="48"/>
      <c r="E884" s="47">
        <f t="shared" si="715"/>
        <v>17.8</v>
      </c>
      <c r="F884" s="84">
        <f t="shared" si="713"/>
        <v>35.6</v>
      </c>
      <c r="H884" s="26">
        <f t="shared" si="717"/>
        <v>7.258840248105864E+52</v>
      </c>
      <c r="I884" s="23">
        <f t="shared" si="718"/>
        <v>175.60000000000008</v>
      </c>
      <c r="J884" s="27">
        <v>878</v>
      </c>
      <c r="M884" s="22"/>
      <c r="N884" s="23"/>
      <c r="O884" s="31"/>
    </row>
    <row r="885" spans="1:15">
      <c r="A885" s="23">
        <f t="shared" si="714"/>
        <v>4248232901376.8076</v>
      </c>
      <c r="B885" s="23">
        <v>0</v>
      </c>
      <c r="C885" s="44">
        <f t="shared" si="716"/>
        <v>17.8</v>
      </c>
      <c r="D885" s="48"/>
      <c r="E885" s="47">
        <f t="shared" si="715"/>
        <v>17.8</v>
      </c>
      <c r="F885" s="84">
        <f t="shared" si="713"/>
        <v>35.6</v>
      </c>
      <c r="H885" s="26">
        <f t="shared" si="717"/>
        <v>8.3382178521854753E+52</v>
      </c>
      <c r="I885" s="23">
        <f t="shared" si="718"/>
        <v>175.8000000000001</v>
      </c>
      <c r="J885" s="27">
        <v>879</v>
      </c>
      <c r="M885" s="22"/>
      <c r="N885" s="23"/>
      <c r="O885" s="31"/>
    </row>
    <row r="886" spans="1:15">
      <c r="A886" s="23">
        <f t="shared" si="714"/>
        <v>4398046511104.2949</v>
      </c>
      <c r="B886" s="23">
        <v>0</v>
      </c>
      <c r="C886" s="44">
        <f t="shared" si="716"/>
        <v>17.8</v>
      </c>
      <c r="D886" s="48"/>
      <c r="E886" s="47">
        <f t="shared" si="715"/>
        <v>17.8</v>
      </c>
      <c r="F886" s="84">
        <f t="shared" si="713"/>
        <v>35.6</v>
      </c>
      <c r="H886" s="26">
        <f t="shared" si="717"/>
        <v>9.5780971304123668E+52</v>
      </c>
      <c r="I886" s="23">
        <f t="shared" si="718"/>
        <v>176.00000000000009</v>
      </c>
      <c r="J886" s="27">
        <v>880</v>
      </c>
      <c r="M886" s="22"/>
      <c r="N886" s="23"/>
      <c r="O886" s="31"/>
    </row>
    <row r="887" spans="1:15">
      <c r="A887" s="23">
        <f t="shared" si="714"/>
        <v>4553143286369.2236</v>
      </c>
      <c r="B887" s="23">
        <v>0</v>
      </c>
      <c r="C887" s="44">
        <f t="shared" si="716"/>
        <v>17.8</v>
      </c>
      <c r="D887" s="48"/>
      <c r="E887" s="47">
        <f t="shared" si="715"/>
        <v>17.8</v>
      </c>
      <c r="F887" s="84">
        <f t="shared" si="713"/>
        <v>35.6</v>
      </c>
      <c r="H887" s="26">
        <f t="shared" si="717"/>
        <v>1.1002344417706508E+53</v>
      </c>
      <c r="I887" s="23">
        <f t="shared" si="718"/>
        <v>176.20000000000007</v>
      </c>
      <c r="J887" s="27">
        <v>881</v>
      </c>
      <c r="M887" s="22"/>
      <c r="N887" s="23"/>
      <c r="O887" s="31"/>
    </row>
    <row r="888" spans="1:15">
      <c r="A888" s="23">
        <f t="shared" si="714"/>
        <v>4713709537601.9141</v>
      </c>
      <c r="B888" s="23">
        <v>0</v>
      </c>
      <c r="C888" s="44">
        <f t="shared" si="716"/>
        <v>17.8</v>
      </c>
      <c r="D888" s="48"/>
      <c r="E888" s="47">
        <f t="shared" si="715"/>
        <v>17.8</v>
      </c>
      <c r="F888" s="84">
        <f t="shared" si="713"/>
        <v>35.6</v>
      </c>
      <c r="H888" s="26">
        <f t="shared" si="717"/>
        <v>1.2638374933730277E+53</v>
      </c>
      <c r="I888" s="23">
        <f t="shared" si="718"/>
        <v>176.40000000000009</v>
      </c>
      <c r="J888" s="27">
        <v>882</v>
      </c>
      <c r="M888" s="22"/>
      <c r="N888" s="23"/>
      <c r="O888" s="31"/>
    </row>
    <row r="889" spans="1:15">
      <c r="A889" s="23">
        <f t="shared" si="714"/>
        <v>4879938145455.8213</v>
      </c>
      <c r="B889" s="23">
        <v>0</v>
      </c>
      <c r="C889" s="44">
        <f t="shared" si="716"/>
        <v>17.8</v>
      </c>
      <c r="D889" s="48"/>
      <c r="E889" s="47">
        <f t="shared" si="715"/>
        <v>17.8</v>
      </c>
      <c r="F889" s="84">
        <f t="shared" si="713"/>
        <v>35.6</v>
      </c>
      <c r="H889" s="26">
        <f t="shared" si="717"/>
        <v>1.4517680496211734E+53</v>
      </c>
      <c r="I889" s="23">
        <f t="shared" si="718"/>
        <v>176.60000000000008</v>
      </c>
      <c r="J889" s="27">
        <v>883</v>
      </c>
      <c r="M889" s="22"/>
      <c r="N889" s="23"/>
      <c r="O889" s="31"/>
    </row>
    <row r="890" spans="1:15">
      <c r="A890" s="23">
        <f t="shared" si="714"/>
        <v>5052028792505.9541</v>
      </c>
      <c r="B890" s="23">
        <v>0</v>
      </c>
      <c r="C890" s="44">
        <f t="shared" si="716"/>
        <v>17.8</v>
      </c>
      <c r="D890" s="48"/>
      <c r="E890" s="47">
        <f t="shared" si="715"/>
        <v>17.8</v>
      </c>
      <c r="F890" s="84">
        <f t="shared" si="713"/>
        <v>35.6</v>
      </c>
      <c r="H890" s="26">
        <f t="shared" si="717"/>
        <v>1.6676435704370959E+53</v>
      </c>
      <c r="I890" s="23">
        <f t="shared" si="718"/>
        <v>176.8000000000001</v>
      </c>
      <c r="J890" s="27">
        <v>884</v>
      </c>
      <c r="M890" s="22"/>
      <c r="N890" s="23"/>
      <c r="O890" s="31"/>
    </row>
    <row r="891" spans="1:15">
      <c r="A891" s="23">
        <f t="shared" si="714"/>
        <v>5230188203118.123</v>
      </c>
      <c r="B891" s="23">
        <v>0</v>
      </c>
      <c r="C891" s="44">
        <f t="shared" si="716"/>
        <v>17.8</v>
      </c>
      <c r="D891" s="48"/>
      <c r="E891" s="47">
        <f t="shared" si="715"/>
        <v>17.8</v>
      </c>
      <c r="F891" s="84">
        <f t="shared" si="713"/>
        <v>35.6</v>
      </c>
      <c r="H891" s="26">
        <f t="shared" si="717"/>
        <v>1.9156194260824742E+53</v>
      </c>
      <c r="I891" s="23">
        <f t="shared" si="718"/>
        <v>177.00000000000009</v>
      </c>
      <c r="J891" s="27">
        <v>885</v>
      </c>
      <c r="M891" s="22"/>
      <c r="N891" s="23"/>
      <c r="O891" s="31"/>
    </row>
    <row r="892" spans="1:15">
      <c r="A892" s="23">
        <f t="shared" si="714"/>
        <v>5414630391777.1553</v>
      </c>
      <c r="B892" s="23">
        <v>0</v>
      </c>
      <c r="C892" s="44">
        <f t="shared" si="716"/>
        <v>17.8</v>
      </c>
      <c r="D892" s="48"/>
      <c r="E892" s="47">
        <f t="shared" si="715"/>
        <v>17.8</v>
      </c>
      <c r="F892" s="84">
        <f t="shared" si="713"/>
        <v>35.6</v>
      </c>
      <c r="H892" s="26">
        <f t="shared" si="717"/>
        <v>2.2004688835413024E+53</v>
      </c>
      <c r="I892" s="23">
        <f t="shared" si="718"/>
        <v>177.20000000000007</v>
      </c>
      <c r="J892" s="27">
        <v>886</v>
      </c>
      <c r="M892" s="22"/>
      <c r="N892" s="23"/>
      <c r="O892" s="31"/>
    </row>
    <row r="893" spans="1:15">
      <c r="A893" s="23">
        <f t="shared" si="714"/>
        <v>5605576920172.3848</v>
      </c>
      <c r="B893" s="23">
        <v>0</v>
      </c>
      <c r="C893" s="44">
        <f t="shared" si="716"/>
        <v>17.8</v>
      </c>
      <c r="D893" s="48"/>
      <c r="E893" s="47">
        <f t="shared" si="715"/>
        <v>17.8</v>
      </c>
      <c r="F893" s="84">
        <f t="shared" si="713"/>
        <v>35.6</v>
      </c>
      <c r="H893" s="26">
        <f t="shared" si="717"/>
        <v>2.527674986746057E+53</v>
      </c>
      <c r="I893" s="23">
        <f t="shared" si="718"/>
        <v>177.40000000000009</v>
      </c>
      <c r="J893" s="27">
        <v>887</v>
      </c>
      <c r="M893" s="22"/>
      <c r="N893" s="23"/>
      <c r="O893" s="31"/>
    </row>
    <row r="894" spans="1:15">
      <c r="A894" s="23">
        <f t="shared" si="714"/>
        <v>5803257163349.248</v>
      </c>
      <c r="B894" s="23">
        <v>0</v>
      </c>
      <c r="C894" s="44">
        <f t="shared" si="716"/>
        <v>17.8</v>
      </c>
      <c r="D894" s="48"/>
      <c r="E894" s="47">
        <f t="shared" si="715"/>
        <v>17.8</v>
      </c>
      <c r="F894" s="84">
        <f t="shared" si="713"/>
        <v>35.6</v>
      </c>
      <c r="H894" s="26">
        <f t="shared" si="717"/>
        <v>2.9035360992423473E+53</v>
      </c>
      <c r="I894" s="23">
        <f t="shared" si="718"/>
        <v>177.60000000000008</v>
      </c>
      <c r="J894" s="27">
        <v>888</v>
      </c>
      <c r="M894" s="22"/>
      <c r="N894" s="23"/>
      <c r="O894" s="31"/>
    </row>
    <row r="895" spans="1:15">
      <c r="A895" s="23">
        <f t="shared" si="714"/>
        <v>6007908585246.6885</v>
      </c>
      <c r="B895" s="23">
        <v>0</v>
      </c>
      <c r="C895" s="44">
        <f t="shared" si="716"/>
        <v>17.8</v>
      </c>
      <c r="D895" s="48"/>
      <c r="E895" s="47">
        <f t="shared" si="715"/>
        <v>17.8</v>
      </c>
      <c r="F895" s="84">
        <f t="shared" si="713"/>
        <v>35.6</v>
      </c>
      <c r="H895" s="26">
        <f t="shared" si="717"/>
        <v>3.3352871408741939E+53</v>
      </c>
      <c r="I895" s="23">
        <f t="shared" si="718"/>
        <v>177.80000000000007</v>
      </c>
      <c r="J895" s="27">
        <v>889</v>
      </c>
      <c r="M895" s="22"/>
      <c r="N895" s="23"/>
      <c r="O895" s="31"/>
    </row>
    <row r="896" spans="1:15">
      <c r="A896" s="23">
        <f t="shared" si="714"/>
        <v>6219777023951.3711</v>
      </c>
      <c r="B896" s="23">
        <v>0</v>
      </c>
      <c r="C896" s="44">
        <f t="shared" si="716"/>
        <v>17.8</v>
      </c>
      <c r="D896" s="48"/>
      <c r="E896" s="47">
        <f t="shared" si="715"/>
        <v>17.8</v>
      </c>
      <c r="F896" s="84">
        <f t="shared" si="713"/>
        <v>35.6</v>
      </c>
      <c r="H896" s="26">
        <f t="shared" si="717"/>
        <v>3.8312388521649493E+53</v>
      </c>
      <c r="I896" s="23">
        <f t="shared" si="718"/>
        <v>178.00000000000009</v>
      </c>
      <c r="J896" s="27">
        <v>890</v>
      </c>
      <c r="M896" s="22"/>
      <c r="N896" s="23"/>
      <c r="O896" s="31"/>
    </row>
    <row r="897" spans="1:15">
      <c r="A897" s="23">
        <f t="shared" si="714"/>
        <v>6439116987011.3662</v>
      </c>
      <c r="B897" s="23">
        <v>0</v>
      </c>
      <c r="C897" s="44">
        <f t="shared" si="716"/>
        <v>17.8</v>
      </c>
      <c r="D897" s="48"/>
      <c r="E897" s="47">
        <f t="shared" si="715"/>
        <v>17.8</v>
      </c>
      <c r="F897" s="84">
        <f t="shared" si="713"/>
        <v>35.6</v>
      </c>
      <c r="H897" s="26">
        <f t="shared" si="717"/>
        <v>4.4009377670826064E+53</v>
      </c>
      <c r="I897" s="23">
        <f t="shared" si="718"/>
        <v>178.20000000000007</v>
      </c>
      <c r="J897" s="27">
        <v>891</v>
      </c>
      <c r="M897" s="22"/>
      <c r="N897" s="23"/>
      <c r="O897" s="31"/>
    </row>
    <row r="898" spans="1:15">
      <c r="A898" s="23">
        <f t="shared" si="714"/>
        <v>6666191957164.043</v>
      </c>
      <c r="B898" s="23">
        <v>0</v>
      </c>
      <c r="C898" s="44">
        <f t="shared" si="716"/>
        <v>17.8</v>
      </c>
      <c r="D898" s="48"/>
      <c r="E898" s="47">
        <f t="shared" si="715"/>
        <v>17.8</v>
      </c>
      <c r="F898" s="84">
        <f t="shared" si="713"/>
        <v>35.6</v>
      </c>
      <c r="H898" s="26">
        <f t="shared" si="717"/>
        <v>5.0553499734921141E+53</v>
      </c>
      <c r="I898" s="23">
        <f t="shared" si="718"/>
        <v>178.40000000000009</v>
      </c>
      <c r="J898" s="27">
        <v>892</v>
      </c>
      <c r="M898" s="22"/>
      <c r="N898" s="23"/>
      <c r="O898" s="31"/>
    </row>
    <row r="899" spans="1:15">
      <c r="A899" s="23">
        <f t="shared" si="714"/>
        <v>6901274708845.4365</v>
      </c>
      <c r="B899" s="23">
        <v>0</v>
      </c>
      <c r="C899" s="44">
        <f t="shared" si="716"/>
        <v>17.8</v>
      </c>
      <c r="D899" s="48"/>
      <c r="E899" s="47">
        <f t="shared" si="715"/>
        <v>17.8</v>
      </c>
      <c r="F899" s="84">
        <f t="shared" si="713"/>
        <v>35.6</v>
      </c>
      <c r="H899" s="26">
        <f t="shared" si="717"/>
        <v>5.8070721984846972E+53</v>
      </c>
      <c r="I899" s="23">
        <f t="shared" si="718"/>
        <v>178.60000000000008</v>
      </c>
      <c r="J899" s="27">
        <v>893</v>
      </c>
      <c r="M899" s="22"/>
      <c r="N899" s="23"/>
      <c r="O899" s="31"/>
    </row>
    <row r="900" spans="1:15">
      <c r="A900" s="23">
        <f t="shared" si="714"/>
        <v>7144647635861.2949</v>
      </c>
      <c r="B900" s="23">
        <v>0</v>
      </c>
      <c r="C900" s="44">
        <f t="shared" si="716"/>
        <v>17.8</v>
      </c>
      <c r="D900" s="48"/>
      <c r="E900" s="47">
        <f t="shared" si="715"/>
        <v>17.8</v>
      </c>
      <c r="F900" s="84">
        <f t="shared" si="713"/>
        <v>35.6</v>
      </c>
      <c r="H900" s="26">
        <f t="shared" si="717"/>
        <v>6.6705742817483879E+53</v>
      </c>
      <c r="I900" s="23">
        <f t="shared" si="718"/>
        <v>178.8000000000001</v>
      </c>
      <c r="J900" s="27">
        <v>894</v>
      </c>
      <c r="M900" s="22"/>
      <c r="N900" s="23"/>
      <c r="O900" s="31"/>
    </row>
    <row r="901" spans="1:15">
      <c r="A901" s="23">
        <f t="shared" si="714"/>
        <v>7396603090613.4248</v>
      </c>
      <c r="B901" s="23">
        <v>0</v>
      </c>
      <c r="C901" s="44">
        <f t="shared" si="716"/>
        <v>17.8</v>
      </c>
      <c r="D901" s="48"/>
      <c r="E901" s="47">
        <f t="shared" si="715"/>
        <v>17.8</v>
      </c>
      <c r="F901" s="84">
        <f t="shared" si="713"/>
        <v>35.6</v>
      </c>
      <c r="H901" s="26">
        <f t="shared" si="717"/>
        <v>7.662477704329902E+53</v>
      </c>
      <c r="I901" s="23">
        <f t="shared" si="718"/>
        <v>179.00000000000009</v>
      </c>
      <c r="J901" s="27">
        <v>895</v>
      </c>
      <c r="M901" s="22"/>
      <c r="N901" s="23"/>
      <c r="O901" s="31"/>
    </row>
    <row r="902" spans="1:15">
      <c r="A902" s="23">
        <f t="shared" si="714"/>
        <v>7657443735288.8027</v>
      </c>
      <c r="B902" s="23">
        <v>0</v>
      </c>
      <c r="C902" s="44">
        <f t="shared" si="716"/>
        <v>17.8</v>
      </c>
      <c r="D902" s="48"/>
      <c r="E902" s="47">
        <f t="shared" si="715"/>
        <v>17.8</v>
      </c>
      <c r="F902" s="84">
        <f t="shared" ref="F902:F906" si="719">C902+E902</f>
        <v>35.6</v>
      </c>
      <c r="H902" s="26">
        <f t="shared" si="717"/>
        <v>8.8018755341652163E+53</v>
      </c>
      <c r="I902" s="23">
        <f t="shared" si="718"/>
        <v>179.2000000000001</v>
      </c>
      <c r="J902" s="27">
        <v>896</v>
      </c>
      <c r="M902" s="22"/>
      <c r="N902" s="23"/>
      <c r="O902" s="31"/>
    </row>
    <row r="903" spans="1:15">
      <c r="A903" s="23">
        <f t="shared" ref="A903:A906" si="720">POWER(POWER(2,0.05),J903-40)</f>
        <v>7927482905433.3965</v>
      </c>
      <c r="B903" s="23">
        <v>0</v>
      </c>
      <c r="C903" s="44">
        <f t="shared" si="716"/>
        <v>17.8</v>
      </c>
      <c r="D903" s="48"/>
      <c r="E903" s="47">
        <f t="shared" ref="E903:E906" si="721">C903</f>
        <v>17.8</v>
      </c>
      <c r="F903" s="84">
        <f t="shared" si="719"/>
        <v>35.6</v>
      </c>
      <c r="H903" s="26">
        <f t="shared" si="717"/>
        <v>1.0110699946984233E+54</v>
      </c>
      <c r="I903" s="23">
        <f t="shared" si="718"/>
        <v>179.40000000000009</v>
      </c>
      <c r="J903" s="27">
        <v>897</v>
      </c>
      <c r="M903" s="22"/>
      <c r="N903" s="23"/>
      <c r="O903" s="31"/>
    </row>
    <row r="904" spans="1:15">
      <c r="A904" s="23">
        <f t="shared" si="720"/>
        <v>8207044986347.3291</v>
      </c>
      <c r="B904" s="23">
        <v>0</v>
      </c>
      <c r="C904" s="44">
        <f t="shared" si="716"/>
        <v>17.8</v>
      </c>
      <c r="D904" s="48"/>
      <c r="E904" s="47">
        <f t="shared" si="721"/>
        <v>17.8</v>
      </c>
      <c r="F904" s="84">
        <f t="shared" si="719"/>
        <v>35.6</v>
      </c>
      <c r="H904" s="26">
        <f t="shared" si="717"/>
        <v>1.1614144396969398E+54</v>
      </c>
      <c r="I904" s="23">
        <f t="shared" si="718"/>
        <v>179.60000000000011</v>
      </c>
      <c r="J904" s="27">
        <v>898</v>
      </c>
      <c r="M904" s="22"/>
      <c r="N904" s="23"/>
      <c r="O904" s="31"/>
    </row>
    <row r="905" spans="1:15">
      <c r="A905" s="23">
        <f t="shared" si="720"/>
        <v>8496465802753.627</v>
      </c>
      <c r="B905" s="23">
        <v>0</v>
      </c>
      <c r="C905" s="44">
        <f t="shared" si="716"/>
        <v>17.8</v>
      </c>
      <c r="D905" s="48"/>
      <c r="E905" s="47">
        <f t="shared" si="721"/>
        <v>17.8</v>
      </c>
      <c r="F905" s="84">
        <f t="shared" si="719"/>
        <v>35.6</v>
      </c>
      <c r="H905" s="26">
        <f t="shared" si="717"/>
        <v>1.3341148563496779E+54</v>
      </c>
      <c r="I905" s="23">
        <f t="shared" si="718"/>
        <v>179.8000000000001</v>
      </c>
      <c r="J905" s="27">
        <v>899</v>
      </c>
      <c r="M905" s="22"/>
      <c r="N905" s="23"/>
      <c r="O905" s="31"/>
    </row>
    <row r="906" spans="1:15">
      <c r="A906" s="23">
        <f t="shared" si="720"/>
        <v>8796093022208.6035</v>
      </c>
      <c r="B906" s="23">
        <v>0</v>
      </c>
      <c r="C906" s="44">
        <f t="shared" si="716"/>
        <v>17.8</v>
      </c>
      <c r="D906" s="48"/>
      <c r="E906" s="47">
        <f t="shared" si="721"/>
        <v>17.8</v>
      </c>
      <c r="F906" s="84">
        <f t="shared" si="719"/>
        <v>35.6</v>
      </c>
      <c r="H906" s="26">
        <f t="shared" si="717"/>
        <v>1.5324955408659811E+54</v>
      </c>
      <c r="I906" s="23">
        <f t="shared" si="718"/>
        <v>180.00000000000011</v>
      </c>
      <c r="J906" s="27">
        <v>900</v>
      </c>
      <c r="M906" s="22"/>
      <c r="N906" s="23"/>
      <c r="O906" s="31"/>
    </row>
    <row r="907" spans="1:15">
      <c r="C907" s="49"/>
      <c r="D907" s="48"/>
      <c r="E907" s="71"/>
      <c r="F907" s="71"/>
    </row>
    <row r="908" spans="1:15">
      <c r="C908" s="49"/>
      <c r="D908" s="48"/>
    </row>
    <row r="909" spans="1:15">
      <c r="C909" s="49"/>
      <c r="D909" s="48"/>
    </row>
    <row r="910" spans="1:15">
      <c r="C910" s="49"/>
      <c r="D910" s="48"/>
    </row>
    <row r="911" spans="1:15">
      <c r="C911" s="49"/>
      <c r="D911" s="48"/>
    </row>
    <row r="912" spans="1:15">
      <c r="C912" s="49"/>
      <c r="D912" s="48"/>
    </row>
    <row r="913" spans="3:4">
      <c r="C913" s="49"/>
      <c r="D913" s="48"/>
    </row>
    <row r="914" spans="3:4">
      <c r="C914" s="49"/>
      <c r="D914" s="48"/>
    </row>
    <row r="915" spans="3:4">
      <c r="C915" s="49"/>
      <c r="D915" s="48"/>
    </row>
    <row r="916" spans="3:4">
      <c r="C916" s="49"/>
      <c r="D916" s="48"/>
    </row>
    <row r="917" spans="3:4">
      <c r="C917" s="49"/>
      <c r="D917" s="48"/>
    </row>
    <row r="918" spans="3:4">
      <c r="C918" s="49"/>
      <c r="D918" s="48"/>
    </row>
    <row r="919" spans="3:4">
      <c r="C919" s="49"/>
      <c r="D919" s="48"/>
    </row>
    <row r="920" spans="3:4">
      <c r="C920" s="49"/>
      <c r="D920" s="48"/>
    </row>
    <row r="921" spans="3:4">
      <c r="C921" s="49"/>
      <c r="D921" s="48"/>
    </row>
    <row r="922" spans="3:4">
      <c r="C922" s="49"/>
      <c r="D922" s="48"/>
    </row>
    <row r="923" spans="3:4">
      <c r="C923" s="49"/>
      <c r="D923" s="48"/>
    </row>
    <row r="924" spans="3:4">
      <c r="C924" s="49"/>
      <c r="D924" s="48"/>
    </row>
    <row r="925" spans="3:4">
      <c r="C925" s="49"/>
      <c r="D925" s="48"/>
    </row>
    <row r="926" spans="3:4">
      <c r="C926" s="49"/>
      <c r="D926" s="48"/>
    </row>
    <row r="927" spans="3:4">
      <c r="C927" s="49"/>
      <c r="D927" s="48"/>
    </row>
    <row r="928" spans="3:4">
      <c r="C928" s="49"/>
      <c r="D928" s="48"/>
    </row>
    <row r="929" spans="3:4">
      <c r="C929" s="49"/>
      <c r="D929" s="48"/>
    </row>
    <row r="930" spans="3:4">
      <c r="C930" s="49"/>
      <c r="D930" s="48"/>
    </row>
    <row r="931" spans="3:4">
      <c r="C931" s="49"/>
      <c r="D931" s="48"/>
    </row>
    <row r="932" spans="3:4">
      <c r="C932" s="49"/>
      <c r="D932" s="48"/>
    </row>
    <row r="933" spans="3:4">
      <c r="C933" s="49"/>
      <c r="D933" s="48"/>
    </row>
    <row r="934" spans="3:4">
      <c r="C934" s="49"/>
      <c r="D934" s="48"/>
    </row>
    <row r="935" spans="3:4">
      <c r="C935" s="49"/>
      <c r="D935" s="48"/>
    </row>
    <row r="936" spans="3:4">
      <c r="C936" s="49"/>
      <c r="D936" s="48"/>
    </row>
    <row r="937" spans="3:4">
      <c r="C937" s="49"/>
      <c r="D937" s="48"/>
    </row>
    <row r="938" spans="3:4">
      <c r="C938" s="49"/>
      <c r="D938" s="48"/>
    </row>
    <row r="939" spans="3:4">
      <c r="C939" s="49"/>
      <c r="D939" s="48"/>
    </row>
    <row r="940" spans="3:4">
      <c r="C940" s="49"/>
      <c r="D940" s="48"/>
    </row>
    <row r="941" spans="3:4">
      <c r="C941" s="49"/>
      <c r="D941" s="48"/>
    </row>
    <row r="942" spans="3:4">
      <c r="C942" s="49"/>
      <c r="D942" s="48"/>
    </row>
    <row r="943" spans="3:4">
      <c r="C943" s="49"/>
      <c r="D943" s="48"/>
    </row>
    <row r="944" spans="3:4">
      <c r="C944" s="49"/>
      <c r="D944" s="48"/>
    </row>
    <row r="945" spans="3:4">
      <c r="C945" s="49"/>
      <c r="D945" s="48"/>
    </row>
    <row r="946" spans="3:4">
      <c r="C946" s="49"/>
      <c r="D946" s="48"/>
    </row>
    <row r="947" spans="3:4">
      <c r="C947" s="49"/>
      <c r="D947" s="48"/>
    </row>
    <row r="948" spans="3:4">
      <c r="C948" s="49"/>
      <c r="D948" s="48"/>
    </row>
    <row r="949" spans="3:4">
      <c r="C949" s="49"/>
      <c r="D949" s="48"/>
    </row>
    <row r="950" spans="3:4">
      <c r="C950" s="49"/>
      <c r="D950" s="48"/>
    </row>
    <row r="951" spans="3:4">
      <c r="C951" s="49"/>
      <c r="D951" s="48"/>
    </row>
    <row r="952" spans="3:4">
      <c r="C952" s="49"/>
      <c r="D952" s="48"/>
    </row>
    <row r="953" spans="3:4">
      <c r="C953" s="49"/>
      <c r="D953" s="48"/>
    </row>
    <row r="954" spans="3:4">
      <c r="C954" s="49"/>
      <c r="D954" s="48"/>
    </row>
    <row r="955" spans="3:4">
      <c r="C955" s="49"/>
      <c r="D955" s="48"/>
    </row>
    <row r="956" spans="3:4">
      <c r="C956" s="49"/>
      <c r="D956" s="48"/>
    </row>
    <row r="957" spans="3:4">
      <c r="C957" s="49"/>
      <c r="D957" s="48"/>
    </row>
    <row r="958" spans="3:4">
      <c r="C958" s="49"/>
      <c r="D958" s="48"/>
    </row>
    <row r="959" spans="3:4">
      <c r="C959" s="49"/>
      <c r="D959" s="48"/>
    </row>
    <row r="960" spans="3:4">
      <c r="C960" s="49"/>
      <c r="D960" s="48"/>
    </row>
    <row r="961" spans="3:4">
      <c r="C961" s="49"/>
      <c r="D961" s="48"/>
    </row>
    <row r="962" spans="3:4">
      <c r="C962" s="49"/>
      <c r="D962" s="48"/>
    </row>
    <row r="963" spans="3:4">
      <c r="C963" s="49"/>
      <c r="D963" s="48"/>
    </row>
    <row r="964" spans="3:4">
      <c r="C964" s="49"/>
      <c r="D964" s="48"/>
    </row>
    <row r="965" spans="3:4">
      <c r="C965" s="49"/>
      <c r="D965" s="48"/>
    </row>
    <row r="966" spans="3:4">
      <c r="C966" s="49"/>
      <c r="D966" s="48"/>
    </row>
    <row r="967" spans="3:4">
      <c r="C967" s="49"/>
      <c r="D967" s="48"/>
    </row>
  </sheetData>
  <phoneticPr fontId="2" type="noConversion"/>
  <conditionalFormatting sqref="AG5:AG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:AR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5:CM1048576 CX5:CX1048576 DI5:DI1048576 M5:M1048576 Y5:Y1048576 AJ5:AJ1048576 AU5:AU1048576 BF5:BF1048576 BQ5:BQ1048576 CB5:CB1048576">
    <cfRule type="cellIs" dxfId="2" priority="666" operator="greaterThan">
      <formula>1</formula>
    </cfRule>
  </conditionalFormatting>
  <conditionalFormatting sqref="AR5:AR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6:AF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17:AQ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7:AQ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17:BB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17:BM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7:BM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17:BX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7:BX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17:CI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17:CT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7:CT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17:DE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7:DE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17:DP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7:DP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5:AG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1048576 W5:W1048576 AH5:AH1048576 AS5:AS1048576 BD5:BD1048576 BO5:BO1048576 BZ5:BZ1048576 CK5:CK1048576 CV5:CV1048576 DG5:DG1048576">
    <cfRule type="expression" dxfId="1" priority="35">
      <formula>M5&gt;1</formula>
    </cfRule>
  </conditionalFormatting>
  <conditionalFormatting sqref="T7:T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J406">
    <cfRule type="expression" dxfId="0" priority="21">
      <formula>MOD(J6,5)=0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03"/>
  <sheetViews>
    <sheetView tabSelected="1" topLeftCell="A11" zoomScale="85" zoomScaleNormal="85" workbookViewId="0">
      <selection activeCell="H36" sqref="H36"/>
    </sheetView>
  </sheetViews>
  <sheetFormatPr defaultRowHeight="16.5"/>
  <cols>
    <col min="16" max="16" width="30.25" customWidth="1"/>
    <col min="17" max="17" width="20.375" customWidth="1"/>
    <col min="18" max="18" width="20.875" customWidth="1"/>
    <col min="19" max="19" width="14.875" customWidth="1"/>
    <col min="20" max="21" width="25.375" customWidth="1"/>
    <col min="22" max="22" width="27.5" customWidth="1"/>
    <col min="23" max="23" width="25.375" customWidth="1"/>
    <col min="24" max="24" width="30.625" customWidth="1"/>
  </cols>
  <sheetData>
    <row r="1" spans="1:24">
      <c r="A1" s="1" t="s">
        <v>384</v>
      </c>
      <c r="C1" t="s">
        <v>385</v>
      </c>
      <c r="P1" s="1" t="s">
        <v>406</v>
      </c>
      <c r="Q1" t="s">
        <v>399</v>
      </c>
      <c r="R1" t="s">
        <v>398</v>
      </c>
      <c r="T1" t="s">
        <v>407</v>
      </c>
    </row>
    <row r="2" spans="1:24">
      <c r="C2" t="s">
        <v>335</v>
      </c>
      <c r="D2" t="s">
        <v>336</v>
      </c>
      <c r="F2" t="s">
        <v>374</v>
      </c>
      <c r="G2" t="s">
        <v>373</v>
      </c>
      <c r="J2" t="s">
        <v>372</v>
      </c>
      <c r="K2" t="s">
        <v>388</v>
      </c>
      <c r="L2" t="s">
        <v>389</v>
      </c>
      <c r="M2" t="s">
        <v>387</v>
      </c>
      <c r="P2" t="s">
        <v>390</v>
      </c>
      <c r="Q2" t="s">
        <v>391</v>
      </c>
      <c r="R2" s="1" t="s">
        <v>397</v>
      </c>
      <c r="S2" t="s">
        <v>392</v>
      </c>
      <c r="T2" s="1" t="s">
        <v>409</v>
      </c>
      <c r="U2" s="1" t="s">
        <v>410</v>
      </c>
      <c r="V2" s="1" t="s">
        <v>408</v>
      </c>
      <c r="W2" s="1" t="s">
        <v>405</v>
      </c>
      <c r="X2" t="s">
        <v>400</v>
      </c>
    </row>
    <row r="3" spans="1:24">
      <c r="A3" t="s">
        <v>333</v>
      </c>
      <c r="B3" t="s">
        <v>334</v>
      </c>
      <c r="C3" s="154">
        <v>0</v>
      </c>
      <c r="D3" s="164">
        <v>0</v>
      </c>
      <c r="F3">
        <v>0</v>
      </c>
      <c r="G3" s="161">
        <v>0</v>
      </c>
      <c r="J3">
        <f>1+D3/200</f>
        <v>1</v>
      </c>
      <c r="K3" s="172">
        <f>D3</f>
        <v>0</v>
      </c>
      <c r="L3" s="173">
        <f>D4</f>
        <v>5</v>
      </c>
      <c r="M3" s="174">
        <f>J3</f>
        <v>1</v>
      </c>
      <c r="R3" s="180"/>
      <c r="S3" s="181"/>
      <c r="T3" s="181"/>
      <c r="U3" s="181"/>
      <c r="V3" s="181"/>
      <c r="X3" t="s">
        <v>401</v>
      </c>
    </row>
    <row r="4" spans="1:24">
      <c r="B4" s="155" t="s">
        <v>339</v>
      </c>
      <c r="C4" s="154">
        <v>5</v>
      </c>
      <c r="D4" s="164">
        <v>5</v>
      </c>
      <c r="F4">
        <f>F3+G4</f>
        <v>0</v>
      </c>
      <c r="G4" s="161">
        <v>0</v>
      </c>
      <c r="J4">
        <f t="shared" ref="J4:J14" si="0">1+D4/200</f>
        <v>1.0249999999999999</v>
      </c>
      <c r="K4" s="169">
        <f>D4</f>
        <v>5</v>
      </c>
      <c r="L4" s="170">
        <f>D5</f>
        <v>15</v>
      </c>
      <c r="M4" s="171">
        <f>2*SUM(J$3:J4)</f>
        <v>4.05</v>
      </c>
      <c r="P4">
        <v>0</v>
      </c>
      <c r="R4" s="180">
        <f t="shared" ref="R4:R67" si="1">POWER(2,P4/50)</f>
        <v>1</v>
      </c>
      <c r="S4" s="181"/>
      <c r="T4" s="181"/>
      <c r="U4" s="181"/>
      <c r="V4" s="181"/>
      <c r="X4" t="s">
        <v>402</v>
      </c>
    </row>
    <row r="5" spans="1:24">
      <c r="B5" s="156" t="s">
        <v>340</v>
      </c>
      <c r="C5" s="154">
        <v>15</v>
      </c>
      <c r="D5" s="164">
        <v>15</v>
      </c>
      <c r="F5">
        <f t="shared" ref="F5:F14" si="2">F4+G5</f>
        <v>0</v>
      </c>
      <c r="G5" s="161">
        <v>0</v>
      </c>
      <c r="J5">
        <f t="shared" si="0"/>
        <v>1.075</v>
      </c>
      <c r="K5" s="172">
        <f>D5</f>
        <v>15</v>
      </c>
      <c r="L5" s="173">
        <f>D6</f>
        <v>30</v>
      </c>
      <c r="M5" s="171">
        <f>2*SUM(J$3:J5)</f>
        <v>6.1999999999999993</v>
      </c>
      <c r="P5">
        <v>1</v>
      </c>
      <c r="R5" s="180">
        <f t="shared" si="1"/>
        <v>1.0139594797900291</v>
      </c>
      <c r="S5" s="181"/>
      <c r="T5" s="181"/>
      <c r="U5" s="181"/>
      <c r="V5" s="181"/>
      <c r="X5" t="s">
        <v>403</v>
      </c>
    </row>
    <row r="6" spans="1:24">
      <c r="B6" s="157" t="s">
        <v>341</v>
      </c>
      <c r="C6" s="154">
        <v>10</v>
      </c>
      <c r="D6" s="164">
        <v>30</v>
      </c>
      <c r="E6" t="s">
        <v>337</v>
      </c>
      <c r="F6">
        <f t="shared" si="2"/>
        <v>1</v>
      </c>
      <c r="G6" s="161">
        <v>1</v>
      </c>
      <c r="H6" t="s">
        <v>352</v>
      </c>
      <c r="J6">
        <f t="shared" si="0"/>
        <v>1.1499999999999999</v>
      </c>
      <c r="K6" s="169">
        <f>D6</f>
        <v>30</v>
      </c>
      <c r="L6" s="170">
        <f>D7</f>
        <v>60</v>
      </c>
      <c r="M6" s="171">
        <f>2*SUM(J$3:J6)</f>
        <v>8.5</v>
      </c>
      <c r="P6">
        <v>2</v>
      </c>
      <c r="R6" s="180">
        <f t="shared" si="1"/>
        <v>1.0281138266560665</v>
      </c>
      <c r="S6" s="181"/>
      <c r="T6" s="181"/>
      <c r="U6" s="181"/>
      <c r="V6" s="181"/>
      <c r="X6" t="s">
        <v>404</v>
      </c>
    </row>
    <row r="7" spans="1:24">
      <c r="B7" s="156" t="s">
        <v>342</v>
      </c>
      <c r="C7" s="159">
        <f>C3+H7</f>
        <v>0</v>
      </c>
      <c r="D7" s="164">
        <f t="shared" ref="D7:D14" si="3">F7*20+C7</f>
        <v>60</v>
      </c>
      <c r="F7">
        <f t="shared" si="2"/>
        <v>3</v>
      </c>
      <c r="G7" s="160">
        <v>2</v>
      </c>
      <c r="J7">
        <f t="shared" si="0"/>
        <v>1.3</v>
      </c>
      <c r="K7" s="172">
        <f>D7</f>
        <v>60</v>
      </c>
      <c r="L7" s="173">
        <f>D8</f>
        <v>105</v>
      </c>
      <c r="M7" s="171">
        <f>2*SUM(J$3:J7)</f>
        <v>11.1</v>
      </c>
      <c r="P7">
        <v>3</v>
      </c>
      <c r="R7" s="180">
        <f t="shared" si="1"/>
        <v>1.0424657608411214</v>
      </c>
      <c r="S7" s="181"/>
      <c r="T7" s="181"/>
      <c r="U7" s="181"/>
      <c r="V7" s="181"/>
    </row>
    <row r="8" spans="1:24">
      <c r="B8" s="157" t="s">
        <v>343</v>
      </c>
      <c r="C8" s="159">
        <f>C4+H8</f>
        <v>5</v>
      </c>
      <c r="D8" s="164">
        <f t="shared" si="3"/>
        <v>105</v>
      </c>
      <c r="E8" t="s">
        <v>338</v>
      </c>
      <c r="F8">
        <f t="shared" si="2"/>
        <v>5</v>
      </c>
      <c r="G8" s="160">
        <v>2</v>
      </c>
      <c r="J8">
        <f t="shared" si="0"/>
        <v>1.5249999999999999</v>
      </c>
      <c r="K8" s="169">
        <f>D8</f>
        <v>105</v>
      </c>
      <c r="L8" s="170">
        <f>D9</f>
        <v>155</v>
      </c>
      <c r="M8" s="171">
        <f>2*SUM(J$3:J8)</f>
        <v>14.149999999999999</v>
      </c>
      <c r="P8">
        <v>4</v>
      </c>
      <c r="R8" s="180">
        <f t="shared" si="1"/>
        <v>1.0570180405613803</v>
      </c>
      <c r="S8" s="181"/>
      <c r="T8" s="181"/>
      <c r="U8" s="181"/>
      <c r="V8" s="181"/>
      <c r="X8" s="1" t="s">
        <v>411</v>
      </c>
    </row>
    <row r="9" spans="1:24">
      <c r="B9" s="156" t="s">
        <v>344</v>
      </c>
      <c r="C9" s="159">
        <f>C5+H9</f>
        <v>15</v>
      </c>
      <c r="D9" s="164">
        <f t="shared" si="3"/>
        <v>155</v>
      </c>
      <c r="E9" t="s">
        <v>348</v>
      </c>
      <c r="F9">
        <f t="shared" si="2"/>
        <v>7</v>
      </c>
      <c r="G9" s="160">
        <v>2</v>
      </c>
      <c r="J9">
        <f t="shared" si="0"/>
        <v>1.7749999999999999</v>
      </c>
      <c r="K9" s="172">
        <f>D9</f>
        <v>155</v>
      </c>
      <c r="L9" s="173">
        <f>D10</f>
        <v>210</v>
      </c>
      <c r="M9" s="171">
        <f>2*SUM(J$3:J9)</f>
        <v>17.7</v>
      </c>
      <c r="P9">
        <v>5</v>
      </c>
      <c r="Q9" s="182">
        <f>M4</f>
        <v>4.05</v>
      </c>
      <c r="R9" s="180">
        <f t="shared" si="1"/>
        <v>1.0717734625362931</v>
      </c>
      <c r="S9" s="179">
        <f>Q9*R9</f>
        <v>4.3406825232719868</v>
      </c>
      <c r="T9" s="179">
        <f>S9-Q9</f>
        <v>0.29068252327198696</v>
      </c>
      <c r="U9" s="183">
        <f>J$3</f>
        <v>1</v>
      </c>
      <c r="V9" s="3">
        <f>T9/U9</f>
        <v>0.29068252327198696</v>
      </c>
      <c r="W9" s="179">
        <f>V9/4</f>
        <v>7.267063081799674E-2</v>
      </c>
      <c r="X9">
        <f>IF(MOD(P9,10)=0,ROUND(W9*100,-1),)</f>
        <v>0</v>
      </c>
    </row>
    <row r="10" spans="1:24">
      <c r="B10" s="157" t="s">
        <v>345</v>
      </c>
      <c r="C10" s="159">
        <f>C6+H10</f>
        <v>10</v>
      </c>
      <c r="D10" s="164">
        <f t="shared" si="3"/>
        <v>210</v>
      </c>
      <c r="E10" t="s">
        <v>349</v>
      </c>
      <c r="F10">
        <f t="shared" si="2"/>
        <v>10</v>
      </c>
      <c r="G10" s="160">
        <v>3</v>
      </c>
      <c r="J10">
        <f t="shared" si="0"/>
        <v>2.0499999999999998</v>
      </c>
      <c r="K10" s="169">
        <f>D10</f>
        <v>210</v>
      </c>
      <c r="L10" s="170">
        <f>D11</f>
        <v>260</v>
      </c>
      <c r="M10" s="171">
        <f>2*SUM(J$3:J10)</f>
        <v>21.799999999999997</v>
      </c>
      <c r="P10">
        <v>6</v>
      </c>
      <c r="Q10" s="180">
        <f>Q9+(Q$19-Q$9)/(P$19-P$9)</f>
        <v>4.2649999999999997</v>
      </c>
      <c r="R10" s="180">
        <f t="shared" si="1"/>
        <v>1.086734862526058</v>
      </c>
      <c r="S10" s="179">
        <f>Q10*R10</f>
        <v>4.6349241886736374</v>
      </c>
      <c r="T10" s="179">
        <f>S10-Q10</f>
        <v>0.36992418867363774</v>
      </c>
      <c r="U10" s="181">
        <f>U9</f>
        <v>1</v>
      </c>
      <c r="V10" s="3">
        <f t="shared" ref="V10:V73" si="4">T10/U10</f>
        <v>0.36992418867363774</v>
      </c>
      <c r="W10" s="179">
        <f t="shared" ref="W10:W73" si="5">V10/4</f>
        <v>9.2481047168409436E-2</v>
      </c>
      <c r="X10">
        <f t="shared" ref="X10:X73" si="6">IF(MOD(P10,10)=0,ROUND(W10*100,-1),)</f>
        <v>0</v>
      </c>
    </row>
    <row r="11" spans="1:24">
      <c r="B11" s="156" t="s">
        <v>346</v>
      </c>
      <c r="C11" s="161">
        <v>0</v>
      </c>
      <c r="D11" s="164">
        <f t="shared" si="3"/>
        <v>260</v>
      </c>
      <c r="E11" t="s">
        <v>350</v>
      </c>
      <c r="F11">
        <f t="shared" si="2"/>
        <v>13</v>
      </c>
      <c r="G11">
        <v>3</v>
      </c>
      <c r="J11">
        <f t="shared" si="0"/>
        <v>2.2999999999999998</v>
      </c>
      <c r="K11" s="172">
        <f>D11</f>
        <v>260</v>
      </c>
      <c r="L11" s="173">
        <f>D12</f>
        <v>325</v>
      </c>
      <c r="M11" s="171">
        <f>2*SUM(J$3:J11)</f>
        <v>26.4</v>
      </c>
      <c r="P11">
        <v>7</v>
      </c>
      <c r="Q11" s="180">
        <f>Q10+(Q$19-Q$9)/(P$19-P$9)</f>
        <v>4.4799999999999995</v>
      </c>
      <c r="R11" s="180">
        <f t="shared" si="1"/>
        <v>1.1019051158766107</v>
      </c>
      <c r="S11" s="179">
        <f>Q11*R11</f>
        <v>4.9365349191272152</v>
      </c>
      <c r="T11" s="179">
        <f>S11-Q11</f>
        <v>0.45653491912721567</v>
      </c>
      <c r="U11" s="181">
        <f t="shared" ref="U11:U74" si="7">U10</f>
        <v>1</v>
      </c>
      <c r="V11" s="3">
        <f t="shared" si="4"/>
        <v>0.45653491912721567</v>
      </c>
      <c r="W11" s="179">
        <f t="shared" si="5"/>
        <v>0.11413372978180392</v>
      </c>
      <c r="X11">
        <f t="shared" si="6"/>
        <v>0</v>
      </c>
    </row>
    <row r="12" spans="1:24">
      <c r="B12" s="158" t="s">
        <v>347</v>
      </c>
      <c r="C12" s="161">
        <v>5</v>
      </c>
      <c r="D12" s="164">
        <f t="shared" si="3"/>
        <v>325</v>
      </c>
      <c r="E12" t="s">
        <v>351</v>
      </c>
      <c r="F12">
        <f t="shared" si="2"/>
        <v>16</v>
      </c>
      <c r="G12" s="160">
        <v>3</v>
      </c>
      <c r="J12">
        <f t="shared" si="0"/>
        <v>2.625</v>
      </c>
      <c r="K12" s="169">
        <f>D12</f>
        <v>325</v>
      </c>
      <c r="L12" s="170">
        <f>D13</f>
        <v>395</v>
      </c>
      <c r="M12" s="171">
        <f>2*SUM(J$3:J12)</f>
        <v>31.65</v>
      </c>
      <c r="P12">
        <v>8</v>
      </c>
      <c r="Q12" s="180">
        <f>Q11+(Q$19-Q$9)/(P$19-P$9)</f>
        <v>4.6949999999999994</v>
      </c>
      <c r="R12" s="180">
        <f t="shared" si="1"/>
        <v>1.11728713807222</v>
      </c>
      <c r="S12" s="179">
        <f>Q12*R12</f>
        <v>5.2456631132490728</v>
      </c>
      <c r="T12" s="179">
        <f>S12-Q12</f>
        <v>0.55066311324907335</v>
      </c>
      <c r="U12" s="181">
        <f t="shared" si="7"/>
        <v>1</v>
      </c>
      <c r="V12" s="3">
        <f t="shared" si="4"/>
        <v>0.55066311324907335</v>
      </c>
      <c r="W12" s="179">
        <f t="shared" si="5"/>
        <v>0.13766577831226834</v>
      </c>
      <c r="X12">
        <f t="shared" si="6"/>
        <v>0</v>
      </c>
    </row>
    <row r="13" spans="1:24" ht="17.25" thickBot="1">
      <c r="C13" s="161">
        <v>15</v>
      </c>
      <c r="D13" s="164">
        <f t="shared" si="3"/>
        <v>395</v>
      </c>
      <c r="F13">
        <f t="shared" si="2"/>
        <v>19</v>
      </c>
      <c r="G13" s="160">
        <v>3</v>
      </c>
      <c r="J13">
        <f t="shared" si="0"/>
        <v>2.9750000000000001</v>
      </c>
      <c r="K13" s="175">
        <f>D13</f>
        <v>395</v>
      </c>
      <c r="L13" s="176">
        <f>D14</f>
        <v>470</v>
      </c>
      <c r="M13" s="171">
        <f>2*SUM(J$3:J13)</f>
        <v>37.6</v>
      </c>
      <c r="P13">
        <v>9</v>
      </c>
      <c r="Q13" s="180">
        <f>Q12+(Q$19-Q$9)/(P$19-P$9)</f>
        <v>4.9099999999999993</v>
      </c>
      <c r="R13" s="180">
        <f t="shared" si="1"/>
        <v>1.1328838852957985</v>
      </c>
      <c r="S13" s="179">
        <f>Q13*R13</f>
        <v>5.5624598768023699</v>
      </c>
      <c r="T13" s="179">
        <f>S13-Q13</f>
        <v>0.65245987680237061</v>
      </c>
      <c r="U13" s="181">
        <f t="shared" si="7"/>
        <v>1</v>
      </c>
      <c r="V13" s="3">
        <f t="shared" si="4"/>
        <v>0.65245987680237061</v>
      </c>
      <c r="W13" s="179">
        <f t="shared" si="5"/>
        <v>0.16311496920059265</v>
      </c>
      <c r="X13">
        <f t="shared" si="6"/>
        <v>0</v>
      </c>
    </row>
    <row r="14" spans="1:24" ht="17.25" thickTop="1">
      <c r="C14" s="161">
        <v>10</v>
      </c>
      <c r="D14" s="164">
        <f t="shared" si="3"/>
        <v>470</v>
      </c>
      <c r="F14">
        <f t="shared" si="2"/>
        <v>23</v>
      </c>
      <c r="G14" s="160">
        <v>4</v>
      </c>
      <c r="J14">
        <f t="shared" si="0"/>
        <v>3.35</v>
      </c>
      <c r="K14" s="177">
        <f>L13+1</f>
        <v>471</v>
      </c>
      <c r="L14" s="178" t="s">
        <v>386</v>
      </c>
      <c r="M14" s="171">
        <f>2*SUM(J$3:J14)</f>
        <v>44.300000000000004</v>
      </c>
      <c r="P14">
        <v>10</v>
      </c>
      <c r="Q14" s="180">
        <f>Q13+(Q$19-Q$9)/(P$19-P$9)</f>
        <v>5.1249999999999991</v>
      </c>
      <c r="R14" s="180">
        <f t="shared" si="1"/>
        <v>1.1486983549970351</v>
      </c>
      <c r="S14" s="179">
        <f>Q14*R14</f>
        <v>5.8870790693598041</v>
      </c>
      <c r="T14" s="179">
        <f>S14-Q14</f>
        <v>0.76207906935980496</v>
      </c>
      <c r="U14" s="181">
        <f t="shared" si="7"/>
        <v>1</v>
      </c>
      <c r="V14" s="3">
        <f t="shared" si="4"/>
        <v>0.76207906935980496</v>
      </c>
      <c r="W14" s="179">
        <f t="shared" si="5"/>
        <v>0.19051976733995124</v>
      </c>
      <c r="X14">
        <f t="shared" si="6"/>
        <v>20</v>
      </c>
    </row>
    <row r="15" spans="1:24">
      <c r="P15">
        <v>11</v>
      </c>
      <c r="Q15" s="180">
        <f>Q14+(Q$19-Q$9)/(P$19-P$9)</f>
        <v>5.339999999999999</v>
      </c>
      <c r="R15" s="180">
        <f t="shared" si="1"/>
        <v>1.1647335864684558</v>
      </c>
      <c r="S15" s="179">
        <f>Q15*R15</f>
        <v>6.2196773517415531</v>
      </c>
      <c r="T15" s="179">
        <f>S15-Q15</f>
        <v>0.87967735174155415</v>
      </c>
      <c r="U15" s="181">
        <f t="shared" si="7"/>
        <v>1</v>
      </c>
      <c r="V15" s="3">
        <f t="shared" si="4"/>
        <v>0.87967735174155415</v>
      </c>
      <c r="W15" s="179">
        <f t="shared" si="5"/>
        <v>0.21991933793538854</v>
      </c>
      <c r="X15">
        <f t="shared" si="6"/>
        <v>0</v>
      </c>
    </row>
    <row r="16" spans="1:24">
      <c r="P16">
        <v>12</v>
      </c>
      <c r="Q16" s="180">
        <f>Q15+(Q$19-Q$9)/(P$19-P$9)</f>
        <v>5.5549999999999988</v>
      </c>
      <c r="R16" s="180">
        <f t="shared" si="1"/>
        <v>1.1809926614295303</v>
      </c>
      <c r="S16" s="179">
        <f>Q16*R16</f>
        <v>6.5604142342410396</v>
      </c>
      <c r="T16" s="179">
        <f>S16-Q16</f>
        <v>1.0054142342410408</v>
      </c>
      <c r="U16" s="181">
        <f t="shared" si="7"/>
        <v>1</v>
      </c>
      <c r="V16" s="3">
        <f t="shared" si="4"/>
        <v>1.0054142342410408</v>
      </c>
      <c r="W16" s="179">
        <f t="shared" si="5"/>
        <v>0.2513535585602602</v>
      </c>
      <c r="X16">
        <f t="shared" si="6"/>
        <v>0</v>
      </c>
    </row>
    <row r="17" spans="5:24">
      <c r="P17">
        <v>13</v>
      </c>
      <c r="Q17" s="180">
        <f>Q16+(Q$19-Q$9)/(P$19-P$9)</f>
        <v>5.7699999999999987</v>
      </c>
      <c r="R17" s="180">
        <f t="shared" si="1"/>
        <v>1.1974787046189286</v>
      </c>
      <c r="S17" s="179">
        <f>Q17*R17</f>
        <v>6.9094521256512165</v>
      </c>
      <c r="T17" s="179">
        <f>S17-Q17</f>
        <v>1.1394521256512178</v>
      </c>
      <c r="U17" s="181">
        <f t="shared" si="7"/>
        <v>1</v>
      </c>
      <c r="V17" s="3">
        <f t="shared" si="4"/>
        <v>1.1394521256512178</v>
      </c>
      <c r="W17" s="179">
        <f t="shared" si="5"/>
        <v>0.28486303141280445</v>
      </c>
      <c r="X17">
        <f t="shared" si="6"/>
        <v>0</v>
      </c>
    </row>
    <row r="18" spans="5:24">
      <c r="E18">
        <v>10</v>
      </c>
      <c r="F18">
        <f>E18/$I$22</f>
        <v>0.2</v>
      </c>
      <c r="G18">
        <f>POWER($J$22,F18)</f>
        <v>1.1486983549970351</v>
      </c>
      <c r="P18">
        <v>14</v>
      </c>
      <c r="Q18" s="180">
        <f>Q17+(Q$19-Q$9)/(P$19-P$9)</f>
        <v>5.9849999999999985</v>
      </c>
      <c r="R18" s="180">
        <f t="shared" si="1"/>
        <v>1.214194884395047</v>
      </c>
      <c r="S18" s="179">
        <f>Q18*R18</f>
        <v>7.266956383104354</v>
      </c>
      <c r="T18" s="179">
        <f>S18-Q18</f>
        <v>1.2819563831043554</v>
      </c>
      <c r="U18" s="181">
        <f t="shared" si="7"/>
        <v>1</v>
      </c>
      <c r="V18" s="3">
        <f t="shared" si="4"/>
        <v>1.2819563831043554</v>
      </c>
      <c r="W18" s="179">
        <f t="shared" si="5"/>
        <v>0.32048909577608886</v>
      </c>
      <c r="X18">
        <f t="shared" si="6"/>
        <v>0</v>
      </c>
    </row>
    <row r="19" spans="5:24">
      <c r="E19">
        <v>20</v>
      </c>
      <c r="F19">
        <f t="shared" ref="F19:F30" si="8">E19/$I$22</f>
        <v>0.4</v>
      </c>
      <c r="G19">
        <f t="shared" ref="G19:G30" si="9">POWER($J$22,F19)</f>
        <v>1.3195079107728942</v>
      </c>
      <c r="I19" t="s">
        <v>396</v>
      </c>
      <c r="P19">
        <v>15</v>
      </c>
      <c r="Q19" s="182">
        <f>M5</f>
        <v>6.1999999999999993</v>
      </c>
      <c r="R19" s="180">
        <f t="shared" si="1"/>
        <v>1.2311444133449163</v>
      </c>
      <c r="S19" s="179">
        <f>Q19*R19</f>
        <v>7.6330953627384801</v>
      </c>
      <c r="T19" s="179">
        <f>S19-Q19</f>
        <v>1.4330953627384808</v>
      </c>
      <c r="U19" s="183">
        <f>J4</f>
        <v>1.0249999999999999</v>
      </c>
      <c r="V19" s="3">
        <f t="shared" si="4"/>
        <v>1.3981418173058351</v>
      </c>
      <c r="W19" s="179">
        <f t="shared" si="5"/>
        <v>0.34953545432645877</v>
      </c>
      <c r="X19">
        <f t="shared" si="6"/>
        <v>0</v>
      </c>
    </row>
    <row r="20" spans="5:24">
      <c r="E20">
        <v>40</v>
      </c>
      <c r="F20">
        <f t="shared" si="8"/>
        <v>0.8</v>
      </c>
      <c r="G20">
        <f t="shared" si="9"/>
        <v>1.7411011265922482</v>
      </c>
      <c r="I20" t="s">
        <v>395</v>
      </c>
      <c r="P20">
        <v>16</v>
      </c>
      <c r="Q20" s="180">
        <f>Q19+(Q$34-Q$19)/(P$34-P$19)</f>
        <v>6.3533333333333326</v>
      </c>
      <c r="R20" s="180">
        <f t="shared" si="1"/>
        <v>1.2483305489016119</v>
      </c>
      <c r="S20" s="179">
        <f t="shared" ref="S20:S67" si="10">Q20*R20</f>
        <v>7.9310600873549069</v>
      </c>
      <c r="T20" s="179">
        <f t="shared" ref="T20:T73" si="11">S20-Q20</f>
        <v>1.5777267540215743</v>
      </c>
      <c r="U20" s="181">
        <f t="shared" si="7"/>
        <v>1.0249999999999999</v>
      </c>
      <c r="V20" s="3">
        <f t="shared" si="4"/>
        <v>1.5392456136795847</v>
      </c>
      <c r="W20" s="179">
        <f t="shared" si="5"/>
        <v>0.38481140341989617</v>
      </c>
      <c r="X20">
        <f t="shared" si="6"/>
        <v>0</v>
      </c>
    </row>
    <row r="21" spans="5:24">
      <c r="E21">
        <v>50</v>
      </c>
      <c r="F21">
        <f t="shared" si="8"/>
        <v>1</v>
      </c>
      <c r="G21">
        <f t="shared" si="9"/>
        <v>2</v>
      </c>
      <c r="I21" t="s">
        <v>393</v>
      </c>
      <c r="J21" t="s">
        <v>394</v>
      </c>
      <c r="P21">
        <v>17</v>
      </c>
      <c r="Q21" s="180">
        <f>Q20+(Q$34-Q$19)/(P$34-P$19)</f>
        <v>6.5066666666666659</v>
      </c>
      <c r="R21" s="180">
        <f t="shared" si="1"/>
        <v>1.26575659397028</v>
      </c>
      <c r="S21" s="179">
        <f t="shared" si="10"/>
        <v>8.235856238099954</v>
      </c>
      <c r="T21" s="179">
        <f t="shared" si="11"/>
        <v>1.7291895714332881</v>
      </c>
      <c r="U21" s="181">
        <f t="shared" si="7"/>
        <v>1.0249999999999999</v>
      </c>
      <c r="V21" s="3">
        <f t="shared" si="4"/>
        <v>1.6870142160324764</v>
      </c>
      <c r="W21" s="179">
        <f t="shared" si="5"/>
        <v>0.42175355400811909</v>
      </c>
      <c r="X21">
        <f t="shared" si="6"/>
        <v>0</v>
      </c>
    </row>
    <row r="22" spans="5:24">
      <c r="E22">
        <v>100</v>
      </c>
      <c r="F22">
        <f t="shared" si="8"/>
        <v>2</v>
      </c>
      <c r="G22">
        <f t="shared" si="9"/>
        <v>4</v>
      </c>
      <c r="I22">
        <v>50</v>
      </c>
      <c r="J22">
        <v>2</v>
      </c>
      <c r="P22">
        <v>18</v>
      </c>
      <c r="Q22" s="180">
        <f>Q21+(Q$34-Q$19)/(P$34-P$19)</f>
        <v>6.6599999999999993</v>
      </c>
      <c r="R22" s="180">
        <f t="shared" si="1"/>
        <v>1.2834258975629043</v>
      </c>
      <c r="S22" s="179">
        <f t="shared" si="10"/>
        <v>8.5476164777689423</v>
      </c>
      <c r="T22" s="179">
        <f t="shared" si="11"/>
        <v>1.887616477768943</v>
      </c>
      <c r="U22" s="181">
        <f t="shared" si="7"/>
        <v>1.0249999999999999</v>
      </c>
      <c r="V22" s="3">
        <f t="shared" si="4"/>
        <v>1.8415770514818959</v>
      </c>
      <c r="W22" s="179">
        <f t="shared" si="5"/>
        <v>0.46039426287047397</v>
      </c>
      <c r="X22">
        <f t="shared" si="6"/>
        <v>0</v>
      </c>
    </row>
    <row r="23" spans="5:24">
      <c r="E23">
        <v>150</v>
      </c>
      <c r="F23">
        <f t="shared" si="8"/>
        <v>3</v>
      </c>
      <c r="G23">
        <f t="shared" si="9"/>
        <v>8</v>
      </c>
      <c r="P23">
        <v>19</v>
      </c>
      <c r="Q23" s="180">
        <f>Q22+(Q$34-Q$19)/(P$34-P$19)</f>
        <v>6.8133333333333326</v>
      </c>
      <c r="R23" s="180">
        <f t="shared" si="1"/>
        <v>1.3013418554419336</v>
      </c>
      <c r="S23" s="179">
        <f t="shared" si="10"/>
        <v>8.8664758417443732</v>
      </c>
      <c r="T23" s="179">
        <f t="shared" si="11"/>
        <v>2.0531425084110406</v>
      </c>
      <c r="U23" s="181">
        <f t="shared" si="7"/>
        <v>1.0249999999999999</v>
      </c>
      <c r="V23" s="3">
        <f t="shared" si="4"/>
        <v>2.0030658618644299</v>
      </c>
      <c r="W23" s="179">
        <f t="shared" si="5"/>
        <v>0.50076646546610748</v>
      </c>
      <c r="X23">
        <f t="shared" si="6"/>
        <v>0</v>
      </c>
    </row>
    <row r="24" spans="5:24">
      <c r="E24">
        <v>200</v>
      </c>
      <c r="F24">
        <f t="shared" si="8"/>
        <v>4</v>
      </c>
      <c r="G24">
        <f t="shared" si="9"/>
        <v>16</v>
      </c>
      <c r="P24">
        <v>20</v>
      </c>
      <c r="Q24" s="180">
        <f>Q23+(Q$34-Q$19)/(P$34-P$19)</f>
        <v>6.9666666666666659</v>
      </c>
      <c r="R24" s="180">
        <f t="shared" si="1"/>
        <v>1.3195079107728942</v>
      </c>
      <c r="S24" s="179">
        <f t="shared" si="10"/>
        <v>9.1925717783844956</v>
      </c>
      <c r="T24" s="179">
        <f t="shared" si="11"/>
        <v>2.2259051117178297</v>
      </c>
      <c r="U24" s="181">
        <f t="shared" si="7"/>
        <v>1.0249999999999999</v>
      </c>
      <c r="V24" s="3">
        <f t="shared" si="4"/>
        <v>2.171614743139346</v>
      </c>
      <c r="W24" s="179">
        <f t="shared" si="5"/>
        <v>0.5429036857848365</v>
      </c>
      <c r="X24">
        <f t="shared" si="6"/>
        <v>50</v>
      </c>
    </row>
    <row r="25" spans="5:24">
      <c r="E25">
        <v>250</v>
      </c>
      <c r="F25">
        <f t="shared" si="8"/>
        <v>5</v>
      </c>
      <c r="G25">
        <f t="shared" si="9"/>
        <v>32</v>
      </c>
      <c r="P25">
        <v>21</v>
      </c>
      <c r="Q25" s="180">
        <f>Q24+(Q$34-Q$19)/(P$34-P$19)</f>
        <v>7.1199999999999992</v>
      </c>
      <c r="R25" s="180">
        <f t="shared" si="1"/>
        <v>1.337927554786112</v>
      </c>
      <c r="S25" s="179">
        <f t="shared" si="10"/>
        <v>9.5260441900771173</v>
      </c>
      <c r="T25" s="179">
        <f t="shared" si="11"/>
        <v>2.4060441900771181</v>
      </c>
      <c r="U25" s="181">
        <f t="shared" si="7"/>
        <v>1.0249999999999999</v>
      </c>
      <c r="V25" s="3">
        <f t="shared" si="4"/>
        <v>2.347360185441091</v>
      </c>
      <c r="W25" s="179">
        <f t="shared" si="5"/>
        <v>0.58684004636027276</v>
      </c>
      <c r="X25">
        <f t="shared" si="6"/>
        <v>0</v>
      </c>
    </row>
    <row r="26" spans="5:24">
      <c r="E26">
        <v>300</v>
      </c>
      <c r="F26">
        <f t="shared" si="8"/>
        <v>6</v>
      </c>
      <c r="G26">
        <f t="shared" si="9"/>
        <v>64</v>
      </c>
      <c r="P26">
        <v>22</v>
      </c>
      <c r="Q26" s="180">
        <f>Q25+(Q$34-Q$19)/(P$34-P$19)</f>
        <v>7.2733333333333325</v>
      </c>
      <c r="R26" s="180">
        <f t="shared" si="1"/>
        <v>1.3566043274476718</v>
      </c>
      <c r="S26" s="179">
        <f t="shared" si="10"/>
        <v>9.8670354749693985</v>
      </c>
      <c r="T26" s="179">
        <f t="shared" si="11"/>
        <v>2.5937021416360659</v>
      </c>
      <c r="U26" s="181">
        <f t="shared" si="7"/>
        <v>1.0249999999999999</v>
      </c>
      <c r="V26" s="3">
        <f t="shared" si="4"/>
        <v>2.5304411137912841</v>
      </c>
      <c r="W26" s="179">
        <f t="shared" si="5"/>
        <v>0.63261027844782103</v>
      </c>
      <c r="X26">
        <f t="shared" si="6"/>
        <v>0</v>
      </c>
    </row>
    <row r="27" spans="5:24">
      <c r="E27">
        <v>350</v>
      </c>
      <c r="F27">
        <f t="shared" si="8"/>
        <v>7</v>
      </c>
      <c r="G27">
        <f t="shared" si="9"/>
        <v>128</v>
      </c>
      <c r="P27">
        <v>23</v>
      </c>
      <c r="Q27" s="180">
        <f>Q26+(Q$34-Q$19)/(P$34-P$19)</f>
        <v>7.4266666666666659</v>
      </c>
      <c r="R27" s="180">
        <f t="shared" si="1"/>
        <v>1.3755418181397439</v>
      </c>
      <c r="S27" s="179">
        <f t="shared" si="10"/>
        <v>10.215690569384497</v>
      </c>
      <c r="T27" s="179">
        <f t="shared" si="11"/>
        <v>2.7890239027178314</v>
      </c>
      <c r="U27" s="181">
        <f t="shared" si="7"/>
        <v>1.0249999999999999</v>
      </c>
      <c r="V27" s="3">
        <f t="shared" si="4"/>
        <v>2.7209989294808112</v>
      </c>
      <c r="W27" s="179">
        <f t="shared" si="5"/>
        <v>0.68024973237020281</v>
      </c>
      <c r="X27">
        <f t="shared" si="6"/>
        <v>0</v>
      </c>
    </row>
    <row r="28" spans="5:24">
      <c r="E28">
        <v>400</v>
      </c>
      <c r="F28">
        <f t="shared" si="8"/>
        <v>8</v>
      </c>
      <c r="G28">
        <f t="shared" si="9"/>
        <v>256</v>
      </c>
      <c r="P28">
        <v>24</v>
      </c>
      <c r="Q28" s="180">
        <f>Q27+(Q$34-Q$19)/(P$34-P$19)</f>
        <v>7.5799999999999992</v>
      </c>
      <c r="R28" s="180">
        <f t="shared" si="1"/>
        <v>1.3947436663504054</v>
      </c>
      <c r="S28" s="179">
        <f t="shared" si="10"/>
        <v>10.572156990936071</v>
      </c>
      <c r="T28" s="179">
        <f t="shared" si="11"/>
        <v>2.9921569909360715</v>
      </c>
      <c r="U28" s="181">
        <f t="shared" si="7"/>
        <v>1.0249999999999999</v>
      </c>
      <c r="V28" s="3">
        <f t="shared" si="4"/>
        <v>2.9191775521327528</v>
      </c>
      <c r="W28" s="179">
        <f t="shared" si="5"/>
        <v>0.72979438803318819</v>
      </c>
      <c r="X28">
        <f t="shared" si="6"/>
        <v>0</v>
      </c>
    </row>
    <row r="29" spans="5:24">
      <c r="E29">
        <v>450</v>
      </c>
      <c r="F29">
        <f t="shared" si="8"/>
        <v>9</v>
      </c>
      <c r="G29">
        <f t="shared" si="9"/>
        <v>512</v>
      </c>
      <c r="P29">
        <v>25</v>
      </c>
      <c r="Q29" s="180">
        <f>Q28+(Q$34-Q$19)/(P$34-P$19)</f>
        <v>7.7333333333333325</v>
      </c>
      <c r="R29" s="180">
        <f t="shared" si="1"/>
        <v>1.4142135623730951</v>
      </c>
      <c r="S29" s="179">
        <f t="shared" si="10"/>
        <v>10.936584882351935</v>
      </c>
      <c r="T29" s="179">
        <f t="shared" si="11"/>
        <v>3.2032515490186029</v>
      </c>
      <c r="U29" s="181">
        <f t="shared" si="7"/>
        <v>1.0249999999999999</v>
      </c>
      <c r="V29" s="3">
        <f t="shared" si="4"/>
        <v>3.1251234624571738</v>
      </c>
      <c r="W29" s="179">
        <f t="shared" si="5"/>
        <v>0.78128086561429344</v>
      </c>
      <c r="X29">
        <f t="shared" si="6"/>
        <v>0</v>
      </c>
    </row>
    <row r="30" spans="5:24">
      <c r="E30">
        <v>500</v>
      </c>
      <c r="F30">
        <f t="shared" si="8"/>
        <v>10</v>
      </c>
      <c r="G30">
        <f t="shared" si="9"/>
        <v>1024</v>
      </c>
      <c r="P30">
        <v>26</v>
      </c>
      <c r="Q30" s="180">
        <f>Q29+(Q$34-Q$19)/(P$34-P$19)</f>
        <v>7.8866666666666658</v>
      </c>
      <c r="R30" s="180">
        <f t="shared" si="1"/>
        <v>1.4339552480158275</v>
      </c>
      <c r="S30" s="179">
        <f t="shared" si="10"/>
        <v>11.309127056018159</v>
      </c>
      <c r="T30" s="179">
        <f t="shared" si="11"/>
        <v>3.4224603893514933</v>
      </c>
      <c r="U30" s="181">
        <f t="shared" si="7"/>
        <v>1.0249999999999999</v>
      </c>
      <c r="V30" s="3">
        <f t="shared" si="4"/>
        <v>3.3389857457087744</v>
      </c>
      <c r="W30" s="179">
        <f t="shared" si="5"/>
        <v>0.83474643642719359</v>
      </c>
      <c r="X30">
        <f t="shared" si="6"/>
        <v>0</v>
      </c>
    </row>
    <row r="31" spans="5:24">
      <c r="P31">
        <v>27</v>
      </c>
      <c r="Q31" s="180">
        <f>Q30+(Q$34-Q$19)/(P$34-P$19)</f>
        <v>8.0399999999999991</v>
      </c>
      <c r="R31" s="180">
        <f t="shared" si="1"/>
        <v>1.4539725173203106</v>
      </c>
      <c r="S31" s="179">
        <f t="shared" si="10"/>
        <v>11.689939039255297</v>
      </c>
      <c r="T31" s="179">
        <f t="shared" si="11"/>
        <v>3.6499390392552975</v>
      </c>
      <c r="U31" s="181">
        <f t="shared" si="7"/>
        <v>1.0249999999999999</v>
      </c>
      <c r="V31" s="3">
        <f t="shared" si="4"/>
        <v>3.560916135858827</v>
      </c>
      <c r="W31" s="179">
        <f t="shared" si="5"/>
        <v>0.89022903396470676</v>
      </c>
      <c r="X31">
        <f t="shared" si="6"/>
        <v>0</v>
      </c>
    </row>
    <row r="32" spans="5:24">
      <c r="P32">
        <v>28</v>
      </c>
      <c r="Q32" s="180">
        <f>Q31+(Q$34-Q$19)/(P$34-P$19)</f>
        <v>8.1933333333333334</v>
      </c>
      <c r="R32" s="180">
        <f t="shared" si="1"/>
        <v>1.4742692172911012</v>
      </c>
      <c r="S32" s="179">
        <f t="shared" si="10"/>
        <v>12.079179120338422</v>
      </c>
      <c r="T32" s="179">
        <f t="shared" si="11"/>
        <v>3.8858457870050884</v>
      </c>
      <c r="U32" s="181">
        <f t="shared" si="7"/>
        <v>1.0249999999999999</v>
      </c>
      <c r="V32" s="3">
        <f t="shared" si="4"/>
        <v>3.7910690604927697</v>
      </c>
      <c r="W32" s="179">
        <f t="shared" si="5"/>
        <v>0.94776726512319243</v>
      </c>
      <c r="X32">
        <f t="shared" si="6"/>
        <v>0</v>
      </c>
    </row>
    <row r="33" spans="5:24">
      <c r="P33">
        <v>29</v>
      </c>
      <c r="Q33" s="180">
        <f>Q32+(Q$34-Q$19)/(P$34-P$19)</f>
        <v>8.3466666666666676</v>
      </c>
      <c r="R33" s="180">
        <f t="shared" si="1"/>
        <v>1.4948492486349383</v>
      </c>
      <c r="S33" s="179">
        <f t="shared" si="10"/>
        <v>12.477008395272954</v>
      </c>
      <c r="T33" s="179">
        <f t="shared" si="11"/>
        <v>4.130341728606286</v>
      </c>
      <c r="U33" s="181">
        <f t="shared" si="7"/>
        <v>1.0249999999999999</v>
      </c>
      <c r="V33" s="3">
        <f t="shared" si="4"/>
        <v>4.0296016864451571</v>
      </c>
      <c r="W33" s="179">
        <f t="shared" si="5"/>
        <v>1.0074004216112893</v>
      </c>
      <c r="X33">
        <f t="shared" si="6"/>
        <v>0</v>
      </c>
    </row>
    <row r="34" spans="5:24">
      <c r="P34">
        <v>30</v>
      </c>
      <c r="Q34" s="182">
        <f>M6</f>
        <v>8.5</v>
      </c>
      <c r="R34" s="180">
        <f t="shared" si="1"/>
        <v>1.515716566510398</v>
      </c>
      <c r="S34" s="179">
        <f t="shared" si="10"/>
        <v>12.883590815338383</v>
      </c>
      <c r="T34" s="179">
        <f t="shared" si="11"/>
        <v>4.3835908153383834</v>
      </c>
      <c r="U34" s="183">
        <f>J5</f>
        <v>1.075</v>
      </c>
      <c r="V34" s="3">
        <f t="shared" si="4"/>
        <v>4.0777588979891943</v>
      </c>
      <c r="W34" s="179">
        <f t="shared" si="5"/>
        <v>1.0194397244972986</v>
      </c>
      <c r="X34">
        <f t="shared" si="6"/>
        <v>100</v>
      </c>
    </row>
    <row r="35" spans="5:24">
      <c r="P35">
        <v>31</v>
      </c>
      <c r="Q35" s="180">
        <f>Q34+(Q$64-Q$34)/(P$64-P$34)</f>
        <v>8.586666666666666</v>
      </c>
      <c r="R35" s="180">
        <f t="shared" si="1"/>
        <v>1.5368751812880124</v>
      </c>
      <c r="S35" s="179">
        <f t="shared" si="10"/>
        <v>13.196634889993065</v>
      </c>
      <c r="T35" s="179">
        <f t="shared" si="11"/>
        <v>4.6099682233263994</v>
      </c>
      <c r="U35" s="181">
        <f t="shared" si="7"/>
        <v>1.075</v>
      </c>
      <c r="V35" s="3">
        <f t="shared" si="4"/>
        <v>4.2883425333268832</v>
      </c>
      <c r="W35" s="179">
        <f t="shared" si="5"/>
        <v>1.0720856333317208</v>
      </c>
      <c r="X35">
        <f t="shared" si="6"/>
        <v>0</v>
      </c>
    </row>
    <row r="36" spans="5:24">
      <c r="P36">
        <v>32</v>
      </c>
      <c r="Q36" s="180">
        <f t="shared" ref="Q36:Q65" si="12">Q35+(Q$64-Q$34)/(P$64-P$34)</f>
        <v>8.673333333333332</v>
      </c>
      <c r="R36" s="180">
        <f t="shared" si="1"/>
        <v>1.5583291593209998</v>
      </c>
      <c r="S36" s="179">
        <f t="shared" si="10"/>
        <v>13.515908241844135</v>
      </c>
      <c r="T36" s="179">
        <f t="shared" si="11"/>
        <v>4.8425749085108034</v>
      </c>
      <c r="U36" s="181">
        <f t="shared" si="7"/>
        <v>1.075</v>
      </c>
      <c r="V36" s="3">
        <f t="shared" si="4"/>
        <v>4.5047208451263288</v>
      </c>
      <c r="W36" s="179">
        <f t="shared" si="5"/>
        <v>1.1261802112815822</v>
      </c>
      <c r="X36">
        <f t="shared" si="6"/>
        <v>0</v>
      </c>
    </row>
    <row r="37" spans="5:24">
      <c r="E37" t="s">
        <v>438</v>
      </c>
      <c r="P37">
        <v>33</v>
      </c>
      <c r="Q37" s="180">
        <f t="shared" si="12"/>
        <v>8.759999999999998</v>
      </c>
      <c r="R37" s="180">
        <f t="shared" si="1"/>
        <v>1.5800826237267542</v>
      </c>
      <c r="S37" s="179">
        <f t="shared" si="10"/>
        <v>13.841523783846364</v>
      </c>
      <c r="T37" s="179">
        <f t="shared" si="11"/>
        <v>5.0815237838463663</v>
      </c>
      <c r="U37" s="181">
        <f t="shared" si="7"/>
        <v>1.075</v>
      </c>
      <c r="V37" s="3">
        <f t="shared" si="4"/>
        <v>4.7269988686942943</v>
      </c>
      <c r="W37" s="179">
        <f t="shared" si="5"/>
        <v>1.1817497171735736</v>
      </c>
      <c r="X37">
        <f t="shared" si="6"/>
        <v>0</v>
      </c>
    </row>
    <row r="38" spans="5:24">
      <c r="P38">
        <v>34</v>
      </c>
      <c r="Q38" s="180">
        <f t="shared" si="12"/>
        <v>8.846666666666664</v>
      </c>
      <c r="R38" s="180">
        <f t="shared" si="1"/>
        <v>1.6021397551792442</v>
      </c>
      <c r="S38" s="179">
        <f t="shared" si="10"/>
        <v>14.173596367485709</v>
      </c>
      <c r="T38" s="179">
        <f t="shared" si="11"/>
        <v>5.3269297008190453</v>
      </c>
      <c r="U38" s="181">
        <f t="shared" si="7"/>
        <v>1.075</v>
      </c>
      <c r="V38" s="3">
        <f t="shared" si="4"/>
        <v>4.9552834426223678</v>
      </c>
      <c r="W38" s="179">
        <f t="shared" si="5"/>
        <v>1.2388208606555919</v>
      </c>
      <c r="X38">
        <f t="shared" si="6"/>
        <v>0</v>
      </c>
    </row>
    <row r="39" spans="5:24">
      <c r="E39" t="s">
        <v>439</v>
      </c>
      <c r="P39">
        <v>35</v>
      </c>
      <c r="Q39" s="180">
        <f t="shared" si="12"/>
        <v>8.93333333333333</v>
      </c>
      <c r="R39" s="180">
        <f t="shared" si="1"/>
        <v>1.6245047927124709</v>
      </c>
      <c r="S39" s="179">
        <f t="shared" si="10"/>
        <v>14.512242814898068</v>
      </c>
      <c r="T39" s="179">
        <f t="shared" si="11"/>
        <v>5.5789094815647378</v>
      </c>
      <c r="U39" s="181">
        <f t="shared" si="7"/>
        <v>1.075</v>
      </c>
      <c r="V39" s="3">
        <f t="shared" si="4"/>
        <v>5.1896832386648724</v>
      </c>
      <c r="W39" s="179">
        <f t="shared" si="5"/>
        <v>1.2974208096662181</v>
      </c>
      <c r="X39">
        <f t="shared" si="6"/>
        <v>0</v>
      </c>
    </row>
    <row r="40" spans="5:24">
      <c r="E40" t="s">
        <v>440</v>
      </c>
      <c r="P40">
        <v>36</v>
      </c>
      <c r="Q40" s="180">
        <f t="shared" si="12"/>
        <v>9.019999999999996</v>
      </c>
      <c r="R40" s="180">
        <f t="shared" si="1"/>
        <v>1.6471820345351462</v>
      </c>
      <c r="S40" s="179">
        <f t="shared" si="10"/>
        <v>14.857581951507012</v>
      </c>
      <c r="T40" s="179">
        <f t="shared" si="11"/>
        <v>5.8375819515070155</v>
      </c>
      <c r="U40" s="181">
        <f t="shared" si="7"/>
        <v>1.075</v>
      </c>
      <c r="V40" s="3">
        <f t="shared" si="4"/>
        <v>5.4303087920995496</v>
      </c>
      <c r="W40" s="179">
        <f t="shared" si="5"/>
        <v>1.3575771980248874</v>
      </c>
      <c r="X40">
        <f t="shared" si="6"/>
        <v>0</v>
      </c>
    </row>
    <row r="41" spans="5:24">
      <c r="P41">
        <v>37</v>
      </c>
      <c r="Q41" s="180">
        <f t="shared" si="12"/>
        <v>9.106666666666662</v>
      </c>
      <c r="R41" s="180">
        <f t="shared" si="1"/>
        <v>1.6701758388567387</v>
      </c>
      <c r="S41" s="179">
        <f t="shared" si="10"/>
        <v>15.209734639188692</v>
      </c>
      <c r="T41" s="179">
        <f t="shared" si="11"/>
        <v>6.1030679725220303</v>
      </c>
      <c r="U41" s="181">
        <f t="shared" si="7"/>
        <v>1.075</v>
      </c>
      <c r="V41" s="3">
        <f t="shared" si="4"/>
        <v>5.6772725325786331</v>
      </c>
      <c r="W41" s="179">
        <f t="shared" si="5"/>
        <v>1.4193181331446583</v>
      </c>
      <c r="X41">
        <f t="shared" si="6"/>
        <v>0</v>
      </c>
    </row>
    <row r="42" spans="5:24">
      <c r="E42" t="s">
        <v>441</v>
      </c>
      <c r="P42">
        <v>38</v>
      </c>
      <c r="Q42" s="180">
        <f t="shared" si="12"/>
        <v>9.193333333333328</v>
      </c>
      <c r="R42" s="180">
        <f t="shared" si="1"/>
        <v>1.6934906247250543</v>
      </c>
      <c r="S42" s="179">
        <f t="shared" si="10"/>
        <v>15.568823809972324</v>
      </c>
      <c r="T42" s="179">
        <f t="shared" si="11"/>
        <v>6.3754904766389959</v>
      </c>
      <c r="U42" s="181">
        <f t="shared" si="7"/>
        <v>1.075</v>
      </c>
      <c r="V42" s="3">
        <f t="shared" si="4"/>
        <v>5.9306888154781356</v>
      </c>
      <c r="W42" s="179">
        <f t="shared" si="5"/>
        <v>1.4826722038695339</v>
      </c>
      <c r="X42">
        <f t="shared" si="6"/>
        <v>0</v>
      </c>
    </row>
    <row r="43" spans="5:24">
      <c r="P43">
        <v>39</v>
      </c>
      <c r="Q43" s="180">
        <f t="shared" si="12"/>
        <v>9.279999999999994</v>
      </c>
      <c r="R43" s="180">
        <f t="shared" si="1"/>
        <v>1.7171308728755075</v>
      </c>
      <c r="S43" s="179">
        <f t="shared" si="10"/>
        <v>15.934974500284699</v>
      </c>
      <c r="T43" s="179">
        <f t="shared" si="11"/>
        <v>6.6549745002847054</v>
      </c>
      <c r="U43" s="181">
        <f t="shared" si="7"/>
        <v>1.075</v>
      </c>
      <c r="V43" s="3">
        <f t="shared" si="4"/>
        <v>6.1906739537532145</v>
      </c>
      <c r="W43" s="179">
        <f t="shared" si="5"/>
        <v>1.5476684884383036</v>
      </c>
      <c r="X43">
        <f t="shared" si="6"/>
        <v>0</v>
      </c>
    </row>
    <row r="44" spans="5:24">
      <c r="E44" t="s">
        <v>442</v>
      </c>
      <c r="P44">
        <v>40</v>
      </c>
      <c r="Q44" s="180">
        <f t="shared" si="12"/>
        <v>9.36666666666666</v>
      </c>
      <c r="R44" s="180">
        <f t="shared" si="1"/>
        <v>1.7411011265922482</v>
      </c>
      <c r="S44" s="179">
        <f t="shared" si="10"/>
        <v>16.308313885747381</v>
      </c>
      <c r="T44" s="179">
        <f t="shared" si="11"/>
        <v>6.9416472190807212</v>
      </c>
      <c r="U44" s="181">
        <f t="shared" si="7"/>
        <v>1.075</v>
      </c>
      <c r="V44" s="3">
        <f t="shared" si="4"/>
        <v>6.4573462503076478</v>
      </c>
      <c r="W44" s="179">
        <f t="shared" si="5"/>
        <v>1.6143365625769119</v>
      </c>
      <c r="X44">
        <f t="shared" si="6"/>
        <v>160</v>
      </c>
    </row>
    <row r="45" spans="5:24">
      <c r="P45">
        <v>41</v>
      </c>
      <c r="Q45" s="180">
        <f t="shared" si="12"/>
        <v>9.453333333333326</v>
      </c>
      <c r="R45" s="180">
        <f t="shared" si="1"/>
        <v>1.7654059925813097</v>
      </c>
      <c r="S45" s="179">
        <f t="shared" si="10"/>
        <v>16.688971316535302</v>
      </c>
      <c r="T45" s="179">
        <f t="shared" si="11"/>
        <v>7.2356379832019755</v>
      </c>
      <c r="U45" s="181">
        <f t="shared" si="7"/>
        <v>1.075</v>
      </c>
      <c r="V45" s="3">
        <f t="shared" si="4"/>
        <v>6.7308260308855585</v>
      </c>
      <c r="W45" s="179">
        <f t="shared" si="5"/>
        <v>1.6827065077213896</v>
      </c>
      <c r="X45">
        <f t="shared" si="6"/>
        <v>0</v>
      </c>
    </row>
    <row r="46" spans="5:24">
      <c r="E46" t="s">
        <v>443</v>
      </c>
      <c r="P46">
        <v>42</v>
      </c>
      <c r="Q46" s="180">
        <f t="shared" si="12"/>
        <v>9.539999999999992</v>
      </c>
      <c r="R46" s="180">
        <f t="shared" si="1"/>
        <v>1.7900501418559447</v>
      </c>
      <c r="S46" s="179">
        <f t="shared" si="10"/>
        <v>17.077078353305698</v>
      </c>
      <c r="T46" s="179">
        <f t="shared" si="11"/>
        <v>7.5370783533057057</v>
      </c>
      <c r="U46" s="181">
        <f t="shared" si="7"/>
        <v>1.075</v>
      </c>
      <c r="V46" s="3">
        <f t="shared" si="4"/>
        <v>7.0112356774936799</v>
      </c>
      <c r="W46" s="179">
        <f t="shared" si="5"/>
        <v>1.75280891937342</v>
      </c>
      <c r="X46">
        <f t="shared" si="6"/>
        <v>0</v>
      </c>
    </row>
    <row r="47" spans="5:24">
      <c r="P47">
        <v>43</v>
      </c>
      <c r="Q47" s="180">
        <f t="shared" si="12"/>
        <v>9.626666666666658</v>
      </c>
      <c r="R47" s="180">
        <f t="shared" si="1"/>
        <v>1.8150383106343217</v>
      </c>
      <c r="S47" s="179">
        <f t="shared" si="10"/>
        <v>17.472768803706387</v>
      </c>
      <c r="T47" s="179">
        <f t="shared" si="11"/>
        <v>7.846102137039729</v>
      </c>
      <c r="U47" s="181">
        <f t="shared" si="7"/>
        <v>1.075</v>
      </c>
      <c r="V47" s="3">
        <f t="shared" si="4"/>
        <v>7.2986996623625391</v>
      </c>
      <c r="W47" s="179">
        <f t="shared" si="5"/>
        <v>1.8246749155906348</v>
      </c>
      <c r="X47">
        <f t="shared" si="6"/>
        <v>0</v>
      </c>
    </row>
    <row r="48" spans="5:24">
      <c r="E48">
        <v>25</v>
      </c>
      <c r="P48">
        <v>44</v>
      </c>
      <c r="Q48" s="180">
        <f t="shared" si="12"/>
        <v>9.713333333333324</v>
      </c>
      <c r="R48" s="180">
        <f t="shared" si="1"/>
        <v>1.8403753012497501</v>
      </c>
      <c r="S48" s="179">
        <f t="shared" si="10"/>
        <v>17.876178759472555</v>
      </c>
      <c r="T48" s="179">
        <f t="shared" si="11"/>
        <v>8.1628454261392314</v>
      </c>
      <c r="U48" s="181">
        <f t="shared" si="7"/>
        <v>1.075</v>
      </c>
      <c r="V48" s="3">
        <f t="shared" si="4"/>
        <v>7.5933445824550994</v>
      </c>
      <c r="W48" s="179">
        <f t="shared" si="5"/>
        <v>1.8983361456137748</v>
      </c>
      <c r="X48">
        <f t="shared" si="6"/>
        <v>0</v>
      </c>
    </row>
    <row r="49" spans="16:24">
      <c r="P49">
        <v>45</v>
      </c>
      <c r="Q49" s="180">
        <f t="shared" si="12"/>
        <v>9.7999999999999901</v>
      </c>
      <c r="R49" s="180">
        <f t="shared" si="1"/>
        <v>1.8660659830736148</v>
      </c>
      <c r="S49" s="179">
        <f t="shared" si="10"/>
        <v>18.287446634121405</v>
      </c>
      <c r="T49" s="179">
        <f t="shared" si="11"/>
        <v>8.4874466341214152</v>
      </c>
      <c r="U49" s="181">
        <f t="shared" si="7"/>
        <v>1.075</v>
      </c>
      <c r="V49" s="3">
        <f t="shared" si="4"/>
        <v>7.8952991945315496</v>
      </c>
      <c r="W49" s="179">
        <f t="shared" si="5"/>
        <v>1.9738247986328874</v>
      </c>
      <c r="X49">
        <f t="shared" si="6"/>
        <v>0</v>
      </c>
    </row>
    <row r="50" spans="16:24">
      <c r="P50">
        <v>46</v>
      </c>
      <c r="Q50" s="180">
        <f t="shared" si="12"/>
        <v>9.8866666666666561</v>
      </c>
      <c r="R50" s="180">
        <f t="shared" si="1"/>
        <v>1.892115293451192</v>
      </c>
      <c r="S50" s="179">
        <f t="shared" si="10"/>
        <v>18.706713201254097</v>
      </c>
      <c r="T50" s="179">
        <f t="shared" si="11"/>
        <v>8.8200465345874406</v>
      </c>
      <c r="U50" s="181">
        <f t="shared" si="7"/>
        <v>1.075</v>
      </c>
      <c r="V50" s="3">
        <f t="shared" si="4"/>
        <v>8.204694450779014</v>
      </c>
      <c r="W50" s="179">
        <f t="shared" si="5"/>
        <v>2.0511736126947535</v>
      </c>
      <c r="X50">
        <f t="shared" si="6"/>
        <v>0</v>
      </c>
    </row>
    <row r="51" spans="16:24">
      <c r="P51">
        <v>47</v>
      </c>
      <c r="Q51" s="180">
        <f t="shared" si="12"/>
        <v>9.9733333333333221</v>
      </c>
      <c r="R51" s="180">
        <f t="shared" si="1"/>
        <v>1.9185282386505287</v>
      </c>
      <c r="S51" s="179">
        <f t="shared" si="10"/>
        <v>19.134121633474585</v>
      </c>
      <c r="T51" s="179">
        <f t="shared" si="11"/>
        <v>9.1607883001412631</v>
      </c>
      <c r="U51" s="181">
        <f t="shared" si="7"/>
        <v>1.075</v>
      </c>
      <c r="V51" s="3">
        <f t="shared" si="4"/>
        <v>8.5216635350151293</v>
      </c>
      <c r="W51" s="179">
        <f t="shared" si="5"/>
        <v>2.1304158837537823</v>
      </c>
      <c r="X51">
        <f t="shared" si="6"/>
        <v>0</v>
      </c>
    </row>
    <row r="52" spans="16:24">
      <c r="P52">
        <v>48</v>
      </c>
      <c r="Q52" s="180">
        <f t="shared" si="12"/>
        <v>10.059999999999988</v>
      </c>
      <c r="R52" s="180">
        <f t="shared" si="1"/>
        <v>1.9453098948245708</v>
      </c>
      <c r="S52" s="179">
        <f t="shared" si="10"/>
        <v>19.569817541935159</v>
      </c>
      <c r="T52" s="179">
        <f t="shared" si="11"/>
        <v>9.5098175419351705</v>
      </c>
      <c r="U52" s="181">
        <f t="shared" si="7"/>
        <v>1.075</v>
      </c>
      <c r="V52" s="3">
        <f t="shared" si="4"/>
        <v>8.8463418994745773</v>
      </c>
      <c r="W52" s="179">
        <f t="shared" si="5"/>
        <v>2.2115854748686443</v>
      </c>
      <c r="X52">
        <f t="shared" si="6"/>
        <v>0</v>
      </c>
    </row>
    <row r="53" spans="16:24">
      <c r="P53">
        <v>49</v>
      </c>
      <c r="Q53" s="180">
        <f t="shared" si="12"/>
        <v>10.146666666666654</v>
      </c>
      <c r="R53" s="180">
        <f t="shared" si="1"/>
        <v>1.9724654089867184</v>
      </c>
      <c r="S53" s="179">
        <f t="shared" si="10"/>
        <v>20.013949016518545</v>
      </c>
      <c r="T53" s="179">
        <f t="shared" si="11"/>
        <v>9.8672823498518909</v>
      </c>
      <c r="U53" s="181">
        <f t="shared" si="7"/>
        <v>1.075</v>
      </c>
      <c r="V53" s="3">
        <f t="shared" si="4"/>
        <v>9.1788673021878058</v>
      </c>
      <c r="W53" s="179">
        <f t="shared" si="5"/>
        <v>2.2947168255469514</v>
      </c>
      <c r="X53">
        <f t="shared" si="6"/>
        <v>0</v>
      </c>
    </row>
    <row r="54" spans="16:24">
      <c r="P54">
        <v>50</v>
      </c>
      <c r="Q54" s="180">
        <f t="shared" si="12"/>
        <v>10.23333333333332</v>
      </c>
      <c r="R54" s="180">
        <f t="shared" si="1"/>
        <v>2</v>
      </c>
      <c r="S54" s="179">
        <f t="shared" si="10"/>
        <v>20.46666666666664</v>
      </c>
      <c r="T54" s="179">
        <f t="shared" si="11"/>
        <v>10.23333333333332</v>
      </c>
      <c r="U54" s="181">
        <f t="shared" si="7"/>
        <v>1.075</v>
      </c>
      <c r="V54" s="3">
        <f t="shared" si="4"/>
        <v>9.5193798449612288</v>
      </c>
      <c r="W54" s="179">
        <f t="shared" si="5"/>
        <v>2.3798449612403072</v>
      </c>
      <c r="X54">
        <f t="shared" si="6"/>
        <v>240</v>
      </c>
    </row>
    <row r="55" spans="16:24">
      <c r="P55">
        <v>51</v>
      </c>
      <c r="Q55" s="180">
        <f t="shared" si="12"/>
        <v>10.319999999999986</v>
      </c>
      <c r="R55" s="180">
        <f t="shared" si="1"/>
        <v>2.0279189595800582</v>
      </c>
      <c r="S55" s="179">
        <f t="shared" si="10"/>
        <v>20.928123662866174</v>
      </c>
      <c r="T55" s="179">
        <f t="shared" si="11"/>
        <v>10.608123662866188</v>
      </c>
      <c r="U55" s="181">
        <f t="shared" si="7"/>
        <v>1.075</v>
      </c>
      <c r="V55" s="3">
        <f t="shared" si="4"/>
        <v>9.8680220119685469</v>
      </c>
      <c r="W55" s="179">
        <f t="shared" si="5"/>
        <v>2.4670055029921367</v>
      </c>
      <c r="X55">
        <f t="shared" si="6"/>
        <v>0</v>
      </c>
    </row>
    <row r="56" spans="16:24">
      <c r="P56">
        <v>52</v>
      </c>
      <c r="Q56" s="180">
        <f t="shared" si="12"/>
        <v>10.406666666666652</v>
      </c>
      <c r="R56" s="180">
        <f t="shared" si="1"/>
        <v>2.0562276533121331</v>
      </c>
      <c r="S56" s="179">
        <f t="shared" si="10"/>
        <v>21.398475778801568</v>
      </c>
      <c r="T56" s="179">
        <f t="shared" si="11"/>
        <v>10.991809112134916</v>
      </c>
      <c r="U56" s="181">
        <f t="shared" si="7"/>
        <v>1.075</v>
      </c>
      <c r="V56" s="3">
        <f t="shared" si="4"/>
        <v>10.224938708962714</v>
      </c>
      <c r="W56" s="179">
        <f t="shared" si="5"/>
        <v>2.5562346772406785</v>
      </c>
      <c r="X56">
        <f t="shared" si="6"/>
        <v>0</v>
      </c>
    </row>
    <row r="57" spans="16:24">
      <c r="P57">
        <v>53</v>
      </c>
      <c r="Q57" s="180">
        <f t="shared" si="12"/>
        <v>10.493333333333318</v>
      </c>
      <c r="R57" s="180">
        <f t="shared" si="1"/>
        <v>2.0849315216822428</v>
      </c>
      <c r="S57" s="179">
        <f t="shared" si="10"/>
        <v>21.877881434185635</v>
      </c>
      <c r="T57" s="179">
        <f t="shared" si="11"/>
        <v>11.384548100852317</v>
      </c>
      <c r="U57" s="181">
        <f t="shared" si="7"/>
        <v>1.075</v>
      </c>
      <c r="V57" s="3">
        <f t="shared" si="4"/>
        <v>10.590277303118436</v>
      </c>
      <c r="W57" s="179">
        <f t="shared" si="5"/>
        <v>2.6475693257796089</v>
      </c>
      <c r="X57">
        <f t="shared" si="6"/>
        <v>0</v>
      </c>
    </row>
    <row r="58" spans="16:24">
      <c r="P58">
        <v>54</v>
      </c>
      <c r="Q58" s="180">
        <f t="shared" si="12"/>
        <v>10.579999999999984</v>
      </c>
      <c r="R58" s="180">
        <f t="shared" si="1"/>
        <v>2.114036081122761</v>
      </c>
      <c r="S58" s="179">
        <f t="shared" si="10"/>
        <v>22.366501738278778</v>
      </c>
      <c r="T58" s="179">
        <f t="shared" si="11"/>
        <v>11.786501738278794</v>
      </c>
      <c r="U58" s="181">
        <f t="shared" si="7"/>
        <v>1.075</v>
      </c>
      <c r="V58" s="3">
        <f t="shared" si="4"/>
        <v>10.964187663515158</v>
      </c>
      <c r="W58" s="179">
        <f t="shared" si="5"/>
        <v>2.7410469158787896</v>
      </c>
      <c r="X58">
        <f t="shared" si="6"/>
        <v>0</v>
      </c>
    </row>
    <row r="59" spans="16:24">
      <c r="P59">
        <v>55</v>
      </c>
      <c r="Q59" s="180">
        <f t="shared" si="12"/>
        <v>10.66666666666665</v>
      </c>
      <c r="R59" s="180">
        <f t="shared" si="1"/>
        <v>2.1435469250725863</v>
      </c>
      <c r="S59" s="179">
        <f t="shared" si="10"/>
        <v>22.864500534107552</v>
      </c>
      <c r="T59" s="179">
        <f t="shared" si="11"/>
        <v>12.197833867440902</v>
      </c>
      <c r="U59" s="181">
        <f t="shared" si="7"/>
        <v>1.075</v>
      </c>
      <c r="V59" s="3">
        <f t="shared" si="4"/>
        <v>11.346822202270607</v>
      </c>
      <c r="W59" s="179">
        <f t="shared" si="5"/>
        <v>2.8367055505676517</v>
      </c>
      <c r="X59">
        <f t="shared" si="6"/>
        <v>0</v>
      </c>
    </row>
    <row r="60" spans="16:24">
      <c r="P60">
        <v>56</v>
      </c>
      <c r="Q60" s="180">
        <f t="shared" si="12"/>
        <v>10.753333333333316</v>
      </c>
      <c r="R60" s="180">
        <f t="shared" si="1"/>
        <v>2.1734697250521164</v>
      </c>
      <c r="S60" s="179">
        <f t="shared" si="10"/>
        <v>23.372044443393722</v>
      </c>
      <c r="T60" s="179">
        <f t="shared" si="11"/>
        <v>12.618711110060406</v>
      </c>
      <c r="U60" s="181">
        <f t="shared" si="7"/>
        <v>1.075</v>
      </c>
      <c r="V60" s="3">
        <f t="shared" si="4"/>
        <v>11.738335916335263</v>
      </c>
      <c r="W60" s="179">
        <f t="shared" si="5"/>
        <v>2.9345839790838157</v>
      </c>
      <c r="X60">
        <f t="shared" si="6"/>
        <v>0</v>
      </c>
    </row>
    <row r="61" spans="16:24">
      <c r="P61">
        <v>57</v>
      </c>
      <c r="Q61" s="180">
        <f t="shared" si="12"/>
        <v>10.839999999999982</v>
      </c>
      <c r="R61" s="180">
        <f t="shared" si="1"/>
        <v>2.2038102317532213</v>
      </c>
      <c r="S61" s="179">
        <f t="shared" si="10"/>
        <v>23.889302912204879</v>
      </c>
      <c r="T61" s="179">
        <f t="shared" si="11"/>
        <v>13.049302912204897</v>
      </c>
      <c r="U61" s="181">
        <f t="shared" si="7"/>
        <v>1.075</v>
      </c>
      <c r="V61" s="3">
        <f t="shared" si="4"/>
        <v>12.138886429958044</v>
      </c>
      <c r="W61" s="179">
        <f t="shared" si="5"/>
        <v>3.0347216074895109</v>
      </c>
      <c r="X61">
        <f t="shared" si="6"/>
        <v>0</v>
      </c>
    </row>
    <row r="62" spans="16:24">
      <c r="P62">
        <v>58</v>
      </c>
      <c r="Q62" s="180">
        <f t="shared" si="12"/>
        <v>10.926666666666648</v>
      </c>
      <c r="R62" s="180">
        <f t="shared" si="1"/>
        <v>2.2345742761444396</v>
      </c>
      <c r="S62" s="179">
        <f t="shared" si="10"/>
        <v>24.416448257338203</v>
      </c>
      <c r="T62" s="179">
        <f t="shared" si="11"/>
        <v>13.489781590671555</v>
      </c>
      <c r="U62" s="181">
        <f t="shared" si="7"/>
        <v>1.075</v>
      </c>
      <c r="V62" s="3">
        <f t="shared" si="4"/>
        <v>12.548634037834006</v>
      </c>
      <c r="W62" s="179">
        <f t="shared" si="5"/>
        <v>3.1371585094585015</v>
      </c>
      <c r="X62">
        <f t="shared" si="6"/>
        <v>0</v>
      </c>
    </row>
    <row r="63" spans="16:24">
      <c r="P63">
        <v>59</v>
      </c>
      <c r="Q63" s="180">
        <f t="shared" si="12"/>
        <v>11.013333333333314</v>
      </c>
      <c r="R63" s="180">
        <f t="shared" si="1"/>
        <v>2.2657677705915971</v>
      </c>
      <c r="S63" s="179">
        <f t="shared" si="10"/>
        <v>24.953655713448747</v>
      </c>
      <c r="T63" s="179">
        <f t="shared" si="11"/>
        <v>13.940322380115433</v>
      </c>
      <c r="U63" s="181">
        <f t="shared" si="7"/>
        <v>1.075</v>
      </c>
      <c r="V63" s="3">
        <f t="shared" si="4"/>
        <v>12.967741748944588</v>
      </c>
      <c r="W63" s="179">
        <f t="shared" si="5"/>
        <v>3.2419354372361471</v>
      </c>
      <c r="X63">
        <f t="shared" si="6"/>
        <v>0</v>
      </c>
    </row>
    <row r="64" spans="16:24">
      <c r="P64">
        <v>60</v>
      </c>
      <c r="Q64" s="182">
        <f>M7</f>
        <v>11.1</v>
      </c>
      <c r="R64" s="180">
        <f t="shared" si="1"/>
        <v>2.2973967099940702</v>
      </c>
      <c r="S64" s="179">
        <f t="shared" si="10"/>
        <v>25.50110348093418</v>
      </c>
      <c r="T64" s="179">
        <f t="shared" si="11"/>
        <v>14.40110348093418</v>
      </c>
      <c r="U64" s="183">
        <f>J6</f>
        <v>1.1499999999999999</v>
      </c>
      <c r="V64" s="3">
        <f t="shared" si="4"/>
        <v>12.522698679073201</v>
      </c>
      <c r="W64" s="179">
        <f t="shared" si="5"/>
        <v>3.1306746697683003</v>
      </c>
      <c r="X64">
        <f t="shared" si="6"/>
        <v>310</v>
      </c>
    </row>
    <row r="65" spans="16:24">
      <c r="P65">
        <v>61</v>
      </c>
      <c r="Q65" s="180">
        <f>Q64+(Q$109-Q$64)/(P$109-P$64)</f>
        <v>11.167777777777777</v>
      </c>
      <c r="R65" s="180">
        <f t="shared" si="1"/>
        <v>2.3294671729369116</v>
      </c>
      <c r="S65" s="179">
        <f t="shared" si="10"/>
        <v>26.014971727987664</v>
      </c>
      <c r="T65" s="179">
        <f t="shared" si="11"/>
        <v>14.847193950209887</v>
      </c>
      <c r="U65" s="181">
        <f t="shared" si="7"/>
        <v>1.1499999999999999</v>
      </c>
      <c r="V65" s="3">
        <f t="shared" si="4"/>
        <v>12.91060343496512</v>
      </c>
      <c r="W65" s="179">
        <f t="shared" si="5"/>
        <v>3.22765085874128</v>
      </c>
      <c r="X65">
        <f t="shared" si="6"/>
        <v>0</v>
      </c>
    </row>
    <row r="66" spans="16:24">
      <c r="P66">
        <v>62</v>
      </c>
      <c r="Q66" s="180">
        <f t="shared" ref="Q66:Q110" si="13">Q65+(Q$109-Q$64)/(P$109-P$64)</f>
        <v>11.235555555555555</v>
      </c>
      <c r="R66" s="180">
        <f t="shared" si="1"/>
        <v>2.3619853228590606</v>
      </c>
      <c r="S66" s="179">
        <f t="shared" si="10"/>
        <v>26.538217316389801</v>
      </c>
      <c r="T66" s="179">
        <f t="shared" si="11"/>
        <v>15.302661760834246</v>
      </c>
      <c r="U66" s="181">
        <f t="shared" si="7"/>
        <v>1.1499999999999999</v>
      </c>
      <c r="V66" s="3">
        <f t="shared" si="4"/>
        <v>13.306662400725433</v>
      </c>
      <c r="W66" s="179">
        <f t="shared" si="5"/>
        <v>3.3266656001813582</v>
      </c>
      <c r="X66">
        <f t="shared" si="6"/>
        <v>0</v>
      </c>
    </row>
    <row r="67" spans="16:24">
      <c r="P67">
        <v>63</v>
      </c>
      <c r="Q67" s="180">
        <f t="shared" si="13"/>
        <v>11.303333333333333</v>
      </c>
      <c r="R67" s="180">
        <f t="shared" si="1"/>
        <v>2.3949574092378572</v>
      </c>
      <c r="S67" s="179">
        <f t="shared" si="10"/>
        <v>27.071001915751911</v>
      </c>
      <c r="T67" s="179">
        <f t="shared" si="11"/>
        <v>15.767668582418578</v>
      </c>
      <c r="U67" s="181">
        <f t="shared" si="7"/>
        <v>1.1499999999999999</v>
      </c>
      <c r="V67" s="3">
        <f t="shared" si="4"/>
        <v>13.711016158624851</v>
      </c>
      <c r="W67" s="179">
        <f t="shared" si="5"/>
        <v>3.4277540396562127</v>
      </c>
      <c r="X67">
        <f t="shared" si="6"/>
        <v>0</v>
      </c>
    </row>
    <row r="68" spans="16:24">
      <c r="P68">
        <v>64</v>
      </c>
      <c r="Q68" s="180">
        <f t="shared" si="13"/>
        <v>11.371111111111111</v>
      </c>
      <c r="R68" s="180">
        <f t="shared" ref="R68:R131" si="14">POWER(2,P68/50)</f>
        <v>2.4283897687900939</v>
      </c>
      <c r="S68" s="179">
        <f t="shared" ref="S68:S131" si="15">Q68*R68</f>
        <v>27.613489881997577</v>
      </c>
      <c r="T68" s="179">
        <f t="shared" si="11"/>
        <v>16.242378770886468</v>
      </c>
      <c r="U68" s="181">
        <f t="shared" si="7"/>
        <v>1.1499999999999999</v>
      </c>
      <c r="V68" s="3">
        <f t="shared" si="4"/>
        <v>14.123807626857799</v>
      </c>
      <c r="W68" s="179">
        <f t="shared" si="5"/>
        <v>3.5309519067144497</v>
      </c>
      <c r="X68">
        <f t="shared" si="6"/>
        <v>0</v>
      </c>
    </row>
    <row r="69" spans="16:24">
      <c r="P69">
        <v>65</v>
      </c>
      <c r="Q69" s="180">
        <f t="shared" si="13"/>
        <v>11.438888888888888</v>
      </c>
      <c r="R69" s="180">
        <f t="shared" si="14"/>
        <v>2.4622888266898326</v>
      </c>
      <c r="S69" s="179">
        <f t="shared" si="15"/>
        <v>28.165848300857583</v>
      </c>
      <c r="T69" s="179">
        <f t="shared" si="11"/>
        <v>16.726959411968693</v>
      </c>
      <c r="U69" s="181">
        <f t="shared" si="7"/>
        <v>1.1499999999999999</v>
      </c>
      <c r="V69" s="3">
        <f t="shared" si="4"/>
        <v>14.545182097364082</v>
      </c>
      <c r="W69" s="179">
        <f t="shared" si="5"/>
        <v>3.6362955243410204</v>
      </c>
      <c r="X69">
        <f t="shared" si="6"/>
        <v>0</v>
      </c>
    </row>
    <row r="70" spans="16:24">
      <c r="P70">
        <v>66</v>
      </c>
      <c r="Q70" s="180">
        <f t="shared" si="13"/>
        <v>11.506666666666666</v>
      </c>
      <c r="R70" s="180">
        <f t="shared" si="14"/>
        <v>2.4966610978032238</v>
      </c>
      <c r="S70" s="179">
        <f t="shared" si="15"/>
        <v>28.728247032055759</v>
      </c>
      <c r="T70" s="179">
        <f t="shared" si="11"/>
        <v>17.221580365389094</v>
      </c>
      <c r="U70" s="181">
        <f t="shared" si="7"/>
        <v>1.1499999999999999</v>
      </c>
      <c r="V70" s="3">
        <f t="shared" si="4"/>
        <v>14.975287274251388</v>
      </c>
      <c r="W70" s="179">
        <f t="shared" si="5"/>
        <v>3.7438218185628469</v>
      </c>
      <c r="X70">
        <f t="shared" si="6"/>
        <v>0</v>
      </c>
    </row>
    <row r="71" spans="16:24">
      <c r="P71">
        <v>67</v>
      </c>
      <c r="Q71" s="180">
        <f t="shared" si="13"/>
        <v>11.574444444444444</v>
      </c>
      <c r="R71" s="180">
        <f t="shared" si="14"/>
        <v>2.5315131879405599</v>
      </c>
      <c r="S71" s="179">
        <f t="shared" si="15"/>
        <v>29.300858754196458</v>
      </c>
      <c r="T71" s="179">
        <f t="shared" si="11"/>
        <v>17.726414309752016</v>
      </c>
      <c r="U71" s="181">
        <f t="shared" si="7"/>
        <v>1.1499999999999999</v>
      </c>
      <c r="V71" s="3">
        <f t="shared" si="4"/>
        <v>15.414273312827842</v>
      </c>
      <c r="W71" s="179">
        <f t="shared" si="5"/>
        <v>3.8535683282069604</v>
      </c>
      <c r="X71">
        <f t="shared" si="6"/>
        <v>0</v>
      </c>
    </row>
    <row r="72" spans="16:24">
      <c r="P72">
        <v>68</v>
      </c>
      <c r="Q72" s="180">
        <f t="shared" si="13"/>
        <v>11.642222222222221</v>
      </c>
      <c r="R72" s="180">
        <f t="shared" si="14"/>
        <v>2.5668517951258085</v>
      </c>
      <c r="S72" s="179">
        <f t="shared" si="15"/>
        <v>29.883859010364688</v>
      </c>
      <c r="T72" s="179">
        <f t="shared" si="11"/>
        <v>18.241636788142465</v>
      </c>
      <c r="U72" s="181">
        <f t="shared" si="7"/>
        <v>1.1499999999999999</v>
      </c>
      <c r="V72" s="3">
        <f t="shared" si="4"/>
        <v>15.862292859254319</v>
      </c>
      <c r="W72" s="179">
        <f t="shared" si="5"/>
        <v>3.9655732148135798</v>
      </c>
      <c r="X72">
        <f t="shared" si="6"/>
        <v>0</v>
      </c>
    </row>
    <row r="73" spans="16:24">
      <c r="P73">
        <v>69</v>
      </c>
      <c r="Q73" s="180">
        <f t="shared" si="13"/>
        <v>11.709999999999999</v>
      </c>
      <c r="R73" s="180">
        <f t="shared" si="14"/>
        <v>2.6026837108838667</v>
      </c>
      <c r="S73" s="179">
        <f t="shared" si="15"/>
        <v>30.477426254450076</v>
      </c>
      <c r="T73" s="179">
        <f t="shared" si="11"/>
        <v>18.767426254450079</v>
      </c>
      <c r="U73" s="181">
        <f t="shared" si="7"/>
        <v>1.1499999999999999</v>
      </c>
      <c r="V73" s="3">
        <f t="shared" si="4"/>
        <v>16.319501090826158</v>
      </c>
      <c r="W73" s="179">
        <f t="shared" si="5"/>
        <v>4.0798752727065395</v>
      </c>
      <c r="X73">
        <f t="shared" si="6"/>
        <v>0</v>
      </c>
    </row>
    <row r="74" spans="16:24">
      <c r="P74">
        <v>70</v>
      </c>
      <c r="Q74" s="180">
        <f t="shared" si="13"/>
        <v>11.777777777777777</v>
      </c>
      <c r="R74" s="180">
        <f t="shared" si="14"/>
        <v>2.6390158215457884</v>
      </c>
      <c r="S74" s="179">
        <f t="shared" si="15"/>
        <v>31.081741898205948</v>
      </c>
      <c r="T74" s="179">
        <f t="shared" ref="T74:T137" si="16">S74-Q74</f>
        <v>19.303964120428169</v>
      </c>
      <c r="U74" s="181">
        <f t="shared" si="7"/>
        <v>1.1499999999999999</v>
      </c>
      <c r="V74" s="3">
        <f t="shared" ref="V74:V137" si="17">T74/U74</f>
        <v>16.786055756894061</v>
      </c>
      <c r="W74" s="179">
        <f t="shared" ref="W74:W137" si="18">V74/4</f>
        <v>4.1965139392235153</v>
      </c>
      <c r="X74">
        <f t="shared" ref="X74:X137" si="19">IF(MOD(P74,10)=0,ROUND(W74*100,-1),)</f>
        <v>420</v>
      </c>
    </row>
    <row r="75" spans="16:24">
      <c r="P75">
        <v>71</v>
      </c>
      <c r="Q75" s="180">
        <f t="shared" si="13"/>
        <v>11.845555555555555</v>
      </c>
      <c r="R75" s="180">
        <f t="shared" si="14"/>
        <v>2.6758551095722236</v>
      </c>
      <c r="S75" s="179">
        <f t="shared" si="15"/>
        <v>31.696990359054972</v>
      </c>
      <c r="T75" s="179">
        <f t="shared" si="16"/>
        <v>19.851434803499416</v>
      </c>
      <c r="U75" s="181">
        <f t="shared" ref="U75:U138" si="20">U74</f>
        <v>1.1499999999999999</v>
      </c>
      <c r="V75" s="3">
        <f t="shared" si="17"/>
        <v>17.262117220434277</v>
      </c>
      <c r="W75" s="179">
        <f t="shared" si="18"/>
        <v>4.3155293051085692</v>
      </c>
      <c r="X75">
        <f t="shared" si="19"/>
        <v>0</v>
      </c>
    </row>
    <row r="76" spans="16:24">
      <c r="P76">
        <v>72</v>
      </c>
      <c r="Q76" s="180">
        <f t="shared" si="13"/>
        <v>11.913333333333332</v>
      </c>
      <c r="R76" s="180">
        <f t="shared" si="14"/>
        <v>2.7132086548953436</v>
      </c>
      <c r="S76" s="179">
        <f t="shared" si="15"/>
        <v>32.323359108653193</v>
      </c>
      <c r="T76" s="179">
        <f t="shared" si="16"/>
        <v>20.410025775319859</v>
      </c>
      <c r="U76" s="181">
        <f t="shared" si="20"/>
        <v>1.1499999999999999</v>
      </c>
      <c r="V76" s="3">
        <f t="shared" si="17"/>
        <v>17.747848500278138</v>
      </c>
      <c r="W76" s="179">
        <f t="shared" si="18"/>
        <v>4.4369621250695346</v>
      </c>
      <c r="X76">
        <f t="shared" si="19"/>
        <v>0</v>
      </c>
    </row>
    <row r="77" spans="16:24">
      <c r="P77">
        <v>73</v>
      </c>
      <c r="Q77" s="180">
        <f t="shared" si="13"/>
        <v>11.98111111111111</v>
      </c>
      <c r="R77" s="180">
        <f t="shared" si="14"/>
        <v>2.7510836362794873</v>
      </c>
      <c r="S77" s="179">
        <f t="shared" si="15"/>
        <v>32.961038722224117</v>
      </c>
      <c r="T77" s="179">
        <f t="shared" si="16"/>
        <v>20.979927611113006</v>
      </c>
      <c r="U77" s="181">
        <f t="shared" si="20"/>
        <v>1.1499999999999999</v>
      </c>
      <c r="V77" s="3">
        <f t="shared" si="17"/>
        <v>18.243415314011312</v>
      </c>
      <c r="W77" s="179">
        <f t="shared" si="18"/>
        <v>4.5608538285028279</v>
      </c>
      <c r="X77">
        <f t="shared" si="19"/>
        <v>0</v>
      </c>
    </row>
    <row r="78" spans="16:24">
      <c r="P78">
        <v>74</v>
      </c>
      <c r="Q78" s="180">
        <f t="shared" si="13"/>
        <v>12.048888888888888</v>
      </c>
      <c r="R78" s="180">
        <f t="shared" si="14"/>
        <v>2.7894873327008112</v>
      </c>
      <c r="S78" s="179">
        <f t="shared" si="15"/>
        <v>33.610222928675107</v>
      </c>
      <c r="T78" s="179">
        <f t="shared" si="16"/>
        <v>21.561334039786217</v>
      </c>
      <c r="U78" s="181">
        <f t="shared" si="20"/>
        <v>1.1499999999999999</v>
      </c>
      <c r="V78" s="3">
        <f t="shared" si="17"/>
        <v>18.748986121553234</v>
      </c>
      <c r="W78" s="179">
        <f t="shared" si="18"/>
        <v>4.6872465303883084</v>
      </c>
      <c r="X78">
        <f t="shared" si="19"/>
        <v>0</v>
      </c>
    </row>
    <row r="79" spans="16:24">
      <c r="P79">
        <v>75</v>
      </c>
      <c r="Q79" s="180">
        <f t="shared" si="13"/>
        <v>12.116666666666665</v>
      </c>
      <c r="R79" s="180">
        <f t="shared" si="14"/>
        <v>2.8284271247461898</v>
      </c>
      <c r="S79" s="179">
        <f t="shared" si="15"/>
        <v>34.271108661507995</v>
      </c>
      <c r="T79" s="179">
        <f t="shared" si="16"/>
        <v>22.154441994841328</v>
      </c>
      <c r="U79" s="181">
        <f t="shared" si="20"/>
        <v>1.1499999999999999</v>
      </c>
      <c r="V79" s="3">
        <f t="shared" si="17"/>
        <v>19.264732169427244</v>
      </c>
      <c r="W79" s="179">
        <f t="shared" si="18"/>
        <v>4.8161830423568111</v>
      </c>
      <c r="X79">
        <f t="shared" si="19"/>
        <v>0</v>
      </c>
    </row>
    <row r="80" spans="16:24">
      <c r="P80">
        <v>76</v>
      </c>
      <c r="Q80" s="180">
        <f t="shared" si="13"/>
        <v>12.184444444444443</v>
      </c>
      <c r="R80" s="180">
        <f t="shared" si="14"/>
        <v>2.8679104960316546</v>
      </c>
      <c r="S80" s="179">
        <f t="shared" si="15"/>
        <v>34.943896110536798</v>
      </c>
      <c r="T80" s="179">
        <f t="shared" si="16"/>
        <v>22.759451666092353</v>
      </c>
      <c r="U80" s="181">
        <f t="shared" si="20"/>
        <v>1.1499999999999999</v>
      </c>
      <c r="V80" s="3">
        <f t="shared" si="17"/>
        <v>19.790827535732483</v>
      </c>
      <c r="W80" s="179">
        <f t="shared" si="18"/>
        <v>4.9477068839331206</v>
      </c>
      <c r="X80">
        <f t="shared" si="19"/>
        <v>0</v>
      </c>
    </row>
    <row r="81" spans="16:24">
      <c r="P81">
        <v>77</v>
      </c>
      <c r="Q81" s="180">
        <f t="shared" si="13"/>
        <v>12.252222222222221</v>
      </c>
      <c r="R81" s="180">
        <f t="shared" si="14"/>
        <v>2.9079450346406213</v>
      </c>
      <c r="S81" s="179">
        <f t="shared" si="15"/>
        <v>35.628788774424585</v>
      </c>
      <c r="T81" s="179">
        <f t="shared" si="16"/>
        <v>23.376566552202362</v>
      </c>
      <c r="U81" s="181">
        <f t="shared" si="20"/>
        <v>1.1499999999999999</v>
      </c>
      <c r="V81" s="3">
        <f t="shared" si="17"/>
        <v>20.327449175828143</v>
      </c>
      <c r="W81" s="179">
        <f t="shared" si="18"/>
        <v>5.0818622939570357</v>
      </c>
      <c r="X81">
        <f t="shared" si="19"/>
        <v>0</v>
      </c>
    </row>
    <row r="82" spans="16:24">
      <c r="P82">
        <v>78</v>
      </c>
      <c r="Q82" s="180">
        <f t="shared" si="13"/>
        <v>12.319999999999999</v>
      </c>
      <c r="R82" s="180">
        <f t="shared" si="14"/>
        <v>2.9485384345822023</v>
      </c>
      <c r="S82" s="179">
        <f t="shared" si="15"/>
        <v>36.325993514052726</v>
      </c>
      <c r="T82" s="179">
        <f t="shared" si="16"/>
        <v>24.005993514052726</v>
      </c>
      <c r="U82" s="181">
        <f t="shared" si="20"/>
        <v>1.1499999999999999</v>
      </c>
      <c r="V82" s="3">
        <f t="shared" si="17"/>
        <v>20.874776968741504</v>
      </c>
      <c r="W82" s="179">
        <f t="shared" si="18"/>
        <v>5.2186942421853759</v>
      </c>
      <c r="X82">
        <f t="shared" si="19"/>
        <v>0</v>
      </c>
    </row>
    <row r="83" spans="16:24">
      <c r="P83">
        <v>79</v>
      </c>
      <c r="Q83" s="180">
        <f t="shared" si="13"/>
        <v>12.387777777777776</v>
      </c>
      <c r="R83" s="180">
        <f t="shared" si="14"/>
        <v>2.989698497269877</v>
      </c>
      <c r="S83" s="179">
        <f t="shared" si="15"/>
        <v>37.035720606735396</v>
      </c>
      <c r="T83" s="179">
        <f t="shared" si="16"/>
        <v>24.647942828957618</v>
      </c>
      <c r="U83" s="181">
        <f t="shared" si="20"/>
        <v>1.1499999999999999</v>
      </c>
      <c r="V83" s="3">
        <f t="shared" si="17"/>
        <v>21.432993764310975</v>
      </c>
      <c r="W83" s="179">
        <f t="shared" si="18"/>
        <v>5.3582484410777438</v>
      </c>
      <c r="X83">
        <f t="shared" si="19"/>
        <v>0</v>
      </c>
    </row>
    <row r="84" spans="16:24">
      <c r="P84">
        <v>80</v>
      </c>
      <c r="Q84" s="180">
        <f t="shared" si="13"/>
        <v>12.455555555555554</v>
      </c>
      <c r="R84" s="180">
        <f t="shared" si="14"/>
        <v>3.031433133020796</v>
      </c>
      <c r="S84" s="179">
        <f t="shared" si="15"/>
        <v>37.758183801292354</v>
      </c>
      <c r="T84" s="179">
        <f t="shared" si="16"/>
        <v>25.302628245736798</v>
      </c>
      <c r="U84" s="181">
        <f t="shared" si="20"/>
        <v>1.1499999999999999</v>
      </c>
      <c r="V84" s="3">
        <f t="shared" si="17"/>
        <v>22.002285431075478</v>
      </c>
      <c r="W84" s="179">
        <f t="shared" si="18"/>
        <v>5.5005713577688695</v>
      </c>
      <c r="X84">
        <f t="shared" si="19"/>
        <v>550</v>
      </c>
    </row>
    <row r="85" spans="16:24">
      <c r="P85">
        <v>81</v>
      </c>
      <c r="Q85" s="180">
        <f t="shared" si="13"/>
        <v>12.523333333333332</v>
      </c>
      <c r="R85" s="180">
        <f t="shared" si="14"/>
        <v>3.0737503625760247</v>
      </c>
      <c r="S85" s="179">
        <f t="shared" si="15"/>
        <v>38.493600373993743</v>
      </c>
      <c r="T85" s="179">
        <f t="shared" si="16"/>
        <v>25.97026704066041</v>
      </c>
      <c r="U85" s="181">
        <f t="shared" si="20"/>
        <v>1.1499999999999999</v>
      </c>
      <c r="V85" s="3">
        <f t="shared" si="17"/>
        <v>22.582840904922097</v>
      </c>
      <c r="W85" s="179">
        <f t="shared" si="18"/>
        <v>5.6457102262305243</v>
      </c>
      <c r="X85">
        <f t="shared" si="19"/>
        <v>0</v>
      </c>
    </row>
    <row r="86" spans="16:24">
      <c r="P86">
        <v>82</v>
      </c>
      <c r="Q86" s="180">
        <f t="shared" si="13"/>
        <v>12.591111111111109</v>
      </c>
      <c r="R86" s="180">
        <f t="shared" si="14"/>
        <v>3.1166583186419992</v>
      </c>
      <c r="S86" s="179">
        <f t="shared" si="15"/>
        <v>39.242191185390141</v>
      </c>
      <c r="T86" s="179">
        <f t="shared" si="16"/>
        <v>26.651080074279029</v>
      </c>
      <c r="U86" s="181">
        <f t="shared" si="20"/>
        <v>1.1499999999999999</v>
      </c>
      <c r="V86" s="3">
        <f t="shared" si="17"/>
        <v>23.174852238503505</v>
      </c>
      <c r="W86" s="179">
        <f t="shared" si="18"/>
        <v>5.7937130596258761</v>
      </c>
      <c r="X86">
        <f t="shared" si="19"/>
        <v>0</v>
      </c>
    </row>
    <row r="87" spans="16:24">
      <c r="P87">
        <v>83</v>
      </c>
      <c r="Q87" s="180">
        <f t="shared" si="13"/>
        <v>12.658888888888887</v>
      </c>
      <c r="R87" s="180">
        <f t="shared" si="14"/>
        <v>3.1601652474535085</v>
      </c>
      <c r="S87" s="179">
        <f t="shared" si="15"/>
        <v>40.004180738042017</v>
      </c>
      <c r="T87" s="179">
        <f t="shared" si="16"/>
        <v>27.345291849153128</v>
      </c>
      <c r="U87" s="181">
        <f t="shared" si="20"/>
        <v>1.1499999999999999</v>
      </c>
      <c r="V87" s="3">
        <f t="shared" si="17"/>
        <v>23.778514651437504</v>
      </c>
      <c r="W87" s="179">
        <f t="shared" si="18"/>
        <v>5.9446286628593761</v>
      </c>
      <c r="X87">
        <f t="shared" si="19"/>
        <v>0</v>
      </c>
    </row>
    <row r="88" spans="16:24">
      <c r="P88">
        <v>84</v>
      </c>
      <c r="Q88" s="180">
        <f t="shared" si="13"/>
        <v>12.726666666666665</v>
      </c>
      <c r="R88" s="180">
        <f t="shared" si="14"/>
        <v>3.2042795103584876</v>
      </c>
      <c r="S88" s="179">
        <f t="shared" si="15"/>
        <v>40.779797235162349</v>
      </c>
      <c r="T88" s="179">
        <f t="shared" si="16"/>
        <v>28.053130568495682</v>
      </c>
      <c r="U88" s="181">
        <f t="shared" si="20"/>
        <v>1.1499999999999999</v>
      </c>
      <c r="V88" s="3">
        <f t="shared" si="17"/>
        <v>24.394026581300594</v>
      </c>
      <c r="W88" s="179">
        <f t="shared" si="18"/>
        <v>6.0985066453251484</v>
      </c>
      <c r="X88">
        <f t="shared" si="19"/>
        <v>0</v>
      </c>
    </row>
    <row r="89" spans="16:24">
      <c r="P89">
        <v>85</v>
      </c>
      <c r="Q89" s="180">
        <f t="shared" si="13"/>
        <v>12.794444444444443</v>
      </c>
      <c r="R89" s="180">
        <f t="shared" si="14"/>
        <v>3.2490095854249419</v>
      </c>
      <c r="S89" s="179">
        <f t="shared" si="15"/>
        <v>41.569272640186888</v>
      </c>
      <c r="T89" s="179">
        <f t="shared" si="16"/>
        <v>28.774828195742444</v>
      </c>
      <c r="U89" s="181">
        <f t="shared" si="20"/>
        <v>1.1499999999999999</v>
      </c>
      <c r="V89" s="3">
        <f t="shared" si="17"/>
        <v>25.021589735428215</v>
      </c>
      <c r="W89" s="179">
        <f t="shared" si="18"/>
        <v>6.2553974338570537</v>
      </c>
      <c r="X89">
        <f t="shared" si="19"/>
        <v>0</v>
      </c>
    </row>
    <row r="90" spans="16:24">
      <c r="P90">
        <v>86</v>
      </c>
      <c r="Q90" s="180">
        <f t="shared" si="13"/>
        <v>12.86222222222222</v>
      </c>
      <c r="R90" s="180">
        <f t="shared" si="14"/>
        <v>3.2943640690702924</v>
      </c>
      <c r="S90" s="179">
        <f t="shared" si="15"/>
        <v>42.372842737286334</v>
      </c>
      <c r="T90" s="179">
        <f t="shared" si="16"/>
        <v>29.510620515064112</v>
      </c>
      <c r="U90" s="181">
        <f t="shared" si="20"/>
        <v>1.1499999999999999</v>
      </c>
      <c r="V90" s="3">
        <f t="shared" si="17"/>
        <v>25.661409143534012</v>
      </c>
      <c r="W90" s="179">
        <f t="shared" si="18"/>
        <v>6.415352285883503</v>
      </c>
      <c r="X90">
        <f t="shared" si="19"/>
        <v>0</v>
      </c>
    </row>
    <row r="91" spans="16:24">
      <c r="P91">
        <v>87</v>
      </c>
      <c r="Q91" s="180">
        <f t="shared" si="13"/>
        <v>12.929999999999998</v>
      </c>
      <c r="R91" s="180">
        <f t="shared" si="14"/>
        <v>3.340351677713477</v>
      </c>
      <c r="S91" s="179">
        <f t="shared" si="15"/>
        <v>43.190747192835254</v>
      </c>
      <c r="T91" s="179">
        <f t="shared" si="16"/>
        <v>30.260747192835254</v>
      </c>
      <c r="U91" s="181">
        <f t="shared" si="20"/>
        <v>1.1499999999999999</v>
      </c>
      <c r="V91" s="3">
        <f t="shared" si="17"/>
        <v>26.313693211161091</v>
      </c>
      <c r="W91" s="179">
        <f t="shared" si="18"/>
        <v>6.5784233027902728</v>
      </c>
      <c r="X91">
        <f t="shared" si="19"/>
        <v>0</v>
      </c>
    </row>
    <row r="92" spans="16:24">
      <c r="P92">
        <v>88</v>
      </c>
      <c r="Q92" s="180">
        <f t="shared" si="13"/>
        <v>12.997777777777776</v>
      </c>
      <c r="R92" s="180">
        <f t="shared" si="14"/>
        <v>3.3869812494501086</v>
      </c>
      <c r="S92" s="179">
        <f t="shared" si="15"/>
        <v>44.023229617852628</v>
      </c>
      <c r="T92" s="179">
        <f t="shared" si="16"/>
        <v>31.025451840074851</v>
      </c>
      <c r="U92" s="181">
        <f t="shared" si="20"/>
        <v>1.1499999999999999</v>
      </c>
      <c r="V92" s="3">
        <f t="shared" si="17"/>
        <v>26.978653773978134</v>
      </c>
      <c r="W92" s="179">
        <f t="shared" si="18"/>
        <v>6.7446634434945336</v>
      </c>
      <c r="X92">
        <f t="shared" si="19"/>
        <v>0</v>
      </c>
    </row>
    <row r="93" spans="16:24">
      <c r="P93">
        <v>89</v>
      </c>
      <c r="Q93" s="180">
        <f t="shared" si="13"/>
        <v>13.065555555555553</v>
      </c>
      <c r="R93" s="180">
        <f t="shared" si="14"/>
        <v>3.4342617457510154</v>
      </c>
      <c r="S93" s="179">
        <f t="shared" si="15"/>
        <v>44.870537631429094</v>
      </c>
      <c r="T93" s="179">
        <f t="shared" si="16"/>
        <v>31.804982075873539</v>
      </c>
      <c r="U93" s="181">
        <f t="shared" si="20"/>
        <v>1.1499999999999999</v>
      </c>
      <c r="V93" s="3">
        <f t="shared" si="17"/>
        <v>27.656506152933513</v>
      </c>
      <c r="W93" s="179">
        <f t="shared" si="18"/>
        <v>6.9141265382333783</v>
      </c>
      <c r="X93">
        <f t="shared" si="19"/>
        <v>0</v>
      </c>
    </row>
    <row r="94" spans="16:24">
      <c r="P94">
        <v>90</v>
      </c>
      <c r="Q94" s="180">
        <f t="shared" si="13"/>
        <v>13.133333333333331</v>
      </c>
      <c r="R94" s="180">
        <f t="shared" si="14"/>
        <v>3.4822022531844965</v>
      </c>
      <c r="S94" s="179">
        <f t="shared" si="15"/>
        <v>45.73292292515638</v>
      </c>
      <c r="T94" s="179">
        <f t="shared" si="16"/>
        <v>32.599589591823047</v>
      </c>
      <c r="U94" s="181">
        <f t="shared" si="20"/>
        <v>1.1499999999999999</v>
      </c>
      <c r="V94" s="3">
        <f t="shared" si="17"/>
        <v>28.347469210280913</v>
      </c>
      <c r="W94" s="179">
        <f t="shared" si="18"/>
        <v>7.0868673025702282</v>
      </c>
      <c r="X94">
        <f t="shared" si="19"/>
        <v>710</v>
      </c>
    </row>
    <row r="95" spans="16:24">
      <c r="P95">
        <v>91</v>
      </c>
      <c r="Q95" s="180">
        <f t="shared" si="13"/>
        <v>13.201111111111109</v>
      </c>
      <c r="R95" s="180">
        <f t="shared" si="14"/>
        <v>3.5308119851626194</v>
      </c>
      <c r="S95" s="179">
        <f t="shared" si="15"/>
        <v>46.610641328574523</v>
      </c>
      <c r="T95" s="179">
        <f t="shared" si="16"/>
        <v>33.409530217463413</v>
      </c>
      <c r="U95" s="181">
        <f t="shared" si="20"/>
        <v>1.1499999999999999</v>
      </c>
      <c r="V95" s="3">
        <f t="shared" si="17"/>
        <v>29.051765406489928</v>
      </c>
      <c r="W95" s="179">
        <f t="shared" si="18"/>
        <v>7.2629413516224819</v>
      </c>
      <c r="X95">
        <f t="shared" si="19"/>
        <v>0</v>
      </c>
    </row>
    <row r="96" spans="16:24">
      <c r="P96">
        <v>92</v>
      </c>
      <c r="Q96" s="180">
        <f t="shared" si="13"/>
        <v>13.268888888888887</v>
      </c>
      <c r="R96" s="180">
        <f t="shared" si="14"/>
        <v>3.5801002837118903</v>
      </c>
      <c r="S96" s="179">
        <f t="shared" si="15"/>
        <v>47.503952875652651</v>
      </c>
      <c r="T96" s="179">
        <f t="shared" si="16"/>
        <v>34.235063986763763</v>
      </c>
      <c r="U96" s="181">
        <f t="shared" si="20"/>
        <v>1.1499999999999999</v>
      </c>
      <c r="V96" s="3">
        <f t="shared" si="17"/>
        <v>29.769620858055447</v>
      </c>
      <c r="W96" s="179">
        <f t="shared" si="18"/>
        <v>7.4424052145138617</v>
      </c>
      <c r="X96">
        <f t="shared" si="19"/>
        <v>0</v>
      </c>
    </row>
    <row r="97" spans="16:24">
      <c r="P97">
        <v>93</v>
      </c>
      <c r="Q97" s="180">
        <f t="shared" si="13"/>
        <v>13.336666666666664</v>
      </c>
      <c r="R97" s="180">
        <f t="shared" si="14"/>
        <v>3.6300766212686435</v>
      </c>
      <c r="S97" s="179">
        <f t="shared" si="15"/>
        <v>48.413121872319465</v>
      </c>
      <c r="T97" s="179">
        <f t="shared" si="16"/>
        <v>35.076455205652799</v>
      </c>
      <c r="U97" s="181">
        <f t="shared" si="20"/>
        <v>1.1499999999999999</v>
      </c>
      <c r="V97" s="3">
        <f t="shared" si="17"/>
        <v>30.501265396219829</v>
      </c>
      <c r="W97" s="179">
        <f t="shared" si="18"/>
        <v>7.6253163490549571</v>
      </c>
      <c r="X97">
        <f t="shared" si="19"/>
        <v>0</v>
      </c>
    </row>
    <row r="98" spans="16:24">
      <c r="P98">
        <v>94</v>
      </c>
      <c r="Q98" s="180">
        <f t="shared" si="13"/>
        <v>13.404444444444442</v>
      </c>
      <c r="R98" s="180">
        <f t="shared" si="14"/>
        <v>3.6807506024994998</v>
      </c>
      <c r="S98" s="179">
        <f t="shared" si="15"/>
        <v>49.338416965059956</v>
      </c>
      <c r="T98" s="179">
        <f t="shared" si="16"/>
        <v>35.933972520615512</v>
      </c>
      <c r="U98" s="181">
        <f t="shared" si="20"/>
        <v>1.1499999999999999</v>
      </c>
      <c r="V98" s="3">
        <f t="shared" si="17"/>
        <v>31.246932626622186</v>
      </c>
      <c r="W98" s="179">
        <f t="shared" si="18"/>
        <v>7.8117331566555466</v>
      </c>
      <c r="X98">
        <f t="shared" si="19"/>
        <v>0</v>
      </c>
    </row>
    <row r="99" spans="16:24">
      <c r="P99">
        <v>95</v>
      </c>
      <c r="Q99" s="180">
        <f t="shared" si="13"/>
        <v>13.47222222222222</v>
      </c>
      <c r="R99" s="180">
        <f t="shared" si="14"/>
        <v>3.7321319661472296</v>
      </c>
      <c r="S99" s="179">
        <f t="shared" si="15"/>
        <v>50.280111210594612</v>
      </c>
      <c r="T99" s="179">
        <f t="shared" si="16"/>
        <v>36.80788898837239</v>
      </c>
      <c r="U99" s="181">
        <f t="shared" si="20"/>
        <v>1.1499999999999999</v>
      </c>
      <c r="V99" s="3">
        <f t="shared" si="17"/>
        <v>32.006859989889037</v>
      </c>
      <c r="W99" s="179">
        <f t="shared" si="18"/>
        <v>8.0017149974722592</v>
      </c>
      <c r="X99">
        <f t="shared" si="19"/>
        <v>0</v>
      </c>
    </row>
    <row r="100" spans="16:24">
      <c r="P100">
        <v>96</v>
      </c>
      <c r="Q100" s="180">
        <f t="shared" si="13"/>
        <v>13.539999999999997</v>
      </c>
      <c r="R100" s="180">
        <f t="shared" si="14"/>
        <v>3.7842305869023831</v>
      </c>
      <c r="S100" s="179">
        <f t="shared" si="15"/>
        <v>51.238482146658257</v>
      </c>
      <c r="T100" s="179">
        <f t="shared" si="16"/>
        <v>37.698482146658257</v>
      </c>
      <c r="U100" s="181">
        <f t="shared" si="20"/>
        <v>1.1499999999999999</v>
      </c>
      <c r="V100" s="3">
        <f t="shared" si="17"/>
        <v>32.781288823181093</v>
      </c>
      <c r="W100" s="179">
        <f t="shared" si="18"/>
        <v>8.1953222057952733</v>
      </c>
      <c r="X100">
        <f t="shared" si="19"/>
        <v>0</v>
      </c>
    </row>
    <row r="101" spans="16:24">
      <c r="P101">
        <v>97</v>
      </c>
      <c r="Q101" s="180">
        <f t="shared" si="13"/>
        <v>13.607777777777775</v>
      </c>
      <c r="R101" s="180">
        <f t="shared" si="14"/>
        <v>3.8370564773010574</v>
      </c>
      <c r="S101" s="179">
        <f t="shared" si="15"/>
        <v>52.2138118638956</v>
      </c>
      <c r="T101" s="179">
        <f t="shared" si="16"/>
        <v>38.606034086117823</v>
      </c>
      <c r="U101" s="181">
        <f t="shared" si="20"/>
        <v>1.1499999999999999</v>
      </c>
      <c r="V101" s="3">
        <f t="shared" si="17"/>
        <v>33.570464422711154</v>
      </c>
      <c r="W101" s="179">
        <f t="shared" si="18"/>
        <v>8.3926161056777886</v>
      </c>
      <c r="X101">
        <f t="shared" si="19"/>
        <v>0</v>
      </c>
    </row>
    <row r="102" spans="16:24">
      <c r="P102">
        <v>98</v>
      </c>
      <c r="Q102" s="180">
        <f t="shared" si="13"/>
        <v>13.675555555555553</v>
      </c>
      <c r="R102" s="180">
        <f t="shared" si="14"/>
        <v>3.8906197896491421</v>
      </c>
      <c r="S102" s="179">
        <f t="shared" si="15"/>
        <v>53.2063870788907</v>
      </c>
      <c r="T102" s="179">
        <f t="shared" si="16"/>
        <v>39.530831523335145</v>
      </c>
      <c r="U102" s="181">
        <f t="shared" si="20"/>
        <v>1.1499999999999999</v>
      </c>
      <c r="V102" s="3">
        <f t="shared" si="17"/>
        <v>34.374636107247952</v>
      </c>
      <c r="W102" s="179">
        <f t="shared" si="18"/>
        <v>8.5936590268119879</v>
      </c>
      <c r="X102">
        <f t="shared" si="19"/>
        <v>0</v>
      </c>
    </row>
    <row r="103" spans="16:24">
      <c r="P103">
        <v>99</v>
      </c>
      <c r="Q103" s="180">
        <f t="shared" si="13"/>
        <v>13.743333333333331</v>
      </c>
      <c r="R103" s="180">
        <f t="shared" si="14"/>
        <v>3.9449308179734364</v>
      </c>
      <c r="S103" s="179">
        <f t="shared" si="15"/>
        <v>54.216499208348246</v>
      </c>
      <c r="T103" s="179">
        <f t="shared" si="16"/>
        <v>40.473165875014914</v>
      </c>
      <c r="U103" s="181">
        <f t="shared" si="20"/>
        <v>1.1499999999999999</v>
      </c>
      <c r="V103" s="3">
        <f t="shared" si="17"/>
        <v>35.194057282621664</v>
      </c>
      <c r="W103" s="179">
        <f t="shared" si="18"/>
        <v>8.7985143206554159</v>
      </c>
      <c r="X103">
        <f t="shared" si="19"/>
        <v>0</v>
      </c>
    </row>
    <row r="104" spans="16:24">
      <c r="P104">
        <v>100</v>
      </c>
      <c r="Q104" s="180">
        <f t="shared" si="13"/>
        <v>13.811111111111108</v>
      </c>
      <c r="R104" s="180">
        <f t="shared" si="14"/>
        <v>4</v>
      </c>
      <c r="S104" s="179">
        <f t="shared" si="15"/>
        <v>55.244444444444433</v>
      </c>
      <c r="T104" s="179">
        <f t="shared" si="16"/>
        <v>41.433333333333323</v>
      </c>
      <c r="U104" s="181">
        <f t="shared" si="20"/>
        <v>1.1499999999999999</v>
      </c>
      <c r="V104" s="3">
        <f t="shared" si="17"/>
        <v>36.028985507246368</v>
      </c>
      <c r="W104" s="179">
        <f t="shared" si="18"/>
        <v>9.007246376811592</v>
      </c>
      <c r="X104">
        <f t="shared" si="19"/>
        <v>900</v>
      </c>
    </row>
    <row r="105" spans="16:24">
      <c r="P105">
        <v>101</v>
      </c>
      <c r="Q105" s="180">
        <f t="shared" si="13"/>
        <v>13.878888888888886</v>
      </c>
      <c r="R105" s="180">
        <f t="shared" si="14"/>
        <v>4.0558379191601164</v>
      </c>
      <c r="S105" s="179">
        <f t="shared" si="15"/>
        <v>56.290523831365562</v>
      </c>
      <c r="T105" s="179">
        <f t="shared" si="16"/>
        <v>42.411634942476674</v>
      </c>
      <c r="U105" s="181">
        <f t="shared" si="20"/>
        <v>1.1499999999999999</v>
      </c>
      <c r="V105" s="3">
        <f t="shared" si="17"/>
        <v>36.87968255867537</v>
      </c>
      <c r="W105" s="179">
        <f t="shared" si="18"/>
        <v>9.2199206396688425</v>
      </c>
      <c r="X105">
        <f t="shared" si="19"/>
        <v>0</v>
      </c>
    </row>
    <row r="106" spans="16:24">
      <c r="P106">
        <v>102</v>
      </c>
      <c r="Q106" s="180">
        <f t="shared" si="13"/>
        <v>13.946666666666664</v>
      </c>
      <c r="R106" s="180">
        <f t="shared" si="14"/>
        <v>4.1124553066242653</v>
      </c>
      <c r="S106" s="179">
        <f t="shared" si="15"/>
        <v>57.355043343053076</v>
      </c>
      <c r="T106" s="179">
        <f t="shared" si="16"/>
        <v>43.408376676386411</v>
      </c>
      <c r="U106" s="181">
        <f t="shared" si="20"/>
        <v>1.1499999999999999</v>
      </c>
      <c r="V106" s="3">
        <f t="shared" si="17"/>
        <v>37.746414501205578</v>
      </c>
      <c r="W106" s="179">
        <f t="shared" si="18"/>
        <v>9.4366036253013945</v>
      </c>
      <c r="X106">
        <f t="shared" si="19"/>
        <v>0</v>
      </c>
    </row>
    <row r="107" spans="16:24">
      <c r="P107">
        <v>103</v>
      </c>
      <c r="Q107" s="180">
        <f t="shared" si="13"/>
        <v>14.014444444444441</v>
      </c>
      <c r="R107" s="180">
        <f t="shared" si="14"/>
        <v>4.1698630433644857</v>
      </c>
      <c r="S107" s="179">
        <f t="shared" si="15"/>
        <v>58.438313962173609</v>
      </c>
      <c r="T107" s="179">
        <f t="shared" si="16"/>
        <v>44.423869517729166</v>
      </c>
      <c r="U107" s="181">
        <f t="shared" si="20"/>
        <v>1.1499999999999999</v>
      </c>
      <c r="V107" s="3">
        <f t="shared" si="17"/>
        <v>38.629451754547105</v>
      </c>
      <c r="W107" s="179">
        <f t="shared" si="18"/>
        <v>9.6573629386367763</v>
      </c>
      <c r="X107">
        <f t="shared" si="19"/>
        <v>0</v>
      </c>
    </row>
    <row r="108" spans="16:24">
      <c r="P108">
        <v>104</v>
      </c>
      <c r="Q108" s="180">
        <f t="shared" si="13"/>
        <v>14.082222222222219</v>
      </c>
      <c r="R108" s="180">
        <f t="shared" si="14"/>
        <v>4.228072162245522</v>
      </c>
      <c r="S108" s="179">
        <f t="shared" si="15"/>
        <v>59.540651760333034</v>
      </c>
      <c r="T108" s="179">
        <f t="shared" si="16"/>
        <v>45.458429538110813</v>
      </c>
      <c r="U108" s="181">
        <f t="shared" si="20"/>
        <v>1.1499999999999999</v>
      </c>
      <c r="V108" s="3">
        <f t="shared" si="17"/>
        <v>39.529069163574626</v>
      </c>
      <c r="W108" s="179">
        <f t="shared" si="18"/>
        <v>9.8822672908936564</v>
      </c>
      <c r="X108">
        <f t="shared" si="19"/>
        <v>0</v>
      </c>
    </row>
    <row r="109" spans="16:24">
      <c r="P109">
        <v>105</v>
      </c>
      <c r="Q109" s="182">
        <f>M8</f>
        <v>14.149999999999999</v>
      </c>
      <c r="R109" s="180">
        <f t="shared" si="14"/>
        <v>4.2870938501451725</v>
      </c>
      <c r="S109" s="179">
        <f t="shared" si="15"/>
        <v>60.662377979554186</v>
      </c>
      <c r="T109" s="179">
        <f t="shared" si="16"/>
        <v>46.512377979554188</v>
      </c>
      <c r="U109" s="183">
        <f>J7</f>
        <v>1.3</v>
      </c>
      <c r="V109" s="3">
        <f t="shared" si="17"/>
        <v>35.778752291964757</v>
      </c>
      <c r="W109" s="179">
        <f t="shared" si="18"/>
        <v>8.9446880729911893</v>
      </c>
      <c r="X109">
        <f t="shared" si="19"/>
        <v>0</v>
      </c>
    </row>
    <row r="110" spans="16:24">
      <c r="P110">
        <v>106</v>
      </c>
      <c r="Q110" s="180">
        <f>Q109+(Q$159-Q$109)/(P$159-P$109)</f>
        <v>14.220999999999998</v>
      </c>
      <c r="R110" s="180">
        <f t="shared" si="14"/>
        <v>4.3469394501042329</v>
      </c>
      <c r="S110" s="179">
        <f t="shared" si="15"/>
        <v>61.817825919932289</v>
      </c>
      <c r="T110" s="179">
        <f t="shared" si="16"/>
        <v>47.596825919932293</v>
      </c>
      <c r="U110" s="181">
        <f t="shared" si="20"/>
        <v>1.3</v>
      </c>
      <c r="V110" s="3">
        <f t="shared" si="17"/>
        <v>36.612943015332533</v>
      </c>
      <c r="W110" s="179">
        <f t="shared" si="18"/>
        <v>9.1532357538331333</v>
      </c>
      <c r="X110">
        <f t="shared" si="19"/>
        <v>0</v>
      </c>
    </row>
    <row r="111" spans="16:24">
      <c r="P111">
        <v>107</v>
      </c>
      <c r="Q111" s="180">
        <f t="shared" ref="Q111:Q160" si="21">Q110+(Q$159-Q$109)/(P$159-P$109)</f>
        <v>14.291999999999998</v>
      </c>
      <c r="R111" s="180">
        <f t="shared" si="14"/>
        <v>4.4076204635064435</v>
      </c>
      <c r="S111" s="179">
        <f t="shared" si="15"/>
        <v>62.99371166443408</v>
      </c>
      <c r="T111" s="179">
        <f t="shared" si="16"/>
        <v>48.701711664434086</v>
      </c>
      <c r="U111" s="181">
        <f t="shared" si="20"/>
        <v>1.3</v>
      </c>
      <c r="V111" s="3">
        <f t="shared" si="17"/>
        <v>37.46285512648776</v>
      </c>
      <c r="W111" s="179">
        <f t="shared" si="18"/>
        <v>9.36571378162194</v>
      </c>
      <c r="X111">
        <f t="shared" si="19"/>
        <v>0</v>
      </c>
    </row>
    <row r="112" spans="16:24">
      <c r="P112">
        <v>108</v>
      </c>
      <c r="Q112" s="180">
        <f t="shared" si="21"/>
        <v>14.362999999999998</v>
      </c>
      <c r="R112" s="180">
        <f t="shared" si="14"/>
        <v>4.4691485522888801</v>
      </c>
      <c r="S112" s="179">
        <f t="shared" si="15"/>
        <v>64.190380656525178</v>
      </c>
      <c r="T112" s="179">
        <f t="shared" si="16"/>
        <v>49.827380656525179</v>
      </c>
      <c r="U112" s="181">
        <f t="shared" si="20"/>
        <v>1.3</v>
      </c>
      <c r="V112" s="3">
        <f t="shared" si="17"/>
        <v>38.328754351173217</v>
      </c>
      <c r="W112" s="179">
        <f t="shared" si="18"/>
        <v>9.5821885877933042</v>
      </c>
      <c r="X112">
        <f t="shared" si="19"/>
        <v>0</v>
      </c>
    </row>
    <row r="113" spans="16:24">
      <c r="P113">
        <v>109</v>
      </c>
      <c r="Q113" s="180">
        <f t="shared" si="21"/>
        <v>14.433999999999997</v>
      </c>
      <c r="R113" s="180">
        <f t="shared" si="14"/>
        <v>4.531535541183195</v>
      </c>
      <c r="S113" s="179">
        <f t="shared" si="15"/>
        <v>65.408184001438229</v>
      </c>
      <c r="T113" s="179">
        <f t="shared" si="16"/>
        <v>50.974184001438232</v>
      </c>
      <c r="U113" s="181">
        <f t="shared" si="20"/>
        <v>1.3</v>
      </c>
      <c r="V113" s="3">
        <f t="shared" si="17"/>
        <v>39.210910770337101</v>
      </c>
      <c r="W113" s="179">
        <f t="shared" si="18"/>
        <v>9.8027276925842752</v>
      </c>
      <c r="X113">
        <f t="shared" si="19"/>
        <v>0</v>
      </c>
    </row>
    <row r="114" spans="16:24">
      <c r="P114">
        <v>110</v>
      </c>
      <c r="Q114" s="180">
        <f t="shared" si="21"/>
        <v>14.504999999999997</v>
      </c>
      <c r="R114" s="180">
        <f t="shared" si="14"/>
        <v>4.5947934199881395</v>
      </c>
      <c r="S114" s="179">
        <f t="shared" si="15"/>
        <v>66.64747855692795</v>
      </c>
      <c r="T114" s="179">
        <f t="shared" si="16"/>
        <v>52.142478556927955</v>
      </c>
      <c r="U114" s="181">
        <f t="shared" si="20"/>
        <v>1.3</v>
      </c>
      <c r="V114" s="3">
        <f t="shared" si="17"/>
        <v>40.109598889944579</v>
      </c>
      <c r="W114" s="179">
        <f t="shared" si="18"/>
        <v>10.027399722486145</v>
      </c>
      <c r="X114">
        <f t="shared" si="19"/>
        <v>1000</v>
      </c>
    </row>
    <row r="115" spans="16:24">
      <c r="P115">
        <v>111</v>
      </c>
      <c r="Q115" s="180">
        <f t="shared" si="21"/>
        <v>14.575999999999997</v>
      </c>
      <c r="R115" s="180">
        <f t="shared" si="14"/>
        <v>4.6589343458738233</v>
      </c>
      <c r="S115" s="179">
        <f t="shared" si="15"/>
        <v>67.908627025456838</v>
      </c>
      <c r="T115" s="179">
        <f t="shared" si="16"/>
        <v>53.332627025456844</v>
      </c>
      <c r="U115" s="181">
        <f t="shared" si="20"/>
        <v>1.3</v>
      </c>
      <c r="V115" s="3">
        <f t="shared" si="17"/>
        <v>41.025097711889877</v>
      </c>
      <c r="W115" s="179">
        <f t="shared" si="18"/>
        <v>10.256274427972469</v>
      </c>
      <c r="X115">
        <f t="shared" si="19"/>
        <v>0</v>
      </c>
    </row>
    <row r="116" spans="16:24">
      <c r="P116">
        <v>112</v>
      </c>
      <c r="Q116" s="180">
        <f t="shared" si="21"/>
        <v>14.646999999999997</v>
      </c>
      <c r="R116" s="180">
        <f t="shared" si="14"/>
        <v>4.7239706457181221</v>
      </c>
      <c r="S116" s="179">
        <f t="shared" si="15"/>
        <v>69.191998047833323</v>
      </c>
      <c r="T116" s="179">
        <f t="shared" si="16"/>
        <v>54.544998047833325</v>
      </c>
      <c r="U116" s="181">
        <f t="shared" si="20"/>
        <v>1.3</v>
      </c>
      <c r="V116" s="3">
        <f t="shared" si="17"/>
        <v>41.957690806025632</v>
      </c>
      <c r="W116" s="179">
        <f t="shared" si="18"/>
        <v>10.489422701506408</v>
      </c>
      <c r="X116">
        <f t="shared" si="19"/>
        <v>0</v>
      </c>
    </row>
    <row r="117" spans="16:24">
      <c r="P117">
        <v>113</v>
      </c>
      <c r="Q117" s="180">
        <f t="shared" si="21"/>
        <v>14.717999999999996</v>
      </c>
      <c r="R117" s="180">
        <f t="shared" si="14"/>
        <v>4.7899148184757134</v>
      </c>
      <c r="S117" s="179">
        <f t="shared" si="15"/>
        <v>70.497966298325537</v>
      </c>
      <c r="T117" s="179">
        <f t="shared" si="16"/>
        <v>55.77996629832554</v>
      </c>
      <c r="U117" s="181">
        <f t="shared" si="20"/>
        <v>1.3</v>
      </c>
      <c r="V117" s="3">
        <f t="shared" si="17"/>
        <v>42.907666383327339</v>
      </c>
      <c r="W117" s="179">
        <f t="shared" si="18"/>
        <v>10.726916595831835</v>
      </c>
      <c r="X117">
        <f t="shared" si="19"/>
        <v>0</v>
      </c>
    </row>
    <row r="118" spans="16:24">
      <c r="P118">
        <v>114</v>
      </c>
      <c r="Q118" s="180">
        <f t="shared" si="21"/>
        <v>14.788999999999996</v>
      </c>
      <c r="R118" s="180">
        <f t="shared" si="14"/>
        <v>4.856779537580187</v>
      </c>
      <c r="S118" s="179">
        <f t="shared" si="15"/>
        <v>71.826912581273362</v>
      </c>
      <c r="T118" s="179">
        <f t="shared" si="16"/>
        <v>57.037912581273368</v>
      </c>
      <c r="U118" s="181">
        <f t="shared" si="20"/>
        <v>1.3</v>
      </c>
      <c r="V118" s="3">
        <f t="shared" si="17"/>
        <v>43.875317370210283</v>
      </c>
      <c r="W118" s="179">
        <f t="shared" si="18"/>
        <v>10.968829342552571</v>
      </c>
      <c r="X118">
        <f t="shared" si="19"/>
        <v>0</v>
      </c>
    </row>
    <row r="119" spans="16:24">
      <c r="P119">
        <v>115</v>
      </c>
      <c r="Q119" s="180">
        <f t="shared" si="21"/>
        <v>14.859999999999996</v>
      </c>
      <c r="R119" s="180">
        <f t="shared" si="14"/>
        <v>4.9245776533796644</v>
      </c>
      <c r="S119" s="179">
        <f t="shared" si="15"/>
        <v>73.179223929221791</v>
      </c>
      <c r="T119" s="179">
        <f t="shared" si="16"/>
        <v>58.319223929221792</v>
      </c>
      <c r="U119" s="181">
        <f t="shared" si="20"/>
        <v>1.3</v>
      </c>
      <c r="V119" s="3">
        <f t="shared" si="17"/>
        <v>44.860941484016763</v>
      </c>
      <c r="W119" s="179">
        <f t="shared" si="18"/>
        <v>11.215235371004191</v>
      </c>
      <c r="X119">
        <f t="shared" si="19"/>
        <v>0</v>
      </c>
    </row>
    <row r="120" spans="16:24">
      <c r="P120">
        <v>116</v>
      </c>
      <c r="Q120" s="180">
        <f t="shared" si="21"/>
        <v>14.930999999999996</v>
      </c>
      <c r="R120" s="180">
        <f t="shared" si="14"/>
        <v>4.9933221956064466</v>
      </c>
      <c r="S120" s="179">
        <f t="shared" si="15"/>
        <v>74.555293702599826</v>
      </c>
      <c r="T120" s="179">
        <f t="shared" si="16"/>
        <v>59.624293702599829</v>
      </c>
      <c r="U120" s="181">
        <f t="shared" si="20"/>
        <v>1.3</v>
      </c>
      <c r="V120" s="3">
        <f t="shared" si="17"/>
        <v>45.864841309692174</v>
      </c>
      <c r="W120" s="179">
        <f t="shared" si="18"/>
        <v>11.466210327423044</v>
      </c>
      <c r="X120">
        <f t="shared" si="19"/>
        <v>0</v>
      </c>
    </row>
    <row r="121" spans="16:24">
      <c r="P121">
        <v>117</v>
      </c>
      <c r="Q121" s="180">
        <f t="shared" si="21"/>
        <v>15.001999999999995</v>
      </c>
      <c r="R121" s="180">
        <f t="shared" si="14"/>
        <v>5.0630263758811198</v>
      </c>
      <c r="S121" s="179">
        <f t="shared" si="15"/>
        <v>75.955521690968538</v>
      </c>
      <c r="T121" s="179">
        <f t="shared" si="16"/>
        <v>60.953521690968543</v>
      </c>
      <c r="U121" s="181">
        <f t="shared" si="20"/>
        <v>1.3</v>
      </c>
      <c r="V121" s="3">
        <f t="shared" si="17"/>
        <v>46.887324377668108</v>
      </c>
      <c r="W121" s="179">
        <f t="shared" si="18"/>
        <v>11.721831094417027</v>
      </c>
      <c r="X121">
        <f t="shared" si="19"/>
        <v>0</v>
      </c>
    </row>
    <row r="122" spans="16:24">
      <c r="P122">
        <v>118</v>
      </c>
      <c r="Q122" s="180">
        <f t="shared" si="21"/>
        <v>15.072999999999995</v>
      </c>
      <c r="R122" s="180">
        <f t="shared" si="14"/>
        <v>5.1337035902516162</v>
      </c>
      <c r="S122" s="179">
        <f t="shared" si="15"/>
        <v>77.380314215862583</v>
      </c>
      <c r="T122" s="179">
        <f t="shared" si="16"/>
        <v>62.30731421586259</v>
      </c>
      <c r="U122" s="181">
        <f t="shared" si="20"/>
        <v>1.3</v>
      </c>
      <c r="V122" s="3">
        <f t="shared" si="17"/>
        <v>47.928703242971224</v>
      </c>
      <c r="W122" s="179">
        <f t="shared" si="18"/>
        <v>11.982175810742806</v>
      </c>
      <c r="X122">
        <f t="shared" si="19"/>
        <v>0</v>
      </c>
    </row>
    <row r="123" spans="16:24">
      <c r="P123">
        <v>119</v>
      </c>
      <c r="Q123" s="180">
        <f t="shared" si="21"/>
        <v>15.143999999999995</v>
      </c>
      <c r="R123" s="180">
        <f t="shared" si="14"/>
        <v>5.2053674217677335</v>
      </c>
      <c r="S123" s="179">
        <f t="shared" si="15"/>
        <v>78.830084235250524</v>
      </c>
      <c r="T123" s="179">
        <f t="shared" si="16"/>
        <v>63.686084235250533</v>
      </c>
      <c r="U123" s="181">
        <f t="shared" si="20"/>
        <v>1.3</v>
      </c>
      <c r="V123" s="3">
        <f t="shared" si="17"/>
        <v>48.989295565577329</v>
      </c>
      <c r="W123" s="179">
        <f t="shared" si="18"/>
        <v>12.247323891394332</v>
      </c>
      <c r="X123">
        <f t="shared" si="19"/>
        <v>0</v>
      </c>
    </row>
    <row r="124" spans="16:24">
      <c r="P124">
        <v>120</v>
      </c>
      <c r="Q124" s="180">
        <f t="shared" si="21"/>
        <v>15.214999999999995</v>
      </c>
      <c r="R124" s="180">
        <f t="shared" si="14"/>
        <v>5.2780316430915768</v>
      </c>
      <c r="S124" s="179">
        <f t="shared" si="15"/>
        <v>80.305251449638305</v>
      </c>
      <c r="T124" s="179">
        <f t="shared" si="16"/>
        <v>65.090251449638316</v>
      </c>
      <c r="U124" s="181">
        <f t="shared" si="20"/>
        <v>1.3</v>
      </c>
      <c r="V124" s="3">
        <f t="shared" si="17"/>
        <v>50.069424192029473</v>
      </c>
      <c r="W124" s="179">
        <f t="shared" si="18"/>
        <v>12.517356048007368</v>
      </c>
      <c r="X124">
        <f t="shared" si="19"/>
        <v>1250</v>
      </c>
    </row>
    <row r="125" spans="16:24">
      <c r="P125">
        <v>121</v>
      </c>
      <c r="Q125" s="180">
        <f t="shared" si="21"/>
        <v>15.285999999999994</v>
      </c>
      <c r="R125" s="180">
        <f t="shared" si="14"/>
        <v>5.3517102191444472</v>
      </c>
      <c r="S125" s="179">
        <f t="shared" si="15"/>
        <v>81.806242409841985</v>
      </c>
      <c r="T125" s="179">
        <f t="shared" si="16"/>
        <v>66.520242409841984</v>
      </c>
      <c r="U125" s="181">
        <f t="shared" si="20"/>
        <v>1.3</v>
      </c>
      <c r="V125" s="3">
        <f t="shared" si="17"/>
        <v>51.169417238339989</v>
      </c>
      <c r="W125" s="179">
        <f t="shared" si="18"/>
        <v>12.792354309584997</v>
      </c>
      <c r="X125">
        <f t="shared" si="19"/>
        <v>0</v>
      </c>
    </row>
    <row r="126" spans="16:24">
      <c r="P126">
        <v>122</v>
      </c>
      <c r="Q126" s="180">
        <f t="shared" si="21"/>
        <v>15.356999999999994</v>
      </c>
      <c r="R126" s="180">
        <f t="shared" si="14"/>
        <v>5.4264173097906871</v>
      </c>
      <c r="S126" s="179">
        <f t="shared" si="15"/>
        <v>83.333490626455543</v>
      </c>
      <c r="T126" s="179">
        <f t="shared" si="16"/>
        <v>67.976490626455544</v>
      </c>
      <c r="U126" s="181">
        <f t="shared" si="20"/>
        <v>1.3</v>
      </c>
      <c r="V126" s="3">
        <f t="shared" si="17"/>
        <v>52.289608174196573</v>
      </c>
      <c r="W126" s="179">
        <f t="shared" si="18"/>
        <v>13.072402043549143</v>
      </c>
      <c r="X126">
        <f t="shared" si="19"/>
        <v>0</v>
      </c>
    </row>
    <row r="127" spans="16:24">
      <c r="P127">
        <v>123</v>
      </c>
      <c r="Q127" s="180">
        <f t="shared" si="21"/>
        <v>15.427999999999994</v>
      </c>
      <c r="R127" s="180">
        <f t="shared" si="14"/>
        <v>5.5021672725589736</v>
      </c>
      <c r="S127" s="179">
        <f t="shared" si="15"/>
        <v>84.887436681039816</v>
      </c>
      <c r="T127" s="179">
        <f t="shared" si="16"/>
        <v>69.459436681039818</v>
      </c>
      <c r="U127" s="181">
        <f t="shared" si="20"/>
        <v>1.3</v>
      </c>
      <c r="V127" s="3">
        <f t="shared" si="17"/>
        <v>53.430335908492168</v>
      </c>
      <c r="W127" s="179">
        <f t="shared" si="18"/>
        <v>13.357583977123042</v>
      </c>
      <c r="X127">
        <f t="shared" si="19"/>
        <v>0</v>
      </c>
    </row>
    <row r="128" spans="16:24">
      <c r="P128">
        <v>124</v>
      </c>
      <c r="Q128" s="180">
        <f t="shared" si="21"/>
        <v>15.498999999999993</v>
      </c>
      <c r="R128" s="180">
        <f t="shared" si="14"/>
        <v>5.5789746654016215</v>
      </c>
      <c r="S128" s="179">
        <f t="shared" si="15"/>
        <v>86.468528339059688</v>
      </c>
      <c r="T128" s="179">
        <f t="shared" si="16"/>
        <v>70.969528339059693</v>
      </c>
      <c r="U128" s="181">
        <f t="shared" si="20"/>
        <v>1.3</v>
      </c>
      <c r="V128" s="3">
        <f t="shared" si="17"/>
        <v>54.591944876199761</v>
      </c>
      <c r="W128" s="179">
        <f t="shared" si="18"/>
        <v>13.64798621904994</v>
      </c>
      <c r="X128">
        <f t="shared" si="19"/>
        <v>0</v>
      </c>
    </row>
    <row r="129" spans="16:24">
      <c r="P129">
        <v>125</v>
      </c>
      <c r="Q129" s="180">
        <f t="shared" si="21"/>
        <v>15.569999999999993</v>
      </c>
      <c r="R129" s="180">
        <f t="shared" si="14"/>
        <v>5.6568542494923806</v>
      </c>
      <c r="S129" s="179">
        <f t="shared" si="15"/>
        <v>88.077220664596325</v>
      </c>
      <c r="T129" s="179">
        <f t="shared" si="16"/>
        <v>72.507220664596332</v>
      </c>
      <c r="U129" s="181">
        <f t="shared" si="20"/>
        <v>1.3</v>
      </c>
      <c r="V129" s="3">
        <f t="shared" si="17"/>
        <v>55.774785126612564</v>
      </c>
      <c r="W129" s="179">
        <f t="shared" si="18"/>
        <v>13.943696281653141</v>
      </c>
      <c r="X129">
        <f t="shared" si="19"/>
        <v>0</v>
      </c>
    </row>
    <row r="130" spans="16:24">
      <c r="P130">
        <v>126</v>
      </c>
      <c r="Q130" s="180">
        <f t="shared" si="21"/>
        <v>15.640999999999993</v>
      </c>
      <c r="R130" s="180">
        <f t="shared" si="14"/>
        <v>5.7358209920633092</v>
      </c>
      <c r="S130" s="179">
        <f t="shared" si="15"/>
        <v>89.713976136862172</v>
      </c>
      <c r="T130" s="179">
        <f t="shared" si="16"/>
        <v>74.072976136862181</v>
      </c>
      <c r="U130" s="181">
        <f t="shared" si="20"/>
        <v>1.3</v>
      </c>
      <c r="V130" s="3">
        <f t="shared" si="17"/>
        <v>56.979212412970909</v>
      </c>
      <c r="W130" s="179">
        <f t="shared" si="18"/>
        <v>14.244803103242727</v>
      </c>
      <c r="X130">
        <f t="shared" si="19"/>
        <v>0</v>
      </c>
    </row>
    <row r="131" spans="16:24">
      <c r="P131">
        <v>127</v>
      </c>
      <c r="Q131" s="180">
        <f t="shared" si="21"/>
        <v>15.711999999999993</v>
      </c>
      <c r="R131" s="180">
        <f t="shared" si="14"/>
        <v>5.8158900692812416</v>
      </c>
      <c r="S131" s="179">
        <f t="shared" si="15"/>
        <v>91.379264768546832</v>
      </c>
      <c r="T131" s="179">
        <f t="shared" si="16"/>
        <v>75.667264768546843</v>
      </c>
      <c r="U131" s="181">
        <f t="shared" si="20"/>
        <v>1.3</v>
      </c>
      <c r="V131" s="3">
        <f t="shared" si="17"/>
        <v>58.205588283497569</v>
      </c>
      <c r="W131" s="179">
        <f t="shared" si="18"/>
        <v>14.551397070874392</v>
      </c>
      <c r="X131">
        <f t="shared" si="19"/>
        <v>0</v>
      </c>
    </row>
    <row r="132" spans="16:24">
      <c r="P132">
        <v>128</v>
      </c>
      <c r="Q132" s="180">
        <f t="shared" si="21"/>
        <v>15.782999999999992</v>
      </c>
      <c r="R132" s="180">
        <f t="shared" ref="R132:R195" si="22">POWER(2,P132/50)</f>
        <v>5.8970768691644055</v>
      </c>
      <c r="S132" s="179">
        <f t="shared" ref="S132:S195" si="23">Q132*R132</f>
        <v>93.073564226021773</v>
      </c>
      <c r="T132" s="179">
        <f t="shared" si="16"/>
        <v>77.290564226021786</v>
      </c>
      <c r="U132" s="181">
        <f t="shared" si="20"/>
        <v>1.3</v>
      </c>
      <c r="V132" s="3">
        <f t="shared" si="17"/>
        <v>59.454280173862912</v>
      </c>
      <c r="W132" s="179">
        <f t="shared" si="18"/>
        <v>14.863570043465728</v>
      </c>
      <c r="X132">
        <f t="shared" si="19"/>
        <v>0</v>
      </c>
    </row>
    <row r="133" spans="16:24">
      <c r="P133">
        <v>129</v>
      </c>
      <c r="Q133" s="180">
        <f t="shared" si="21"/>
        <v>15.853999999999992</v>
      </c>
      <c r="R133" s="180">
        <f t="shared" si="22"/>
        <v>5.9793969945397532</v>
      </c>
      <c r="S133" s="179">
        <f t="shared" si="23"/>
        <v>94.797359951433194</v>
      </c>
      <c r="T133" s="179">
        <f t="shared" si="16"/>
        <v>78.943359951433195</v>
      </c>
      <c r="U133" s="181">
        <f t="shared" si="20"/>
        <v>1.3</v>
      </c>
      <c r="V133" s="3">
        <f t="shared" si="17"/>
        <v>60.725661501102458</v>
      </c>
      <c r="W133" s="179">
        <f t="shared" si="18"/>
        <v>15.181415375275614</v>
      </c>
      <c r="X133">
        <f t="shared" si="19"/>
        <v>0</v>
      </c>
    </row>
    <row r="134" spans="16:24">
      <c r="P134">
        <v>130</v>
      </c>
      <c r="Q134" s="180">
        <f t="shared" si="21"/>
        <v>15.924999999999992</v>
      </c>
      <c r="R134" s="180">
        <f t="shared" si="22"/>
        <v>6.062866266041592</v>
      </c>
      <c r="S134" s="179">
        <f t="shared" si="23"/>
        <v>96.551145286712298</v>
      </c>
      <c r="T134" s="179">
        <f t="shared" si="16"/>
        <v>80.626145286712301</v>
      </c>
      <c r="U134" s="181">
        <f t="shared" si="20"/>
        <v>1.3</v>
      </c>
      <c r="V134" s="3">
        <f t="shared" si="17"/>
        <v>62.02011175900946</v>
      </c>
      <c r="W134" s="179">
        <f t="shared" si="18"/>
        <v>15.505027939752365</v>
      </c>
      <c r="X134">
        <f t="shared" si="19"/>
        <v>1550</v>
      </c>
    </row>
    <row r="135" spans="16:24">
      <c r="P135">
        <v>131</v>
      </c>
      <c r="Q135" s="180">
        <f t="shared" si="21"/>
        <v>15.995999999999992</v>
      </c>
      <c r="R135" s="180">
        <f t="shared" si="22"/>
        <v>6.1475007251520504</v>
      </c>
      <c r="S135" s="179">
        <f t="shared" si="23"/>
        <v>98.33542159953214</v>
      </c>
      <c r="T135" s="179">
        <f t="shared" si="16"/>
        <v>82.339421599532145</v>
      </c>
      <c r="U135" s="181">
        <f t="shared" si="20"/>
        <v>1.3</v>
      </c>
      <c r="V135" s="3">
        <f t="shared" si="17"/>
        <v>63.338016615024728</v>
      </c>
      <c r="W135" s="179">
        <f t="shared" si="18"/>
        <v>15.834504153756182</v>
      </c>
      <c r="X135">
        <f t="shared" si="19"/>
        <v>0</v>
      </c>
    </row>
    <row r="136" spans="16:24">
      <c r="P136">
        <v>132</v>
      </c>
      <c r="Q136" s="180">
        <f t="shared" si="21"/>
        <v>16.066999999999993</v>
      </c>
      <c r="R136" s="180">
        <f t="shared" si="22"/>
        <v>6.2333166372839983</v>
      </c>
      <c r="S136" s="179">
        <f t="shared" si="23"/>
        <v>100.15069841124196</v>
      </c>
      <c r="T136" s="179">
        <f t="shared" si="16"/>
        <v>84.083698411241969</v>
      </c>
      <c r="U136" s="181">
        <f t="shared" si="20"/>
        <v>1.3</v>
      </c>
      <c r="V136" s="3">
        <f t="shared" si="17"/>
        <v>64.67976800864767</v>
      </c>
      <c r="W136" s="179">
        <f t="shared" si="18"/>
        <v>16.169942002161918</v>
      </c>
      <c r="X136">
        <f t="shared" si="19"/>
        <v>0</v>
      </c>
    </row>
    <row r="137" spans="16:24">
      <c r="P137">
        <v>133</v>
      </c>
      <c r="Q137" s="180">
        <f t="shared" si="21"/>
        <v>16.137999999999995</v>
      </c>
      <c r="R137" s="180">
        <f t="shared" si="22"/>
        <v>6.3203304949070178</v>
      </c>
      <c r="S137" s="179">
        <f t="shared" si="23"/>
        <v>101.99749352680942</v>
      </c>
      <c r="T137" s="179">
        <f t="shared" si="16"/>
        <v>85.85949352680943</v>
      </c>
      <c r="U137" s="181">
        <f t="shared" si="20"/>
        <v>1.3</v>
      </c>
      <c r="V137" s="3">
        <f t="shared" si="17"/>
        <v>66.045764251391873</v>
      </c>
      <c r="W137" s="179">
        <f t="shared" si="18"/>
        <v>16.511441062847968</v>
      </c>
      <c r="X137">
        <f t="shared" si="19"/>
        <v>0</v>
      </c>
    </row>
    <row r="138" spans="16:24">
      <c r="P138">
        <v>134</v>
      </c>
      <c r="Q138" s="180">
        <f t="shared" si="21"/>
        <v>16.208999999999996</v>
      </c>
      <c r="R138" s="180">
        <f t="shared" si="22"/>
        <v>6.4085590207169778</v>
      </c>
      <c r="S138" s="179">
        <f t="shared" si="23"/>
        <v>103.87633316680147</v>
      </c>
      <c r="T138" s="179">
        <f t="shared" ref="T138:T201" si="24">S138-Q138</f>
        <v>87.667333166801484</v>
      </c>
      <c r="U138" s="181">
        <f t="shared" si="20"/>
        <v>1.3</v>
      </c>
      <c r="V138" s="3">
        <f t="shared" ref="V138:V201" si="25">T138/U138</f>
        <v>67.436410128308836</v>
      </c>
      <c r="W138" s="179">
        <f t="shared" ref="W138:W201" si="26">V138/4</f>
        <v>16.859102532077209</v>
      </c>
      <c r="X138">
        <f t="shared" ref="X138:X201" si="27">IF(MOD(P138,10)=0,ROUND(W138*100,-1),)</f>
        <v>0</v>
      </c>
    </row>
    <row r="139" spans="16:24">
      <c r="P139">
        <v>135</v>
      </c>
      <c r="Q139" s="180">
        <f t="shared" si="21"/>
        <v>16.279999999999998</v>
      </c>
      <c r="R139" s="180">
        <f t="shared" si="22"/>
        <v>6.4980191708498847</v>
      </c>
      <c r="S139" s="179">
        <f t="shared" si="23"/>
        <v>105.78775210143611</v>
      </c>
      <c r="T139" s="179">
        <f t="shared" si="24"/>
        <v>89.507752101436111</v>
      </c>
      <c r="U139" s="181">
        <f t="shared" ref="U139:U202" si="28">U138</f>
        <v>1.3</v>
      </c>
      <c r="V139" s="3">
        <f t="shared" si="25"/>
        <v>68.852117001104702</v>
      </c>
      <c r="W139" s="179">
        <f t="shared" si="26"/>
        <v>17.213029250276175</v>
      </c>
      <c r="X139">
        <f t="shared" si="27"/>
        <v>0</v>
      </c>
    </row>
    <row r="140" spans="16:24">
      <c r="P140">
        <v>136</v>
      </c>
      <c r="Q140" s="180">
        <f t="shared" si="21"/>
        <v>16.350999999999999</v>
      </c>
      <c r="R140" s="180">
        <f t="shared" si="22"/>
        <v>6.5887281381405858</v>
      </c>
      <c r="S140" s="179">
        <f t="shared" si="23"/>
        <v>107.73229378673672</v>
      </c>
      <c r="T140" s="179">
        <f t="shared" si="24"/>
        <v>91.38129378673672</v>
      </c>
      <c r="U140" s="181">
        <f t="shared" si="28"/>
        <v>1.3</v>
      </c>
      <c r="V140" s="3">
        <f t="shared" si="25"/>
        <v>70.293302912874395</v>
      </c>
      <c r="W140" s="179">
        <f t="shared" si="26"/>
        <v>17.573325728218599</v>
      </c>
      <c r="X140">
        <f t="shared" si="27"/>
        <v>0</v>
      </c>
    </row>
    <row r="141" spans="16:24">
      <c r="P141">
        <v>137</v>
      </c>
      <c r="Q141" s="180">
        <f t="shared" si="21"/>
        <v>16.422000000000001</v>
      </c>
      <c r="R141" s="180">
        <f t="shared" si="22"/>
        <v>6.6807033554269548</v>
      </c>
      <c r="S141" s="179">
        <f t="shared" si="23"/>
        <v>109.71051050282145</v>
      </c>
      <c r="T141" s="179">
        <f t="shared" si="24"/>
        <v>93.288510502821453</v>
      </c>
      <c r="U141" s="181">
        <f t="shared" si="28"/>
        <v>1.3</v>
      </c>
      <c r="V141" s="3">
        <f t="shared" si="25"/>
        <v>71.760392694478043</v>
      </c>
      <c r="W141" s="179">
        <f t="shared" si="26"/>
        <v>17.940098173619511</v>
      </c>
      <c r="X141">
        <f t="shared" si="27"/>
        <v>0</v>
      </c>
    </row>
    <row r="142" spans="16:24">
      <c r="P142">
        <v>138</v>
      </c>
      <c r="Q142" s="180">
        <f t="shared" si="21"/>
        <v>16.493000000000002</v>
      </c>
      <c r="R142" s="180">
        <f t="shared" si="22"/>
        <v>6.7739624989002163</v>
      </c>
      <c r="S142" s="179">
        <f t="shared" si="23"/>
        <v>111.72296349436128</v>
      </c>
      <c r="T142" s="179">
        <f t="shared" si="24"/>
        <v>95.229963494361272</v>
      </c>
      <c r="U142" s="181">
        <f t="shared" si="28"/>
        <v>1.3</v>
      </c>
      <c r="V142" s="3">
        <f t="shared" si="25"/>
        <v>73.253818072585588</v>
      </c>
      <c r="W142" s="179">
        <f t="shared" si="26"/>
        <v>18.313454518146397</v>
      </c>
      <c r="X142">
        <f t="shared" si="27"/>
        <v>0</v>
      </c>
    </row>
    <row r="143" spans="16:24">
      <c r="P143">
        <v>139</v>
      </c>
      <c r="Q143" s="180">
        <f t="shared" si="21"/>
        <v>16.564000000000004</v>
      </c>
      <c r="R143" s="180">
        <f t="shared" si="22"/>
        <v>6.8685234915020281</v>
      </c>
      <c r="S143" s="179">
        <f t="shared" si="23"/>
        <v>113.77022311323962</v>
      </c>
      <c r="T143" s="179">
        <f t="shared" si="24"/>
        <v>97.206223113239616</v>
      </c>
      <c r="U143" s="181">
        <f t="shared" si="28"/>
        <v>1.3</v>
      </c>
      <c r="V143" s="3">
        <f t="shared" si="25"/>
        <v>74.77401777941509</v>
      </c>
      <c r="W143" s="179">
        <f t="shared" si="26"/>
        <v>18.693504444853772</v>
      </c>
      <c r="X143">
        <f t="shared" si="27"/>
        <v>0</v>
      </c>
    </row>
    <row r="144" spans="16:24">
      <c r="P144">
        <v>140</v>
      </c>
      <c r="Q144" s="180">
        <f t="shared" si="21"/>
        <v>16.635000000000005</v>
      </c>
      <c r="R144" s="180">
        <f t="shared" si="22"/>
        <v>6.9644045063689921</v>
      </c>
      <c r="S144" s="179">
        <f t="shared" si="23"/>
        <v>115.85286896344822</v>
      </c>
      <c r="T144" s="179">
        <f t="shared" si="24"/>
        <v>99.217868963448211</v>
      </c>
      <c r="U144" s="181">
        <f t="shared" si="28"/>
        <v>1.3</v>
      </c>
      <c r="V144" s="3">
        <f t="shared" si="25"/>
        <v>76.321437664190924</v>
      </c>
      <c r="W144" s="179">
        <f t="shared" si="26"/>
        <v>19.080359416047731</v>
      </c>
      <c r="X144">
        <f t="shared" si="27"/>
        <v>1910</v>
      </c>
    </row>
    <row r="145" spans="16:24">
      <c r="P145">
        <v>141</v>
      </c>
      <c r="Q145" s="180">
        <f t="shared" si="21"/>
        <v>16.706000000000007</v>
      </c>
      <c r="R145" s="180">
        <f t="shared" si="22"/>
        <v>7.0616239703252379</v>
      </c>
      <c r="S145" s="179">
        <f t="shared" si="23"/>
        <v>117.97149004825347</v>
      </c>
      <c r="T145" s="179">
        <f t="shared" si="24"/>
        <v>101.26549004825347</v>
      </c>
      <c r="U145" s="181">
        <f t="shared" si="28"/>
        <v>1.3</v>
      </c>
      <c r="V145" s="3">
        <f t="shared" si="25"/>
        <v>77.896530806348821</v>
      </c>
      <c r="W145" s="179">
        <f t="shared" si="26"/>
        <v>19.474132701587205</v>
      </c>
      <c r="X145">
        <f t="shared" si="27"/>
        <v>0</v>
      </c>
    </row>
    <row r="146" spans="16:24">
      <c r="P146">
        <v>142</v>
      </c>
      <c r="Q146" s="180">
        <f t="shared" si="21"/>
        <v>16.777000000000008</v>
      </c>
      <c r="R146" s="180">
        <f t="shared" si="22"/>
        <v>7.1602005674237779</v>
      </c>
      <c r="S146" s="179">
        <f t="shared" si="23"/>
        <v>120.12668491966878</v>
      </c>
      <c r="T146" s="179">
        <f t="shared" si="24"/>
        <v>103.34968491966876</v>
      </c>
      <c r="U146" s="181">
        <f t="shared" si="28"/>
        <v>1.3</v>
      </c>
      <c r="V146" s="3">
        <f t="shared" si="25"/>
        <v>79.499757630514424</v>
      </c>
      <c r="W146" s="179">
        <f t="shared" si="26"/>
        <v>19.874939407628606</v>
      </c>
      <c r="X146">
        <f t="shared" si="27"/>
        <v>0</v>
      </c>
    </row>
    <row r="147" spans="16:24">
      <c r="P147">
        <v>143</v>
      </c>
      <c r="Q147" s="180">
        <f t="shared" si="21"/>
        <v>16.84800000000001</v>
      </c>
      <c r="R147" s="180">
        <f t="shared" si="22"/>
        <v>7.2601532425372861</v>
      </c>
      <c r="S147" s="179">
        <f t="shared" si="23"/>
        <v>122.31906183026827</v>
      </c>
      <c r="T147" s="179">
        <f t="shared" si="24"/>
        <v>105.47106183026825</v>
      </c>
      <c r="U147" s="181">
        <f t="shared" si="28"/>
        <v>1.3</v>
      </c>
      <c r="V147" s="3">
        <f t="shared" si="25"/>
        <v>81.131586023283276</v>
      </c>
      <c r="W147" s="179">
        <f t="shared" si="26"/>
        <v>20.282896505820819</v>
      </c>
      <c r="X147">
        <f t="shared" si="27"/>
        <v>0</v>
      </c>
    </row>
    <row r="148" spans="16:24">
      <c r="P148">
        <v>144</v>
      </c>
      <c r="Q148" s="180">
        <f t="shared" si="21"/>
        <v>16.919000000000011</v>
      </c>
      <c r="R148" s="180">
        <f t="shared" si="22"/>
        <v>7.3615012049990005</v>
      </c>
      <c r="S148" s="179">
        <f t="shared" si="23"/>
        <v>124.54923888737817</v>
      </c>
      <c r="T148" s="179">
        <f t="shared" si="24"/>
        <v>107.63023888737816</v>
      </c>
      <c r="U148" s="181">
        <f t="shared" si="28"/>
        <v>1.3</v>
      </c>
      <c r="V148" s="3">
        <f t="shared" si="25"/>
        <v>82.792491451829349</v>
      </c>
      <c r="W148" s="179">
        <f t="shared" si="26"/>
        <v>20.698122862957337</v>
      </c>
      <c r="X148">
        <f t="shared" si="27"/>
        <v>0</v>
      </c>
    </row>
    <row r="149" spans="16:24">
      <c r="P149">
        <v>145</v>
      </c>
      <c r="Q149" s="180">
        <f t="shared" si="21"/>
        <v>16.990000000000013</v>
      </c>
      <c r="R149" s="180">
        <f t="shared" si="22"/>
        <v>7.4642639322944575</v>
      </c>
      <c r="S149" s="179">
        <f t="shared" si="23"/>
        <v>126.81784420968293</v>
      </c>
      <c r="T149" s="179">
        <f t="shared" si="24"/>
        <v>109.82784420968292</v>
      </c>
      <c r="U149" s="181">
        <f t="shared" si="28"/>
        <v>1.3</v>
      </c>
      <c r="V149" s="3">
        <f t="shared" si="25"/>
        <v>84.482957084371478</v>
      </c>
      <c r="W149" s="179">
        <f t="shared" si="26"/>
        <v>21.120739271092869</v>
      </c>
      <c r="X149">
        <f t="shared" si="27"/>
        <v>0</v>
      </c>
    </row>
    <row r="150" spans="16:24">
      <c r="P150">
        <v>146</v>
      </c>
      <c r="Q150" s="180">
        <f t="shared" si="21"/>
        <v>17.061000000000014</v>
      </c>
      <c r="R150" s="180">
        <f t="shared" si="22"/>
        <v>7.5684611738047662</v>
      </c>
      <c r="S150" s="179">
        <f t="shared" si="23"/>
        <v>129.12551608628323</v>
      </c>
      <c r="T150" s="179">
        <f t="shared" si="24"/>
        <v>112.06451608628322</v>
      </c>
      <c r="U150" s="181">
        <f t="shared" si="28"/>
        <v>1.3</v>
      </c>
      <c r="V150" s="3">
        <f t="shared" si="25"/>
        <v>86.203473912525553</v>
      </c>
      <c r="W150" s="179">
        <f t="shared" si="26"/>
        <v>21.550868478131388</v>
      </c>
      <c r="X150">
        <f t="shared" si="27"/>
        <v>0</v>
      </c>
    </row>
    <row r="151" spans="16:24">
      <c r="P151">
        <v>147</v>
      </c>
      <c r="Q151" s="180">
        <f t="shared" si="21"/>
        <v>17.132000000000016</v>
      </c>
      <c r="R151" s="180">
        <f t="shared" si="22"/>
        <v>7.6741129546021147</v>
      </c>
      <c r="S151" s="179">
        <f t="shared" si="23"/>
        <v>131.47290313824354</v>
      </c>
      <c r="T151" s="179">
        <f t="shared" si="24"/>
        <v>114.34090313824352</v>
      </c>
      <c r="U151" s="181">
        <f t="shared" si="28"/>
        <v>1.3</v>
      </c>
      <c r="V151" s="3">
        <f t="shared" si="25"/>
        <v>87.954540875571936</v>
      </c>
      <c r="W151" s="179">
        <f t="shared" si="26"/>
        <v>21.988635218892984</v>
      </c>
      <c r="X151">
        <f t="shared" si="27"/>
        <v>0</v>
      </c>
    </row>
    <row r="152" spans="16:24">
      <c r="P152">
        <v>148</v>
      </c>
      <c r="Q152" s="180">
        <f t="shared" si="21"/>
        <v>17.203000000000017</v>
      </c>
      <c r="R152" s="180">
        <f t="shared" si="22"/>
        <v>7.7812395792982851</v>
      </c>
      <c r="S152" s="179">
        <f t="shared" si="23"/>
        <v>133.86066448266854</v>
      </c>
      <c r="T152" s="179">
        <f t="shared" si="24"/>
        <v>116.65766448266852</v>
      </c>
      <c r="U152" s="181">
        <f t="shared" si="28"/>
        <v>1.3</v>
      </c>
      <c r="V152" s="3">
        <f t="shared" si="25"/>
        <v>89.736664986668089</v>
      </c>
      <c r="W152" s="179">
        <f t="shared" si="26"/>
        <v>22.434166246667022</v>
      </c>
      <c r="X152">
        <f t="shared" si="27"/>
        <v>0</v>
      </c>
    </row>
    <row r="153" spans="16:24">
      <c r="P153">
        <v>149</v>
      </c>
      <c r="Q153" s="180">
        <f t="shared" si="21"/>
        <v>17.274000000000019</v>
      </c>
      <c r="R153" s="180">
        <f t="shared" si="22"/>
        <v>7.889861635946871</v>
      </c>
      <c r="S153" s="179">
        <f t="shared" si="23"/>
        <v>136.28946989934639</v>
      </c>
      <c r="T153" s="179">
        <f t="shared" si="24"/>
        <v>119.01546989934637</v>
      </c>
      <c r="U153" s="181">
        <f t="shared" si="28"/>
        <v>1.3</v>
      </c>
      <c r="V153" s="3">
        <f t="shared" si="25"/>
        <v>91.550361461035664</v>
      </c>
      <c r="W153" s="179">
        <f t="shared" si="26"/>
        <v>22.887590365258916</v>
      </c>
      <c r="X153">
        <f t="shared" si="27"/>
        <v>0</v>
      </c>
    </row>
    <row r="154" spans="16:24">
      <c r="P154">
        <v>150</v>
      </c>
      <c r="Q154" s="180">
        <f t="shared" si="21"/>
        <v>17.34500000000002</v>
      </c>
      <c r="R154" s="180">
        <f t="shared" si="22"/>
        <v>8</v>
      </c>
      <c r="S154" s="179">
        <f t="shared" si="23"/>
        <v>138.76000000000016</v>
      </c>
      <c r="T154" s="179">
        <f t="shared" si="24"/>
        <v>121.41500000000013</v>
      </c>
      <c r="U154" s="181">
        <f t="shared" si="28"/>
        <v>1.3</v>
      </c>
      <c r="V154" s="3">
        <f t="shared" si="25"/>
        <v>93.39615384615395</v>
      </c>
      <c r="W154" s="179">
        <f t="shared" si="26"/>
        <v>23.349038461538488</v>
      </c>
      <c r="X154">
        <f t="shared" si="27"/>
        <v>2330</v>
      </c>
    </row>
    <row r="155" spans="16:24">
      <c r="P155">
        <v>151</v>
      </c>
      <c r="Q155" s="180">
        <f t="shared" si="21"/>
        <v>17.416000000000022</v>
      </c>
      <c r="R155" s="180">
        <f t="shared" si="22"/>
        <v>8.1116758383202328</v>
      </c>
      <c r="S155" s="179">
        <f t="shared" si="23"/>
        <v>141.27294640018536</v>
      </c>
      <c r="T155" s="179">
        <f t="shared" si="24"/>
        <v>123.85694640018534</v>
      </c>
      <c r="U155" s="181">
        <f t="shared" si="28"/>
        <v>1.3</v>
      </c>
      <c r="V155" s="3">
        <f t="shared" si="25"/>
        <v>95.274574153988723</v>
      </c>
      <c r="W155" s="179">
        <f t="shared" si="26"/>
        <v>23.818643538497181</v>
      </c>
      <c r="X155">
        <f t="shared" si="27"/>
        <v>0</v>
      </c>
    </row>
    <row r="156" spans="16:24">
      <c r="P156">
        <v>152</v>
      </c>
      <c r="Q156" s="180">
        <f t="shared" si="21"/>
        <v>17.487000000000023</v>
      </c>
      <c r="R156" s="180">
        <f t="shared" si="22"/>
        <v>8.2249106132485323</v>
      </c>
      <c r="S156" s="179">
        <f t="shared" si="23"/>
        <v>143.82901189387727</v>
      </c>
      <c r="T156" s="179">
        <f t="shared" si="24"/>
        <v>126.34201189387724</v>
      </c>
      <c r="U156" s="181">
        <f t="shared" si="28"/>
        <v>1.3</v>
      </c>
      <c r="V156" s="3">
        <f t="shared" si="25"/>
        <v>97.186162995290189</v>
      </c>
      <c r="W156" s="179">
        <f t="shared" si="26"/>
        <v>24.296540748822547</v>
      </c>
      <c r="X156">
        <f t="shared" si="27"/>
        <v>0</v>
      </c>
    </row>
    <row r="157" spans="16:24">
      <c r="P157">
        <v>153</v>
      </c>
      <c r="Q157" s="180">
        <f t="shared" si="21"/>
        <v>17.558000000000025</v>
      </c>
      <c r="R157" s="180">
        <f t="shared" si="22"/>
        <v>8.3397260867289713</v>
      </c>
      <c r="S157" s="179">
        <f t="shared" si="23"/>
        <v>146.42891063078747</v>
      </c>
      <c r="T157" s="179">
        <f t="shared" si="24"/>
        <v>128.87091063078745</v>
      </c>
      <c r="U157" s="181">
        <f t="shared" si="28"/>
        <v>1.3</v>
      </c>
      <c r="V157" s="3">
        <f t="shared" si="25"/>
        <v>99.131469715990349</v>
      </c>
      <c r="W157" s="179">
        <f t="shared" si="26"/>
        <v>24.782867428997587</v>
      </c>
      <c r="X157">
        <f t="shared" si="27"/>
        <v>0</v>
      </c>
    </row>
    <row r="158" spans="16:24">
      <c r="P158">
        <v>154</v>
      </c>
      <c r="Q158" s="180">
        <f t="shared" si="21"/>
        <v>17.629000000000026</v>
      </c>
      <c r="R158" s="180">
        <f t="shared" si="22"/>
        <v>8.4561443244910439</v>
      </c>
      <c r="S158" s="179">
        <f t="shared" si="23"/>
        <v>149.07336829645283</v>
      </c>
      <c r="T158" s="179">
        <f t="shared" si="24"/>
        <v>131.44436829645281</v>
      </c>
      <c r="U158" s="181">
        <f t="shared" si="28"/>
        <v>1.3</v>
      </c>
      <c r="V158" s="3">
        <f t="shared" si="25"/>
        <v>101.11105253573292</v>
      </c>
      <c r="W158" s="179">
        <f t="shared" si="26"/>
        <v>25.277763133933231</v>
      </c>
      <c r="X158">
        <f t="shared" si="27"/>
        <v>0</v>
      </c>
    </row>
    <row r="159" spans="16:24">
      <c r="P159">
        <v>155</v>
      </c>
      <c r="Q159" s="182">
        <f>M9</f>
        <v>17.7</v>
      </c>
      <c r="R159" s="180">
        <f t="shared" si="22"/>
        <v>8.5741877002903433</v>
      </c>
      <c r="S159" s="179">
        <f t="shared" si="23"/>
        <v>151.76312229513908</v>
      </c>
      <c r="T159" s="179">
        <f t="shared" si="24"/>
        <v>134.0631222951391</v>
      </c>
      <c r="U159" s="183">
        <f>J8</f>
        <v>1.5249999999999999</v>
      </c>
      <c r="V159" s="3">
        <f t="shared" si="25"/>
        <v>87.91024412796007</v>
      </c>
      <c r="W159" s="179">
        <f t="shared" si="26"/>
        <v>21.977561031990017</v>
      </c>
      <c r="X159">
        <f t="shared" si="27"/>
        <v>0</v>
      </c>
    </row>
    <row r="160" spans="16:24">
      <c r="P160">
        <v>156</v>
      </c>
      <c r="Q160" s="180">
        <f>Q159+(Q$214-Q$159)/(P$214-P$159)</f>
        <v>17.774545454545454</v>
      </c>
      <c r="R160" s="180">
        <f t="shared" si="22"/>
        <v>8.693878900208464</v>
      </c>
      <c r="S160" s="179">
        <f t="shared" si="23"/>
        <v>154.52974568806897</v>
      </c>
      <c r="T160" s="179">
        <f t="shared" si="24"/>
        <v>136.75520023352351</v>
      </c>
      <c r="U160" s="181">
        <f t="shared" si="28"/>
        <v>1.5249999999999999</v>
      </c>
      <c r="V160" s="3">
        <f t="shared" si="25"/>
        <v>89.67554113673674</v>
      </c>
      <c r="W160" s="179">
        <f t="shared" si="26"/>
        <v>22.418885284184185</v>
      </c>
      <c r="X160">
        <f t="shared" si="27"/>
        <v>0</v>
      </c>
    </row>
    <row r="161" spans="16:24">
      <c r="P161">
        <v>157</v>
      </c>
      <c r="Q161" s="180">
        <f t="shared" ref="Q161:Q215" si="29">Q160+(Q$214-Q$159)/(P$214-P$159)</f>
        <v>17.849090909090908</v>
      </c>
      <c r="R161" s="180">
        <f t="shared" si="22"/>
        <v>8.8152409270128853</v>
      </c>
      <c r="S161" s="179">
        <f t="shared" si="23"/>
        <v>157.34403669179179</v>
      </c>
      <c r="T161" s="179">
        <f t="shared" si="24"/>
        <v>139.49494578270088</v>
      </c>
      <c r="U161" s="181">
        <f t="shared" si="28"/>
        <v>1.5249999999999999</v>
      </c>
      <c r="V161" s="3">
        <f t="shared" si="25"/>
        <v>91.472095595213702</v>
      </c>
      <c r="W161" s="179">
        <f t="shared" si="26"/>
        <v>22.868023898803425</v>
      </c>
      <c r="X161">
        <f t="shared" si="27"/>
        <v>0</v>
      </c>
    </row>
    <row r="162" spans="16:24">
      <c r="P162">
        <v>158</v>
      </c>
      <c r="Q162" s="180">
        <f t="shared" si="29"/>
        <v>17.923636363636362</v>
      </c>
      <c r="R162" s="180">
        <f t="shared" si="22"/>
        <v>8.9382971045777602</v>
      </c>
      <c r="S162" s="179">
        <f t="shared" si="23"/>
        <v>160.20678701259556</v>
      </c>
      <c r="T162" s="179">
        <f t="shared" si="24"/>
        <v>142.28315064895918</v>
      </c>
      <c r="U162" s="181">
        <f t="shared" si="28"/>
        <v>1.5249999999999999</v>
      </c>
      <c r="V162" s="3">
        <f t="shared" si="25"/>
        <v>93.300426655055205</v>
      </c>
      <c r="W162" s="179">
        <f t="shared" si="26"/>
        <v>23.325106663763801</v>
      </c>
      <c r="X162">
        <f t="shared" si="27"/>
        <v>0</v>
      </c>
    </row>
    <row r="163" spans="16:24">
      <c r="P163">
        <v>159</v>
      </c>
      <c r="Q163" s="180">
        <f t="shared" si="29"/>
        <v>17.998181818181816</v>
      </c>
      <c r="R163" s="180">
        <f t="shared" si="22"/>
        <v>9.06307108236639</v>
      </c>
      <c r="S163" s="179">
        <f t="shared" si="23"/>
        <v>163.11880117153615</v>
      </c>
      <c r="T163" s="179">
        <f t="shared" si="24"/>
        <v>145.12061935335433</v>
      </c>
      <c r="U163" s="181">
        <f t="shared" si="28"/>
        <v>1.5249999999999999</v>
      </c>
      <c r="V163" s="3">
        <f t="shared" si="25"/>
        <v>95.161061871052027</v>
      </c>
      <c r="W163" s="179">
        <f t="shared" si="26"/>
        <v>23.790265467763007</v>
      </c>
      <c r="X163">
        <f t="shared" si="27"/>
        <v>0</v>
      </c>
    </row>
    <row r="164" spans="16:24">
      <c r="P164">
        <v>160</v>
      </c>
      <c r="Q164" s="180">
        <f t="shared" si="29"/>
        <v>18.072727272727271</v>
      </c>
      <c r="R164" s="180">
        <f t="shared" si="22"/>
        <v>9.189586839976279</v>
      </c>
      <c r="S164" s="179">
        <f t="shared" si="23"/>
        <v>166.08089670793493</v>
      </c>
      <c r="T164" s="179">
        <f t="shared" si="24"/>
        <v>148.00816943520766</v>
      </c>
      <c r="U164" s="181">
        <f t="shared" si="28"/>
        <v>1.5249999999999999</v>
      </c>
      <c r="V164" s="3">
        <f t="shared" si="25"/>
        <v>97.054537334562411</v>
      </c>
      <c r="W164" s="179">
        <f t="shared" si="26"/>
        <v>24.263634333640603</v>
      </c>
      <c r="X164">
        <f t="shared" si="27"/>
        <v>2430</v>
      </c>
    </row>
    <row r="165" spans="16:24">
      <c r="P165">
        <v>161</v>
      </c>
      <c r="Q165" s="180">
        <f t="shared" si="29"/>
        <v>18.147272727272725</v>
      </c>
      <c r="R165" s="180">
        <f t="shared" si="22"/>
        <v>9.3178686917476465</v>
      </c>
      <c r="S165" s="179">
        <f t="shared" si="23"/>
        <v>169.09390438606044</v>
      </c>
      <c r="T165" s="179">
        <f t="shared" si="24"/>
        <v>150.94663165878771</v>
      </c>
      <c r="U165" s="181">
        <f t="shared" si="28"/>
        <v>1.5249999999999999</v>
      </c>
      <c r="V165" s="3">
        <f t="shared" si="25"/>
        <v>98.981397809041127</v>
      </c>
      <c r="W165" s="179">
        <f t="shared" si="26"/>
        <v>24.745349452260282</v>
      </c>
      <c r="X165">
        <f t="shared" si="27"/>
        <v>0</v>
      </c>
    </row>
    <row r="166" spans="16:24">
      <c r="P166">
        <v>162</v>
      </c>
      <c r="Q166" s="180">
        <f t="shared" si="29"/>
        <v>18.221818181818179</v>
      </c>
      <c r="R166" s="180">
        <f t="shared" si="22"/>
        <v>9.4479412914362442</v>
      </c>
      <c r="S166" s="179">
        <f t="shared" si="23"/>
        <v>172.15866840504367</v>
      </c>
      <c r="T166" s="179">
        <f t="shared" si="24"/>
        <v>153.93685022322549</v>
      </c>
      <c r="U166" s="181">
        <f t="shared" si="28"/>
        <v>1.5249999999999999</v>
      </c>
      <c r="V166" s="3">
        <f t="shared" si="25"/>
        <v>100.94219686768885</v>
      </c>
      <c r="W166" s="179">
        <f t="shared" si="26"/>
        <v>25.235549216922212</v>
      </c>
      <c r="X166">
        <f t="shared" si="27"/>
        <v>0</v>
      </c>
    </row>
    <row r="167" spans="16:24">
      <c r="P167">
        <v>163</v>
      </c>
      <c r="Q167" s="180">
        <f t="shared" si="29"/>
        <v>18.296363636363633</v>
      </c>
      <c r="R167" s="180">
        <f t="shared" si="22"/>
        <v>9.5798296369514269</v>
      </c>
      <c r="S167" s="179">
        <f t="shared" si="23"/>
        <v>175.27604661207673</v>
      </c>
      <c r="T167" s="179">
        <f t="shared" si="24"/>
        <v>156.9796829757131</v>
      </c>
      <c r="U167" s="181">
        <f t="shared" si="28"/>
        <v>1.5249999999999999</v>
      </c>
      <c r="V167" s="3">
        <f t="shared" si="25"/>
        <v>102.9374970332545</v>
      </c>
      <c r="W167" s="179">
        <f t="shared" si="26"/>
        <v>25.734374258313625</v>
      </c>
      <c r="X167">
        <f t="shared" si="27"/>
        <v>0</v>
      </c>
    </row>
    <row r="168" spans="16:24">
      <c r="P168">
        <v>164</v>
      </c>
      <c r="Q168" s="180">
        <f t="shared" si="29"/>
        <v>18.370909090909088</v>
      </c>
      <c r="R168" s="180">
        <f t="shared" si="22"/>
        <v>9.7135590751603722</v>
      </c>
      <c r="S168" s="179">
        <f t="shared" si="23"/>
        <v>178.44691071894616</v>
      </c>
      <c r="T168" s="179">
        <f t="shared" si="24"/>
        <v>160.07600162803706</v>
      </c>
      <c r="U168" s="181">
        <f t="shared" si="28"/>
        <v>1.5249999999999999</v>
      </c>
      <c r="V168" s="3">
        <f t="shared" si="25"/>
        <v>104.96786992002431</v>
      </c>
      <c r="W168" s="179">
        <f t="shared" si="26"/>
        <v>26.241967480006078</v>
      </c>
      <c r="X168">
        <f t="shared" si="27"/>
        <v>0</v>
      </c>
    </row>
    <row r="169" spans="16:24">
      <c r="P169">
        <v>165</v>
      </c>
      <c r="Q169" s="180">
        <f t="shared" si="29"/>
        <v>18.445454545454542</v>
      </c>
      <c r="R169" s="180">
        <f t="shared" si="22"/>
        <v>9.8491553067593287</v>
      </c>
      <c r="S169" s="179">
        <f t="shared" si="23"/>
        <v>181.67214652195159</v>
      </c>
      <c r="T169" s="179">
        <f t="shared" si="24"/>
        <v>163.22669197649705</v>
      </c>
      <c r="U169" s="181">
        <f t="shared" si="28"/>
        <v>1.5249999999999999</v>
      </c>
      <c r="V169" s="3">
        <f t="shared" si="25"/>
        <v>107.03389637803086</v>
      </c>
      <c r="W169" s="179">
        <f t="shared" si="26"/>
        <v>26.758474094507715</v>
      </c>
      <c r="X169">
        <f t="shared" si="27"/>
        <v>0</v>
      </c>
    </row>
    <row r="170" spans="16:24">
      <c r="P170">
        <v>166</v>
      </c>
      <c r="Q170" s="180">
        <f t="shared" si="29"/>
        <v>18.519999999999996</v>
      </c>
      <c r="R170" s="180">
        <f t="shared" si="22"/>
        <v>9.986644391212895</v>
      </c>
      <c r="S170" s="179">
        <f t="shared" si="23"/>
        <v>184.95265412526277</v>
      </c>
      <c r="T170" s="179">
        <f t="shared" si="24"/>
        <v>166.43265412526279</v>
      </c>
      <c r="U170" s="181">
        <f t="shared" si="28"/>
        <v>1.5249999999999999</v>
      </c>
      <c r="V170" s="3">
        <f t="shared" si="25"/>
        <v>109.13616663951659</v>
      </c>
      <c r="W170" s="179">
        <f t="shared" si="26"/>
        <v>27.284041659879147</v>
      </c>
      <c r="X170">
        <f t="shared" si="27"/>
        <v>0</v>
      </c>
    </row>
    <row r="171" spans="16:24">
      <c r="P171">
        <v>167</v>
      </c>
      <c r="Q171" s="180">
        <f t="shared" si="29"/>
        <v>18.59454545454545</v>
      </c>
      <c r="R171" s="180">
        <f t="shared" si="22"/>
        <v>10.12605275176224</v>
      </c>
      <c r="S171" s="179">
        <f t="shared" si="23"/>
        <v>188.289348167768</v>
      </c>
      <c r="T171" s="179">
        <f t="shared" si="24"/>
        <v>169.69480271322254</v>
      </c>
      <c r="U171" s="181">
        <f t="shared" si="28"/>
        <v>1.5249999999999999</v>
      </c>
      <c r="V171" s="3">
        <f t="shared" si="25"/>
        <v>111.27528046768693</v>
      </c>
      <c r="W171" s="179">
        <f t="shared" si="26"/>
        <v>27.818820116921732</v>
      </c>
      <c r="X171">
        <f t="shared" si="27"/>
        <v>0</v>
      </c>
    </row>
    <row r="172" spans="16:24">
      <c r="P172">
        <v>168</v>
      </c>
      <c r="Q172" s="180">
        <f t="shared" si="29"/>
        <v>18.669090909090905</v>
      </c>
      <c r="R172" s="180">
        <f t="shared" si="22"/>
        <v>10.267407180503231</v>
      </c>
      <c r="S172" s="179">
        <f t="shared" si="23"/>
        <v>191.68315805346754</v>
      </c>
      <c r="T172" s="179">
        <f t="shared" si="24"/>
        <v>173.01406714437664</v>
      </c>
      <c r="U172" s="181">
        <f t="shared" si="28"/>
        <v>1.5249999999999999</v>
      </c>
      <c r="V172" s="3">
        <f t="shared" si="25"/>
        <v>113.45184730778797</v>
      </c>
      <c r="W172" s="179">
        <f t="shared" si="26"/>
        <v>28.362961826946993</v>
      </c>
      <c r="X172">
        <f t="shared" si="27"/>
        <v>0</v>
      </c>
    </row>
    <row r="173" spans="16:24">
      <c r="P173">
        <v>169</v>
      </c>
      <c r="Q173" s="180">
        <f t="shared" si="29"/>
        <v>18.743636363636359</v>
      </c>
      <c r="R173" s="180">
        <f t="shared" si="22"/>
        <v>10.410734843535467</v>
      </c>
      <c r="S173" s="179">
        <f t="shared" si="23"/>
        <v>195.13502818546746</v>
      </c>
      <c r="T173" s="179">
        <f t="shared" si="24"/>
        <v>176.39139182183109</v>
      </c>
      <c r="U173" s="181">
        <f t="shared" si="28"/>
        <v>1.5249999999999999</v>
      </c>
      <c r="V173" s="3">
        <f t="shared" si="25"/>
        <v>115.66648644054499</v>
      </c>
      <c r="W173" s="179">
        <f t="shared" si="26"/>
        <v>28.916621610136247</v>
      </c>
      <c r="X173">
        <f t="shared" si="27"/>
        <v>0</v>
      </c>
    </row>
    <row r="174" spans="16:24">
      <c r="P174">
        <v>170</v>
      </c>
      <c r="Q174" s="180">
        <f t="shared" si="29"/>
        <v>18.818181818181813</v>
      </c>
      <c r="R174" s="180">
        <f t="shared" si="22"/>
        <v>10.556063286183152</v>
      </c>
      <c r="S174" s="179">
        <f t="shared" si="23"/>
        <v>198.64591820362836</v>
      </c>
      <c r="T174" s="179">
        <f t="shared" si="24"/>
        <v>179.82773638544654</v>
      </c>
      <c r="U174" s="181">
        <f t="shared" si="28"/>
        <v>1.5249999999999999</v>
      </c>
      <c r="V174" s="3">
        <f t="shared" si="25"/>
        <v>117.91982713799774</v>
      </c>
      <c r="W174" s="179">
        <f t="shared" si="26"/>
        <v>29.479956784499436</v>
      </c>
      <c r="X174">
        <f t="shared" si="27"/>
        <v>2950</v>
      </c>
    </row>
    <row r="175" spans="16:24">
      <c r="P175">
        <v>171</v>
      </c>
      <c r="Q175" s="180">
        <f t="shared" si="29"/>
        <v>18.892727272727267</v>
      </c>
      <c r="R175" s="180">
        <f t="shared" si="22"/>
        <v>10.703420438288896</v>
      </c>
      <c r="S175" s="179">
        <f t="shared" si="23"/>
        <v>202.21680322592707</v>
      </c>
      <c r="T175" s="179">
        <f t="shared" si="24"/>
        <v>183.32407595319981</v>
      </c>
      <c r="U175" s="181">
        <f t="shared" si="28"/>
        <v>1.5249999999999999</v>
      </c>
      <c r="V175" s="3">
        <f t="shared" si="25"/>
        <v>120.21250882177037</v>
      </c>
      <c r="W175" s="179">
        <f t="shared" si="26"/>
        <v>30.053127205442593</v>
      </c>
      <c r="X175">
        <f t="shared" si="27"/>
        <v>0</v>
      </c>
    </row>
    <row r="176" spans="16:24">
      <c r="P176">
        <v>172</v>
      </c>
      <c r="Q176" s="180">
        <f t="shared" si="29"/>
        <v>18.967272727272722</v>
      </c>
      <c r="R176" s="180">
        <f t="shared" si="22"/>
        <v>10.852834619581376</v>
      </c>
      <c r="S176" s="179">
        <f t="shared" si="23"/>
        <v>205.84867409358705</v>
      </c>
      <c r="T176" s="179">
        <f t="shared" si="24"/>
        <v>186.88140136631432</v>
      </c>
      <c r="U176" s="181">
        <f t="shared" si="28"/>
        <v>1.5249999999999999</v>
      </c>
      <c r="V176" s="3">
        <f t="shared" si="25"/>
        <v>122.54518122381268</v>
      </c>
      <c r="W176" s="179">
        <f t="shared" si="26"/>
        <v>30.636295305953169</v>
      </c>
      <c r="X176">
        <f t="shared" si="27"/>
        <v>0</v>
      </c>
    </row>
    <row r="177" spans="16:24">
      <c r="P177">
        <v>173</v>
      </c>
      <c r="Q177" s="180">
        <f t="shared" si="29"/>
        <v>19.041818181818176</v>
      </c>
      <c r="R177" s="180">
        <f t="shared" si="22"/>
        <v>11.004334545117946</v>
      </c>
      <c r="S177" s="179">
        <f t="shared" si="23"/>
        <v>209.54253762003674</v>
      </c>
      <c r="T177" s="179">
        <f t="shared" si="24"/>
        <v>190.50071943821857</v>
      </c>
      <c r="U177" s="181">
        <f t="shared" si="28"/>
        <v>1.5249999999999999</v>
      </c>
      <c r="V177" s="3">
        <f t="shared" si="25"/>
        <v>124.91850454965153</v>
      </c>
      <c r="W177" s="179">
        <f t="shared" si="26"/>
        <v>31.229626137412883</v>
      </c>
      <c r="X177">
        <f t="shared" si="27"/>
        <v>0</v>
      </c>
    </row>
    <row r="178" spans="16:24">
      <c r="P178">
        <v>174</v>
      </c>
      <c r="Q178" s="180">
        <f t="shared" si="29"/>
        <v>19.11636363636363</v>
      </c>
      <c r="R178" s="180">
        <f t="shared" si="22"/>
        <v>11.157949330803241</v>
      </c>
      <c r="S178" s="179">
        <f t="shared" si="23"/>
        <v>213.29941684375498</v>
      </c>
      <c r="T178" s="179">
        <f t="shared" si="24"/>
        <v>194.18305320739137</v>
      </c>
      <c r="U178" s="181">
        <f t="shared" si="28"/>
        <v>1.5249999999999999</v>
      </c>
      <c r="V178" s="3">
        <f t="shared" si="25"/>
        <v>127.33314964419107</v>
      </c>
      <c r="W178" s="179">
        <f t="shared" si="26"/>
        <v>31.833287411047767</v>
      </c>
      <c r="X178">
        <f t="shared" si="27"/>
        <v>0</v>
      </c>
    </row>
    <row r="179" spans="16:24">
      <c r="P179">
        <v>175</v>
      </c>
      <c r="Q179" s="180">
        <f t="shared" si="29"/>
        <v>19.190909090909084</v>
      </c>
      <c r="R179" s="180">
        <f t="shared" si="22"/>
        <v>11.313708498984759</v>
      </c>
      <c r="S179" s="179">
        <f t="shared" si="23"/>
        <v>217.12035128506199</v>
      </c>
      <c r="T179" s="179">
        <f t="shared" si="24"/>
        <v>197.9294421941529</v>
      </c>
      <c r="U179" s="181">
        <f t="shared" si="28"/>
        <v>1.5249999999999999</v>
      </c>
      <c r="V179" s="3">
        <f t="shared" si="25"/>
        <v>129.78979816010028</v>
      </c>
      <c r="W179" s="179">
        <f t="shared" si="26"/>
        <v>32.447449540025069</v>
      </c>
      <c r="X179">
        <f t="shared" si="27"/>
        <v>0</v>
      </c>
    </row>
    <row r="180" spans="16:24">
      <c r="P180">
        <v>176</v>
      </c>
      <c r="Q180" s="180">
        <f t="shared" si="29"/>
        <v>19.265454545454539</v>
      </c>
      <c r="R180" s="180">
        <f t="shared" si="22"/>
        <v>11.471641984126618</v>
      </c>
      <c r="S180" s="179">
        <f t="shared" si="23"/>
        <v>221.00639720691927</v>
      </c>
      <c r="T180" s="179">
        <f t="shared" si="24"/>
        <v>201.74094266146474</v>
      </c>
      <c r="U180" s="181">
        <f t="shared" si="28"/>
        <v>1.5249999999999999</v>
      </c>
      <c r="V180" s="3">
        <f t="shared" si="25"/>
        <v>132.28914272882935</v>
      </c>
      <c r="W180" s="179">
        <f t="shared" si="26"/>
        <v>33.072285682207337</v>
      </c>
      <c r="X180">
        <f t="shared" si="27"/>
        <v>0</v>
      </c>
    </row>
    <row r="181" spans="16:24">
      <c r="P181">
        <v>177</v>
      </c>
      <c r="Q181" s="180">
        <f t="shared" si="29"/>
        <v>19.339999999999993</v>
      </c>
      <c r="R181" s="180">
        <f t="shared" si="22"/>
        <v>11.631780138562485</v>
      </c>
      <c r="S181" s="179">
        <f t="shared" si="23"/>
        <v>224.95862787979837</v>
      </c>
      <c r="T181" s="179">
        <f t="shared" si="24"/>
        <v>205.61862787979837</v>
      </c>
      <c r="U181" s="181">
        <f t="shared" si="28"/>
        <v>1.5249999999999999</v>
      </c>
      <c r="V181" s="3">
        <f t="shared" si="25"/>
        <v>134.83188713429402</v>
      </c>
      <c r="W181" s="179">
        <f t="shared" si="26"/>
        <v>33.707971783573505</v>
      </c>
      <c r="X181">
        <f t="shared" si="27"/>
        <v>0</v>
      </c>
    </row>
    <row r="182" spans="16:24">
      <c r="P182">
        <v>178</v>
      </c>
      <c r="Q182" s="180">
        <f t="shared" si="29"/>
        <v>19.414545454545447</v>
      </c>
      <c r="R182" s="180">
        <f t="shared" si="22"/>
        <v>11.794153738328811</v>
      </c>
      <c r="S182" s="179">
        <f t="shared" si="23"/>
        <v>228.97813385068181</v>
      </c>
      <c r="T182" s="179">
        <f t="shared" si="24"/>
        <v>209.56358839613637</v>
      </c>
      <c r="U182" s="181">
        <f t="shared" si="28"/>
        <v>1.5249999999999999</v>
      </c>
      <c r="V182" s="3">
        <f t="shared" si="25"/>
        <v>137.41874648926975</v>
      </c>
      <c r="W182" s="179">
        <f t="shared" si="26"/>
        <v>34.354686622317438</v>
      </c>
      <c r="X182">
        <f t="shared" si="27"/>
        <v>0</v>
      </c>
    </row>
    <row r="183" spans="16:24">
      <c r="P183">
        <v>179</v>
      </c>
      <c r="Q183" s="180">
        <f t="shared" si="29"/>
        <v>19.489090909090901</v>
      </c>
      <c r="R183" s="180">
        <f t="shared" si="22"/>
        <v>11.958793989079505</v>
      </c>
      <c r="S183" s="179">
        <f t="shared" si="23"/>
        <v>233.06602321626028</v>
      </c>
      <c r="T183" s="179">
        <f t="shared" si="24"/>
        <v>213.57693230716939</v>
      </c>
      <c r="U183" s="181">
        <f t="shared" si="28"/>
        <v>1.5249999999999999</v>
      </c>
      <c r="V183" s="3">
        <f t="shared" si="25"/>
        <v>140.0504474145373</v>
      </c>
      <c r="W183" s="179">
        <f t="shared" si="26"/>
        <v>35.012611853634326</v>
      </c>
      <c r="X183">
        <f t="shared" si="27"/>
        <v>0</v>
      </c>
    </row>
    <row r="184" spans="16:24">
      <c r="P184">
        <v>180</v>
      </c>
      <c r="Q184" s="180">
        <f t="shared" si="29"/>
        <v>19.563636363636355</v>
      </c>
      <c r="R184" s="180">
        <f t="shared" si="22"/>
        <v>12.125732532083184</v>
      </c>
      <c r="S184" s="179">
        <f t="shared" si="23"/>
        <v>237.22342190039092</v>
      </c>
      <c r="T184" s="179">
        <f t="shared" si="24"/>
        <v>217.65978553675455</v>
      </c>
      <c r="U184" s="181">
        <f t="shared" si="28"/>
        <v>1.5249999999999999</v>
      </c>
      <c r="V184" s="3">
        <f t="shared" si="25"/>
        <v>142.72772822082266</v>
      </c>
      <c r="W184" s="179">
        <f t="shared" si="26"/>
        <v>35.681932055205664</v>
      </c>
      <c r="X184">
        <f t="shared" si="27"/>
        <v>3570</v>
      </c>
    </row>
    <row r="185" spans="16:24">
      <c r="P185">
        <v>181</v>
      </c>
      <c r="Q185" s="180">
        <f t="shared" si="29"/>
        <v>19.63818181818181</v>
      </c>
      <c r="R185" s="180">
        <f t="shared" si="22"/>
        <v>12.295001450304099</v>
      </c>
      <c r="S185" s="179">
        <f t="shared" si="23"/>
        <v>241.45147393588093</v>
      </c>
      <c r="T185" s="179">
        <f t="shared" si="24"/>
        <v>221.81329211769912</v>
      </c>
      <c r="U185" s="181">
        <f t="shared" si="28"/>
        <v>1.5249999999999999</v>
      </c>
      <c r="V185" s="3">
        <f t="shared" si="25"/>
        <v>145.45133909357321</v>
      </c>
      <c r="W185" s="179">
        <f t="shared" si="26"/>
        <v>36.362834773393303</v>
      </c>
      <c r="X185">
        <f t="shared" si="27"/>
        <v>0</v>
      </c>
    </row>
    <row r="186" spans="16:24">
      <c r="P186">
        <v>182</v>
      </c>
      <c r="Q186" s="180">
        <f t="shared" si="29"/>
        <v>19.712727272727264</v>
      </c>
      <c r="R186" s="180">
        <f t="shared" si="22"/>
        <v>12.466633274567998</v>
      </c>
      <c r="S186" s="179">
        <f t="shared" si="23"/>
        <v>245.75134175066577</v>
      </c>
      <c r="T186" s="179">
        <f t="shared" si="24"/>
        <v>226.03861447793849</v>
      </c>
      <c r="U186" s="181">
        <f t="shared" si="28"/>
        <v>1.5249999999999999</v>
      </c>
      <c r="V186" s="3">
        <f t="shared" si="25"/>
        <v>148.22204228061543</v>
      </c>
      <c r="W186" s="179">
        <f t="shared" si="26"/>
        <v>37.055510570153857</v>
      </c>
      <c r="X186">
        <f t="shared" si="27"/>
        <v>0</v>
      </c>
    </row>
    <row r="187" spans="16:24">
      <c r="P187">
        <v>183</v>
      </c>
      <c r="Q187" s="180">
        <f t="shared" si="29"/>
        <v>19.787272727272718</v>
      </c>
      <c r="R187" s="180">
        <f t="shared" si="22"/>
        <v>12.640660989814036</v>
      </c>
      <c r="S187" s="179">
        <f t="shared" si="23"/>
        <v>250.12420645844742</v>
      </c>
      <c r="T187" s="179">
        <f t="shared" si="24"/>
        <v>230.3369337311747</v>
      </c>
      <c r="U187" s="181">
        <f t="shared" si="28"/>
        <v>1.5249999999999999</v>
      </c>
      <c r="V187" s="3">
        <f t="shared" si="25"/>
        <v>151.04061228273753</v>
      </c>
      <c r="W187" s="179">
        <f t="shared" si="26"/>
        <v>37.760153070684382</v>
      </c>
      <c r="X187">
        <f t="shared" si="27"/>
        <v>0</v>
      </c>
    </row>
    <row r="188" spans="16:24">
      <c r="P188">
        <v>184</v>
      </c>
      <c r="Q188" s="180">
        <f t="shared" si="29"/>
        <v>19.861818181818172</v>
      </c>
      <c r="R188" s="180">
        <f t="shared" si="22"/>
        <v>12.817118041433956</v>
      </c>
      <c r="S188" s="179">
        <f t="shared" si="23"/>
        <v>254.57126815386266</v>
      </c>
      <c r="T188" s="179">
        <f t="shared" si="24"/>
        <v>234.7094499720445</v>
      </c>
      <c r="U188" s="181">
        <f t="shared" si="28"/>
        <v>1.5249999999999999</v>
      </c>
      <c r="V188" s="3">
        <f t="shared" si="25"/>
        <v>153.90783604724231</v>
      </c>
      <c r="W188" s="179">
        <f t="shared" si="26"/>
        <v>38.476959011810578</v>
      </c>
      <c r="X188">
        <f t="shared" si="27"/>
        <v>0</v>
      </c>
    </row>
    <row r="189" spans="16:24">
      <c r="P189">
        <v>185</v>
      </c>
      <c r="Q189" s="180">
        <f t="shared" si="29"/>
        <v>19.936363636363627</v>
      </c>
      <c r="R189" s="180">
        <f t="shared" si="22"/>
        <v>12.996038341699768</v>
      </c>
      <c r="S189" s="179">
        <f t="shared" si="23"/>
        <v>259.09374621225072</v>
      </c>
      <c r="T189" s="179">
        <f t="shared" si="24"/>
        <v>239.15738257588708</v>
      </c>
      <c r="U189" s="181">
        <f t="shared" si="28"/>
        <v>1.5249999999999999</v>
      </c>
      <c r="V189" s="3">
        <f t="shared" si="25"/>
        <v>156.82451316451613</v>
      </c>
      <c r="W189" s="179">
        <f t="shared" si="26"/>
        <v>39.206128291129033</v>
      </c>
      <c r="X189">
        <f t="shared" si="27"/>
        <v>0</v>
      </c>
    </row>
    <row r="190" spans="16:24">
      <c r="P190">
        <v>186</v>
      </c>
      <c r="Q190" s="180">
        <f t="shared" si="29"/>
        <v>20.010909090909081</v>
      </c>
      <c r="R190" s="180">
        <f t="shared" si="22"/>
        <v>13.17745627628117</v>
      </c>
      <c r="S190" s="179">
        <f t="shared" si="23"/>
        <v>263.69287959409178</v>
      </c>
      <c r="T190" s="179">
        <f t="shared" si="24"/>
        <v>243.6819705031827</v>
      </c>
      <c r="U190" s="181">
        <f t="shared" si="28"/>
        <v>1.5249999999999999</v>
      </c>
      <c r="V190" s="3">
        <f t="shared" si="25"/>
        <v>159.79145606766079</v>
      </c>
      <c r="W190" s="179">
        <f t="shared" si="26"/>
        <v>39.947864016915197</v>
      </c>
      <c r="X190">
        <f t="shared" si="27"/>
        <v>0</v>
      </c>
    </row>
    <row r="191" spans="16:24">
      <c r="P191">
        <v>187</v>
      </c>
      <c r="Q191" s="180">
        <f t="shared" si="29"/>
        <v>20.085454545454535</v>
      </c>
      <c r="R191" s="180">
        <f t="shared" si="22"/>
        <v>13.361406710853911</v>
      </c>
      <c r="S191" s="179">
        <f t="shared" si="23"/>
        <v>268.36992715418745</v>
      </c>
      <c r="T191" s="179">
        <f t="shared" si="24"/>
        <v>248.28447260873293</v>
      </c>
      <c r="U191" s="181">
        <f t="shared" si="28"/>
        <v>1.5249999999999999</v>
      </c>
      <c r="V191" s="3">
        <f t="shared" si="25"/>
        <v>162.8094902352347</v>
      </c>
      <c r="W191" s="179">
        <f t="shared" si="26"/>
        <v>40.702372558808676</v>
      </c>
      <c r="X191">
        <f t="shared" si="27"/>
        <v>0</v>
      </c>
    </row>
    <row r="192" spans="16:24">
      <c r="P192">
        <v>188</v>
      </c>
      <c r="Q192" s="180">
        <f t="shared" si="29"/>
        <v>20.159999999999989</v>
      </c>
      <c r="R192" s="180">
        <f t="shared" si="22"/>
        <v>13.547924997800431</v>
      </c>
      <c r="S192" s="179">
        <f t="shared" si="23"/>
        <v>273.12616795565657</v>
      </c>
      <c r="T192" s="179">
        <f t="shared" si="24"/>
        <v>252.96616795565657</v>
      </c>
      <c r="U192" s="181">
        <f t="shared" si="28"/>
        <v>1.5249999999999999</v>
      </c>
      <c r="V192" s="3">
        <f t="shared" si="25"/>
        <v>165.87945439715187</v>
      </c>
      <c r="W192" s="179">
        <f t="shared" si="26"/>
        <v>41.469863599287969</v>
      </c>
      <c r="X192">
        <f t="shared" si="27"/>
        <v>0</v>
      </c>
    </row>
    <row r="193" spans="16:24">
      <c r="P193">
        <v>189</v>
      </c>
      <c r="Q193" s="180">
        <f>Q192+(Q$214-Q$159)/(P$214-P$159)</f>
        <v>20.234545454545444</v>
      </c>
      <c r="R193" s="180">
        <f t="shared" si="22"/>
        <v>13.737046983004058</v>
      </c>
      <c r="S193" s="179">
        <f t="shared" si="23"/>
        <v>277.96290158882198</v>
      </c>
      <c r="T193" s="179">
        <f t="shared" si="24"/>
        <v>257.72835613427651</v>
      </c>
      <c r="U193" s="181">
        <f t="shared" si="28"/>
        <v>1.5249999999999999</v>
      </c>
      <c r="V193" s="3">
        <f t="shared" si="25"/>
        <v>169.00220074378788</v>
      </c>
      <c r="W193" s="179">
        <f t="shared" si="26"/>
        <v>42.25055018594697</v>
      </c>
      <c r="X193">
        <f t="shared" si="27"/>
        <v>0</v>
      </c>
    </row>
    <row r="194" spans="16:24">
      <c r="P194">
        <v>190</v>
      </c>
      <c r="Q194" s="180">
        <f t="shared" si="29"/>
        <v>20.309090909090898</v>
      </c>
      <c r="R194" s="180">
        <f t="shared" si="22"/>
        <v>13.928809012737984</v>
      </c>
      <c r="S194" s="179">
        <f t="shared" si="23"/>
        <v>282.88144849506034</v>
      </c>
      <c r="T194" s="179">
        <f t="shared" si="24"/>
        <v>262.57235758596943</v>
      </c>
      <c r="U194" s="181">
        <f t="shared" si="28"/>
        <v>1.5249999999999999</v>
      </c>
      <c r="V194" s="3">
        <f t="shared" si="25"/>
        <v>172.17859513834063</v>
      </c>
      <c r="W194" s="179">
        <f t="shared" si="26"/>
        <v>43.044648784585156</v>
      </c>
      <c r="X194">
        <f t="shared" si="27"/>
        <v>4300</v>
      </c>
    </row>
    <row r="195" spans="16:24">
      <c r="P195">
        <v>191</v>
      </c>
      <c r="Q195" s="180">
        <f t="shared" si="29"/>
        <v>20.383636363636352</v>
      </c>
      <c r="R195" s="180">
        <f t="shared" si="22"/>
        <v>14.123247940650478</v>
      </c>
      <c r="S195" s="179">
        <f t="shared" si="23"/>
        <v>287.88315029569532</v>
      </c>
      <c r="T195" s="179">
        <f t="shared" si="24"/>
        <v>267.49951393205896</v>
      </c>
      <c r="U195" s="181">
        <f t="shared" si="28"/>
        <v>1.5249999999999999</v>
      </c>
      <c r="V195" s="3">
        <f t="shared" si="25"/>
        <v>175.4095173324977</v>
      </c>
      <c r="W195" s="179">
        <f t="shared" si="26"/>
        <v>43.852379333124425</v>
      </c>
      <c r="X195">
        <f t="shared" si="27"/>
        <v>0</v>
      </c>
    </row>
    <row r="196" spans="16:24">
      <c r="P196">
        <v>192</v>
      </c>
      <c r="Q196" s="180">
        <f t="shared" si="29"/>
        <v>20.458181818181806</v>
      </c>
      <c r="R196" s="180">
        <f t="shared" ref="R196:R259" si="30">POWER(2,P196/50)</f>
        <v>14.320401134847554</v>
      </c>
      <c r="S196" s="179">
        <f t="shared" ref="S196:S259" si="31">Q196*R196</f>
        <v>292.96937012600836</v>
      </c>
      <c r="T196" s="179">
        <f t="shared" si="24"/>
        <v>272.51118830782656</v>
      </c>
      <c r="U196" s="181">
        <f t="shared" si="28"/>
        <v>1.5249999999999999</v>
      </c>
      <c r="V196" s="3">
        <f t="shared" si="25"/>
        <v>178.69586118546005</v>
      </c>
      <c r="W196" s="179">
        <f t="shared" si="26"/>
        <v>44.673965296365012</v>
      </c>
      <c r="X196">
        <f t="shared" si="27"/>
        <v>0</v>
      </c>
    </row>
    <row r="197" spans="16:24">
      <c r="P197">
        <v>193</v>
      </c>
      <c r="Q197" s="180">
        <f t="shared" si="29"/>
        <v>20.532727272727261</v>
      </c>
      <c r="R197" s="180">
        <f t="shared" si="30"/>
        <v>14.52030648507457</v>
      </c>
      <c r="S197" s="179">
        <f t="shared" si="31"/>
        <v>298.14149297444914</v>
      </c>
      <c r="T197" s="179">
        <f t="shared" si="24"/>
        <v>277.60876570172189</v>
      </c>
      <c r="U197" s="181">
        <f t="shared" si="28"/>
        <v>1.5249999999999999</v>
      </c>
      <c r="V197" s="3">
        <f t="shared" si="25"/>
        <v>182.03853488637503</v>
      </c>
      <c r="W197" s="179">
        <f t="shared" si="26"/>
        <v>45.509633721593758</v>
      </c>
      <c r="X197">
        <f t="shared" si="27"/>
        <v>0</v>
      </c>
    </row>
    <row r="198" spans="16:24">
      <c r="P198">
        <v>194</v>
      </c>
      <c r="Q198" s="180">
        <f t="shared" si="29"/>
        <v>20.607272727272715</v>
      </c>
      <c r="R198" s="180">
        <f t="shared" si="30"/>
        <v>14.723002409997999</v>
      </c>
      <c r="S198" s="179">
        <f t="shared" si="31"/>
        <v>303.40092602712224</v>
      </c>
      <c r="T198" s="179">
        <f t="shared" si="24"/>
        <v>282.79365329984955</v>
      </c>
      <c r="U198" s="181">
        <f t="shared" si="28"/>
        <v>1.5249999999999999</v>
      </c>
      <c r="V198" s="3">
        <f t="shared" si="25"/>
        <v>185.43846118022921</v>
      </c>
      <c r="W198" s="179">
        <f t="shared" si="26"/>
        <v>46.359615295057303</v>
      </c>
      <c r="X198">
        <f t="shared" si="27"/>
        <v>0</v>
      </c>
    </row>
    <row r="199" spans="16:24">
      <c r="P199">
        <v>195</v>
      </c>
      <c r="Q199" s="180">
        <f t="shared" si="29"/>
        <v>20.681818181818169</v>
      </c>
      <c r="R199" s="180">
        <f t="shared" si="30"/>
        <v>14.928527864588917</v>
      </c>
      <c r="S199" s="179">
        <f t="shared" si="31"/>
        <v>308.74909901763425</v>
      </c>
      <c r="T199" s="179">
        <f t="shared" si="24"/>
        <v>288.06728083581606</v>
      </c>
      <c r="U199" s="181">
        <f t="shared" si="28"/>
        <v>1.5249999999999999</v>
      </c>
      <c r="V199" s="3">
        <f t="shared" si="25"/>
        <v>188.89657759725645</v>
      </c>
      <c r="W199" s="179">
        <f t="shared" si="26"/>
        <v>47.224144399314113</v>
      </c>
      <c r="X199">
        <f t="shared" si="27"/>
        <v>0</v>
      </c>
    </row>
    <row r="200" spans="16:24">
      <c r="P200">
        <v>196</v>
      </c>
      <c r="Q200" s="180">
        <f t="shared" si="29"/>
        <v>20.756363636363623</v>
      </c>
      <c r="R200" s="180">
        <f t="shared" si="30"/>
        <v>15.136922347609534</v>
      </c>
      <c r="S200" s="179">
        <f t="shared" si="31"/>
        <v>314.1874645823824</v>
      </c>
      <c r="T200" s="179">
        <f t="shared" si="24"/>
        <v>293.43110094601877</v>
      </c>
      <c r="U200" s="181">
        <f t="shared" si="28"/>
        <v>1.5249999999999999</v>
      </c>
      <c r="V200" s="3">
        <f t="shared" si="25"/>
        <v>192.41383668591396</v>
      </c>
      <c r="W200" s="179">
        <f t="shared" si="26"/>
        <v>48.103459171478491</v>
      </c>
      <c r="X200">
        <f t="shared" si="27"/>
        <v>0</v>
      </c>
    </row>
    <row r="201" spans="16:24">
      <c r="P201">
        <v>197</v>
      </c>
      <c r="Q201" s="180">
        <f t="shared" si="29"/>
        <v>20.830909090909078</v>
      </c>
      <c r="R201" s="180">
        <f t="shared" si="30"/>
        <v>15.348225909204231</v>
      </c>
      <c r="S201" s="179">
        <f t="shared" si="31"/>
        <v>319.71749862136869</v>
      </c>
      <c r="T201" s="179">
        <f t="shared" si="24"/>
        <v>298.88658953045962</v>
      </c>
      <c r="U201" s="181">
        <f t="shared" si="28"/>
        <v>1.5249999999999999</v>
      </c>
      <c r="V201" s="3">
        <f t="shared" si="25"/>
        <v>195.99120624948173</v>
      </c>
      <c r="W201" s="179">
        <f t="shared" si="26"/>
        <v>48.997801562370434</v>
      </c>
      <c r="X201">
        <f t="shared" si="27"/>
        <v>0</v>
      </c>
    </row>
    <row r="202" spans="16:24">
      <c r="P202">
        <v>198</v>
      </c>
      <c r="Q202" s="180">
        <f t="shared" si="29"/>
        <v>20.905454545454532</v>
      </c>
      <c r="R202" s="180">
        <f t="shared" si="30"/>
        <v>15.562479158596563</v>
      </c>
      <c r="S202" s="179">
        <f t="shared" si="31"/>
        <v>325.34070066462397</v>
      </c>
      <c r="T202" s="179">
        <f t="shared" ref="T202:T265" si="32">S202-Q202</f>
        <v>304.43524611916945</v>
      </c>
      <c r="U202" s="181">
        <f t="shared" si="28"/>
        <v>1.5249999999999999</v>
      </c>
      <c r="V202" s="3">
        <f t="shared" ref="V202:V265" si="33">T202/U202</f>
        <v>199.62966958634064</v>
      </c>
      <c r="W202" s="179">
        <f t="shared" ref="W202:W265" si="34">V202/4</f>
        <v>49.90741739658516</v>
      </c>
      <c r="X202">
        <f t="shared" ref="X202:X265" si="35">IF(MOD(P202,10)=0,ROUND(W202*100,-1),)</f>
        <v>0</v>
      </c>
    </row>
    <row r="203" spans="16:24">
      <c r="P203">
        <v>199</v>
      </c>
      <c r="Q203" s="180">
        <f t="shared" si="29"/>
        <v>20.979999999999986</v>
      </c>
      <c r="R203" s="180">
        <f t="shared" si="30"/>
        <v>15.779723271893744</v>
      </c>
      <c r="S203" s="179">
        <f t="shared" si="31"/>
        <v>331.05859424433055</v>
      </c>
      <c r="T203" s="179">
        <f t="shared" si="32"/>
        <v>310.07859424433059</v>
      </c>
      <c r="U203" s="181">
        <f t="shared" ref="U203:U266" si="36">U202</f>
        <v>1.5249999999999999</v>
      </c>
      <c r="V203" s="3">
        <f t="shared" si="33"/>
        <v>203.33022573398728</v>
      </c>
      <c r="W203" s="179">
        <f t="shared" si="34"/>
        <v>50.832556433496819</v>
      </c>
      <c r="X203">
        <f t="shared" si="35"/>
        <v>0</v>
      </c>
    </row>
    <row r="204" spans="16:24">
      <c r="P204">
        <v>200</v>
      </c>
      <c r="Q204" s="180">
        <f t="shared" si="29"/>
        <v>21.05454545454544</v>
      </c>
      <c r="R204" s="180">
        <f t="shared" si="30"/>
        <v>16</v>
      </c>
      <c r="S204" s="179">
        <f t="shared" si="31"/>
        <v>336.87272727272705</v>
      </c>
      <c r="T204" s="179">
        <f t="shared" si="32"/>
        <v>315.81818181818159</v>
      </c>
      <c r="U204" s="181">
        <f t="shared" si="36"/>
        <v>1.5249999999999999</v>
      </c>
      <c r="V204" s="3">
        <f t="shared" si="33"/>
        <v>207.09388971684041</v>
      </c>
      <c r="W204" s="179">
        <f t="shared" si="34"/>
        <v>51.773472429210102</v>
      </c>
      <c r="X204">
        <f t="shared" si="35"/>
        <v>5180</v>
      </c>
    </row>
    <row r="205" spans="16:24">
      <c r="P205">
        <v>201</v>
      </c>
      <c r="Q205" s="180">
        <f t="shared" si="29"/>
        <v>21.129090909090895</v>
      </c>
      <c r="R205" s="180">
        <f t="shared" si="30"/>
        <v>16.223351676640458</v>
      </c>
      <c r="S205" s="179">
        <f t="shared" si="31"/>
        <v>342.78467242588846</v>
      </c>
      <c r="T205" s="179">
        <f t="shared" si="32"/>
        <v>321.65558151679755</v>
      </c>
      <c r="U205" s="181">
        <f t="shared" si="36"/>
        <v>1.5249999999999999</v>
      </c>
      <c r="V205" s="3">
        <f t="shared" si="33"/>
        <v>210.92169279790005</v>
      </c>
      <c r="W205" s="179">
        <f t="shared" si="34"/>
        <v>52.730423199475013</v>
      </c>
      <c r="X205">
        <f t="shared" si="35"/>
        <v>0</v>
      </c>
    </row>
    <row r="206" spans="16:24">
      <c r="P206">
        <v>202</v>
      </c>
      <c r="Q206" s="180">
        <f t="shared" si="29"/>
        <v>21.203636363636349</v>
      </c>
      <c r="R206" s="180">
        <f t="shared" si="30"/>
        <v>16.449821226497065</v>
      </c>
      <c r="S206" s="179">
        <f t="shared" si="31"/>
        <v>348.79602753347024</v>
      </c>
      <c r="T206" s="179">
        <f t="shared" si="32"/>
        <v>327.59239116983389</v>
      </c>
      <c r="U206" s="181">
        <f t="shared" si="36"/>
        <v>1.5249999999999999</v>
      </c>
      <c r="V206" s="3">
        <f t="shared" si="33"/>
        <v>214.81468273431733</v>
      </c>
      <c r="W206" s="179">
        <f t="shared" si="34"/>
        <v>53.703670683579332</v>
      </c>
      <c r="X206">
        <f t="shared" si="35"/>
        <v>0</v>
      </c>
    </row>
    <row r="207" spans="16:24">
      <c r="P207">
        <v>203</v>
      </c>
      <c r="Q207" s="180">
        <f t="shared" si="29"/>
        <v>21.278181818181803</v>
      </c>
      <c r="R207" s="180">
        <f t="shared" si="30"/>
        <v>16.679452173457939</v>
      </c>
      <c r="S207" s="179">
        <f t="shared" si="31"/>
        <v>354.90841597450566</v>
      </c>
      <c r="T207" s="179">
        <f t="shared" si="32"/>
        <v>333.63023415632387</v>
      </c>
      <c r="U207" s="181">
        <f t="shared" si="36"/>
        <v>1.5249999999999999</v>
      </c>
      <c r="V207" s="3">
        <f t="shared" si="33"/>
        <v>218.77392403693369</v>
      </c>
      <c r="W207" s="179">
        <f t="shared" si="34"/>
        <v>54.693481009233423</v>
      </c>
      <c r="X207">
        <f t="shared" si="35"/>
        <v>0</v>
      </c>
    </row>
    <row r="208" spans="16:24">
      <c r="P208">
        <v>204</v>
      </c>
      <c r="Q208" s="180">
        <f t="shared" si="29"/>
        <v>21.352727272727257</v>
      </c>
      <c r="R208" s="180">
        <f t="shared" si="30"/>
        <v>16.912288648982084</v>
      </c>
      <c r="S208" s="179">
        <f t="shared" si="31"/>
        <v>361.12348707935536</v>
      </c>
      <c r="T208" s="179">
        <f t="shared" si="32"/>
        <v>339.77075980662812</v>
      </c>
      <c r="U208" s="181">
        <f t="shared" si="36"/>
        <v>1.5249999999999999</v>
      </c>
      <c r="V208" s="3">
        <f t="shared" si="33"/>
        <v>222.80049823385451</v>
      </c>
      <c r="W208" s="179">
        <f t="shared" si="34"/>
        <v>55.700124558463628</v>
      </c>
      <c r="X208">
        <f t="shared" si="35"/>
        <v>0</v>
      </c>
    </row>
    <row r="209" spans="16:24">
      <c r="P209">
        <v>205</v>
      </c>
      <c r="Q209" s="180">
        <f t="shared" si="29"/>
        <v>21.427272727272712</v>
      </c>
      <c r="R209" s="180">
        <f t="shared" si="30"/>
        <v>17.148375400580683</v>
      </c>
      <c r="S209" s="179">
        <f t="shared" si="31"/>
        <v>367.44291653789674</v>
      </c>
      <c r="T209" s="179">
        <f t="shared" si="32"/>
        <v>346.015643810624</v>
      </c>
      <c r="U209" s="181">
        <f t="shared" si="36"/>
        <v>1.5249999999999999</v>
      </c>
      <c r="V209" s="3">
        <f t="shared" si="33"/>
        <v>226.89550413811412</v>
      </c>
      <c r="W209" s="179">
        <f t="shared" si="34"/>
        <v>56.72387603452853</v>
      </c>
      <c r="X209">
        <f t="shared" si="35"/>
        <v>0</v>
      </c>
    </row>
    <row r="210" spans="16:24">
      <c r="P210">
        <v>206</v>
      </c>
      <c r="Q210" s="180">
        <f t="shared" si="29"/>
        <v>21.501818181818166</v>
      </c>
      <c r="R210" s="180">
        <f t="shared" si="30"/>
        <v>17.387757800416928</v>
      </c>
      <c r="S210" s="179">
        <f t="shared" si="31"/>
        <v>373.86840681405533</v>
      </c>
      <c r="T210" s="179">
        <f t="shared" si="32"/>
        <v>352.36658863223715</v>
      </c>
      <c r="U210" s="181">
        <f t="shared" si="36"/>
        <v>1.5249999999999999</v>
      </c>
      <c r="V210" s="3">
        <f t="shared" si="33"/>
        <v>231.06005811949979</v>
      </c>
      <c r="W210" s="179">
        <f t="shared" si="34"/>
        <v>57.765014529874946</v>
      </c>
      <c r="X210">
        <f t="shared" si="35"/>
        <v>0</v>
      </c>
    </row>
    <row r="211" spans="16:24">
      <c r="P211">
        <v>207</v>
      </c>
      <c r="Q211" s="180">
        <f t="shared" si="29"/>
        <v>21.57636363636362</v>
      </c>
      <c r="R211" s="180">
        <f t="shared" si="30"/>
        <v>17.630481854025764</v>
      </c>
      <c r="S211" s="179">
        <f t="shared" si="31"/>
        <v>380.40168756677014</v>
      </c>
      <c r="T211" s="179">
        <f t="shared" si="32"/>
        <v>358.82532393040651</v>
      </c>
      <c r="U211" s="181">
        <f t="shared" si="36"/>
        <v>1.5249999999999999</v>
      </c>
      <c r="V211" s="3">
        <f t="shared" si="33"/>
        <v>235.29529438059444</v>
      </c>
      <c r="W211" s="179">
        <f t="shared" si="34"/>
        <v>58.82382359514861</v>
      </c>
      <c r="X211">
        <f t="shared" si="35"/>
        <v>0</v>
      </c>
    </row>
    <row r="212" spans="16:24">
      <c r="P212">
        <v>208</v>
      </c>
      <c r="Q212" s="180">
        <f t="shared" si="29"/>
        <v>21.650909090909074</v>
      </c>
      <c r="R212" s="180">
        <f t="shared" si="30"/>
        <v>17.876594209155524</v>
      </c>
      <c r="S212" s="179">
        <f t="shared" si="31"/>
        <v>387.04451607749786</v>
      </c>
      <c r="T212" s="179">
        <f t="shared" si="32"/>
        <v>365.39360698658879</v>
      </c>
      <c r="U212" s="181">
        <f t="shared" si="36"/>
        <v>1.5249999999999999</v>
      </c>
      <c r="V212" s="3">
        <f t="shared" si="33"/>
        <v>239.60236523710742</v>
      </c>
      <c r="W212" s="179">
        <f t="shared" si="34"/>
        <v>59.900591309276855</v>
      </c>
      <c r="X212">
        <f t="shared" si="35"/>
        <v>0</v>
      </c>
    </row>
    <row r="213" spans="16:24">
      <c r="P213">
        <v>209</v>
      </c>
      <c r="Q213" s="180">
        <f t="shared" si="29"/>
        <v>21.725454545454529</v>
      </c>
      <c r="R213" s="180">
        <f t="shared" si="30"/>
        <v>18.126142164732777</v>
      </c>
      <c r="S213" s="179">
        <f t="shared" si="31"/>
        <v>393.79867768434872</v>
      </c>
      <c r="T213" s="179">
        <f t="shared" si="32"/>
        <v>372.07322313889421</v>
      </c>
      <c r="U213" s="181">
        <f t="shared" si="36"/>
        <v>1.5249999999999999</v>
      </c>
      <c r="V213" s="3">
        <f t="shared" si="33"/>
        <v>243.9824414025536</v>
      </c>
      <c r="W213" s="179">
        <f t="shared" si="34"/>
        <v>60.995610350638401</v>
      </c>
      <c r="X213">
        <f t="shared" si="35"/>
        <v>0</v>
      </c>
    </row>
    <row r="214" spans="16:24">
      <c r="P214">
        <v>210</v>
      </c>
      <c r="Q214" s="182">
        <f>M10</f>
        <v>21.799999999999997</v>
      </c>
      <c r="R214" s="180">
        <f t="shared" si="30"/>
        <v>18.379173679952558</v>
      </c>
      <c r="S214" s="179">
        <f t="shared" si="31"/>
        <v>400.66598622296573</v>
      </c>
      <c r="T214" s="179">
        <f t="shared" si="32"/>
        <v>378.86598622296572</v>
      </c>
      <c r="U214" s="183">
        <f>J9</f>
        <v>1.7749999999999999</v>
      </c>
      <c r="V214" s="3">
        <f t="shared" si="33"/>
        <v>213.44562604110746</v>
      </c>
      <c r="W214" s="179">
        <f t="shared" si="34"/>
        <v>53.361406510276865</v>
      </c>
      <c r="X214">
        <f t="shared" si="35"/>
        <v>5340</v>
      </c>
    </row>
    <row r="215" spans="16:24">
      <c r="P215">
        <v>211</v>
      </c>
      <c r="Q215" s="180">
        <f>Q214+(Q$264-Q$214)/(P$264-P$214)</f>
        <v>21.891999999999996</v>
      </c>
      <c r="R215" s="180">
        <f t="shared" si="30"/>
        <v>18.635737383495286</v>
      </c>
      <c r="S215" s="179">
        <f t="shared" si="31"/>
        <v>407.97356279947871</v>
      </c>
      <c r="T215" s="179">
        <f t="shared" si="32"/>
        <v>386.08156279947872</v>
      </c>
      <c r="U215" s="181">
        <f t="shared" si="36"/>
        <v>1.7749999999999999</v>
      </c>
      <c r="V215" s="3">
        <f t="shared" si="33"/>
        <v>217.51073960534012</v>
      </c>
      <c r="W215" s="179">
        <f t="shared" si="34"/>
        <v>54.37768490133503</v>
      </c>
      <c r="X215">
        <f t="shared" si="35"/>
        <v>0</v>
      </c>
    </row>
    <row r="216" spans="16:24">
      <c r="P216">
        <v>212</v>
      </c>
      <c r="Q216" s="180">
        <f t="shared" ref="Q216:Q265" si="37">Q215+(Q$264-Q$214)/(P$264-P$214)</f>
        <v>21.983999999999995</v>
      </c>
      <c r="R216" s="180">
        <f t="shared" si="30"/>
        <v>18.895882582872488</v>
      </c>
      <c r="S216" s="179">
        <f t="shared" si="31"/>
        <v>415.40708270186866</v>
      </c>
      <c r="T216" s="179">
        <f t="shared" si="32"/>
        <v>393.42308270186868</v>
      </c>
      <c r="U216" s="181">
        <f t="shared" si="36"/>
        <v>1.7749999999999999</v>
      </c>
      <c r="V216" s="3">
        <f t="shared" si="33"/>
        <v>221.64680715598237</v>
      </c>
      <c r="W216" s="179">
        <f t="shared" si="34"/>
        <v>55.411701788995593</v>
      </c>
      <c r="X216">
        <f t="shared" si="35"/>
        <v>0</v>
      </c>
    </row>
    <row r="217" spans="16:24">
      <c r="P217">
        <v>213</v>
      </c>
      <c r="Q217" s="180">
        <f t="shared" si="37"/>
        <v>22.075999999999993</v>
      </c>
      <c r="R217" s="180">
        <f t="shared" si="30"/>
        <v>19.159659273902854</v>
      </c>
      <c r="S217" s="179">
        <f t="shared" si="31"/>
        <v>422.96863813067927</v>
      </c>
      <c r="T217" s="179">
        <f t="shared" si="32"/>
        <v>400.8926381306793</v>
      </c>
      <c r="U217" s="181">
        <f t="shared" si="36"/>
        <v>1.7749999999999999</v>
      </c>
      <c r="V217" s="3">
        <f t="shared" si="33"/>
        <v>225.85500739756583</v>
      </c>
      <c r="W217" s="179">
        <f t="shared" si="34"/>
        <v>56.463751849391457</v>
      </c>
      <c r="X217">
        <f t="shared" si="35"/>
        <v>0</v>
      </c>
    </row>
    <row r="218" spans="16:24">
      <c r="P218">
        <v>214</v>
      </c>
      <c r="Q218" s="180">
        <f t="shared" si="37"/>
        <v>22.167999999999992</v>
      </c>
      <c r="R218" s="180">
        <f t="shared" si="30"/>
        <v>19.427118150320755</v>
      </c>
      <c r="S218" s="179">
        <f t="shared" si="31"/>
        <v>430.66035515631035</v>
      </c>
      <c r="T218" s="179">
        <f t="shared" si="32"/>
        <v>408.49235515631034</v>
      </c>
      <c r="U218" s="181">
        <f t="shared" si="36"/>
        <v>1.7749999999999999</v>
      </c>
      <c r="V218" s="3">
        <f t="shared" si="33"/>
        <v>230.13653811623118</v>
      </c>
      <c r="W218" s="179">
        <f t="shared" si="34"/>
        <v>57.534134529057795</v>
      </c>
      <c r="X218">
        <f t="shared" si="35"/>
        <v>0</v>
      </c>
    </row>
    <row r="219" spans="16:24">
      <c r="P219">
        <v>215</v>
      </c>
      <c r="Q219" s="180">
        <f t="shared" si="37"/>
        <v>22.259999999999991</v>
      </c>
      <c r="R219" s="180">
        <f t="shared" si="30"/>
        <v>19.698310613518661</v>
      </c>
      <c r="S219" s="179">
        <f t="shared" si="31"/>
        <v>438.48439425692521</v>
      </c>
      <c r="T219" s="179">
        <f t="shared" si="32"/>
        <v>416.22439425692522</v>
      </c>
      <c r="U219" s="181">
        <f t="shared" si="36"/>
        <v>1.7749999999999999</v>
      </c>
      <c r="V219" s="3">
        <f t="shared" si="33"/>
        <v>234.49261648277479</v>
      </c>
      <c r="W219" s="179">
        <f t="shared" si="34"/>
        <v>58.623154120693698</v>
      </c>
      <c r="X219">
        <f t="shared" si="35"/>
        <v>0</v>
      </c>
    </row>
    <row r="220" spans="16:24">
      <c r="P220">
        <v>216</v>
      </c>
      <c r="Q220" s="180">
        <f t="shared" si="37"/>
        <v>22.35199999999999</v>
      </c>
      <c r="R220" s="180">
        <f t="shared" si="30"/>
        <v>19.97328878242579</v>
      </c>
      <c r="S220" s="179">
        <f t="shared" si="31"/>
        <v>446.44295086478104</v>
      </c>
      <c r="T220" s="179">
        <f t="shared" si="32"/>
        <v>424.09095086478106</v>
      </c>
      <c r="U220" s="181">
        <f t="shared" si="36"/>
        <v>1.7749999999999999</v>
      </c>
      <c r="V220" s="3">
        <f t="shared" si="33"/>
        <v>238.92447936044005</v>
      </c>
      <c r="W220" s="179">
        <f t="shared" si="34"/>
        <v>59.731119840110011</v>
      </c>
      <c r="X220">
        <f t="shared" si="35"/>
        <v>0</v>
      </c>
    </row>
    <row r="221" spans="16:24">
      <c r="P221">
        <v>217</v>
      </c>
      <c r="Q221" s="180">
        <f t="shared" si="37"/>
        <v>22.443999999999988</v>
      </c>
      <c r="R221" s="180">
        <f t="shared" si="30"/>
        <v>20.252105503524472</v>
      </c>
      <c r="S221" s="179">
        <f t="shared" si="31"/>
        <v>454.53825592110303</v>
      </c>
      <c r="T221" s="179">
        <f t="shared" si="32"/>
        <v>432.09425592110301</v>
      </c>
      <c r="U221" s="181">
        <f t="shared" si="36"/>
        <v>1.7749999999999999</v>
      </c>
      <c r="V221" s="3">
        <f t="shared" si="33"/>
        <v>243.43338361752285</v>
      </c>
      <c r="W221" s="179">
        <f t="shared" si="34"/>
        <v>60.858345904380712</v>
      </c>
      <c r="X221">
        <f t="shared" si="35"/>
        <v>0</v>
      </c>
    </row>
    <row r="222" spans="16:24">
      <c r="P222">
        <v>218</v>
      </c>
      <c r="Q222" s="180">
        <f t="shared" si="37"/>
        <v>22.535999999999987</v>
      </c>
      <c r="R222" s="180">
        <f t="shared" si="30"/>
        <v>20.534814361006472</v>
      </c>
      <c r="S222" s="179">
        <f t="shared" si="31"/>
        <v>462.77257643964157</v>
      </c>
      <c r="T222" s="179">
        <f t="shared" si="32"/>
        <v>440.23657643964157</v>
      </c>
      <c r="U222" s="181">
        <f t="shared" si="36"/>
        <v>1.7749999999999999</v>
      </c>
      <c r="V222" s="3">
        <f t="shared" si="33"/>
        <v>248.02060644486849</v>
      </c>
      <c r="W222" s="179">
        <f t="shared" si="34"/>
        <v>62.005151611217123</v>
      </c>
      <c r="X222">
        <f t="shared" si="35"/>
        <v>0</v>
      </c>
    </row>
    <row r="223" spans="16:24">
      <c r="P223">
        <v>219</v>
      </c>
      <c r="Q223" s="180">
        <f t="shared" si="37"/>
        <v>22.627999999999986</v>
      </c>
      <c r="R223" s="180">
        <f t="shared" si="30"/>
        <v>20.821469687070934</v>
      </c>
      <c r="S223" s="179">
        <f t="shared" si="31"/>
        <v>471.14821607904082</v>
      </c>
      <c r="T223" s="179">
        <f t="shared" si="32"/>
        <v>448.52021607904084</v>
      </c>
      <c r="U223" s="181">
        <f t="shared" si="36"/>
        <v>1.7749999999999999</v>
      </c>
      <c r="V223" s="3">
        <f t="shared" si="33"/>
        <v>252.68744567833286</v>
      </c>
      <c r="W223" s="179">
        <f t="shared" si="34"/>
        <v>63.171861419583216</v>
      </c>
      <c r="X223">
        <f t="shared" si="35"/>
        <v>0</v>
      </c>
    </row>
    <row r="224" spans="16:24">
      <c r="P224">
        <v>220</v>
      </c>
      <c r="Q224" s="180">
        <f t="shared" si="37"/>
        <v>22.719999999999985</v>
      </c>
      <c r="R224" s="180">
        <f t="shared" si="30"/>
        <v>21.112126572366307</v>
      </c>
      <c r="S224" s="179">
        <f t="shared" si="31"/>
        <v>479.66751572416217</v>
      </c>
      <c r="T224" s="179">
        <f t="shared" si="32"/>
        <v>456.9475157241622</v>
      </c>
      <c r="U224" s="181">
        <f t="shared" si="36"/>
        <v>1.7749999999999999</v>
      </c>
      <c r="V224" s="3">
        <f t="shared" si="33"/>
        <v>257.43522012628858</v>
      </c>
      <c r="W224" s="179">
        <f t="shared" si="34"/>
        <v>64.358805031572146</v>
      </c>
      <c r="X224">
        <f t="shared" si="35"/>
        <v>6440</v>
      </c>
    </row>
    <row r="225" spans="16:24">
      <c r="P225">
        <v>221</v>
      </c>
      <c r="Q225" s="180">
        <f t="shared" si="37"/>
        <v>22.811999999999983</v>
      </c>
      <c r="R225" s="180">
        <f t="shared" si="30"/>
        <v>21.406840876577792</v>
      </c>
      <c r="S225" s="179">
        <f t="shared" si="31"/>
        <v>488.33285407649225</v>
      </c>
      <c r="T225" s="179">
        <f t="shared" si="32"/>
        <v>465.52085407649224</v>
      </c>
      <c r="U225" s="181">
        <f t="shared" si="36"/>
        <v>1.7749999999999999</v>
      </c>
      <c r="V225" s="3">
        <f t="shared" si="33"/>
        <v>262.26526990224914</v>
      </c>
      <c r="W225" s="179">
        <f t="shared" si="34"/>
        <v>65.566317475562286</v>
      </c>
      <c r="X225">
        <f t="shared" si="35"/>
        <v>0</v>
      </c>
    </row>
    <row r="226" spans="16:24">
      <c r="P226">
        <v>222</v>
      </c>
      <c r="Q226" s="180">
        <f t="shared" si="37"/>
        <v>22.903999999999982</v>
      </c>
      <c r="R226" s="180">
        <f t="shared" si="30"/>
        <v>21.705669239162752</v>
      </c>
      <c r="S226" s="179">
        <f t="shared" si="31"/>
        <v>497.14664825378327</v>
      </c>
      <c r="T226" s="179">
        <f t="shared" si="32"/>
        <v>474.24264825378327</v>
      </c>
      <c r="U226" s="181">
        <f t="shared" si="36"/>
        <v>1.7749999999999999</v>
      </c>
      <c r="V226" s="3">
        <f t="shared" si="33"/>
        <v>267.17895676269484</v>
      </c>
      <c r="W226" s="179">
        <f t="shared" si="34"/>
        <v>66.79473919067371</v>
      </c>
      <c r="X226">
        <f t="shared" si="35"/>
        <v>0</v>
      </c>
    </row>
    <row r="227" spans="16:24">
      <c r="P227">
        <v>223</v>
      </c>
      <c r="Q227" s="180">
        <f t="shared" si="37"/>
        <v>22.995999999999981</v>
      </c>
      <c r="R227" s="180">
        <f t="shared" si="30"/>
        <v>22.008669090235895</v>
      </c>
      <c r="S227" s="179">
        <f t="shared" si="31"/>
        <v>506.11135439906423</v>
      </c>
      <c r="T227" s="179">
        <f t="shared" si="32"/>
        <v>483.11535439906424</v>
      </c>
      <c r="U227" s="181">
        <f t="shared" si="36"/>
        <v>1.7749999999999999</v>
      </c>
      <c r="V227" s="3">
        <f t="shared" si="33"/>
        <v>272.17766445017708</v>
      </c>
      <c r="W227" s="179">
        <f t="shared" si="34"/>
        <v>68.044416112544269</v>
      </c>
      <c r="X227">
        <f t="shared" si="35"/>
        <v>0</v>
      </c>
    </row>
    <row r="228" spans="16:24">
      <c r="P228">
        <v>224</v>
      </c>
      <c r="Q228" s="180">
        <f t="shared" si="37"/>
        <v>23.08799999999998</v>
      </c>
      <c r="R228" s="180">
        <f t="shared" si="30"/>
        <v>22.315898661606493</v>
      </c>
      <c r="S228" s="179">
        <f t="shared" si="31"/>
        <v>515.22946829917021</v>
      </c>
      <c r="T228" s="179">
        <f t="shared" si="32"/>
        <v>492.14146829917024</v>
      </c>
      <c r="U228" s="181">
        <f t="shared" si="36"/>
        <v>1.7749999999999999</v>
      </c>
      <c r="V228" s="3">
        <f t="shared" si="33"/>
        <v>277.26279904178608</v>
      </c>
      <c r="W228" s="179">
        <f t="shared" si="34"/>
        <v>69.31569976044652</v>
      </c>
      <c r="X228">
        <f t="shared" si="35"/>
        <v>0</v>
      </c>
    </row>
    <row r="229" spans="16:24">
      <c r="P229">
        <v>225</v>
      </c>
      <c r="Q229" s="180">
        <f t="shared" si="37"/>
        <v>23.179999999999978</v>
      </c>
      <c r="R229" s="180">
        <f t="shared" si="30"/>
        <v>22.627416997969519</v>
      </c>
      <c r="S229" s="179">
        <f t="shared" si="31"/>
        <v>524.50352601293298</v>
      </c>
      <c r="T229" s="179">
        <f t="shared" si="32"/>
        <v>501.32352601293303</v>
      </c>
      <c r="U229" s="181">
        <f t="shared" si="36"/>
        <v>1.7749999999999999</v>
      </c>
      <c r="V229" s="3">
        <f t="shared" si="33"/>
        <v>282.43578930306086</v>
      </c>
      <c r="W229" s="179">
        <f t="shared" si="34"/>
        <v>70.608947325765214</v>
      </c>
      <c r="X229">
        <f t="shared" si="35"/>
        <v>0</v>
      </c>
    </row>
    <row r="230" spans="16:24">
      <c r="P230">
        <v>226</v>
      </c>
      <c r="Q230" s="180">
        <f t="shared" si="37"/>
        <v>23.271999999999977</v>
      </c>
      <c r="R230" s="180">
        <f t="shared" si="30"/>
        <v>22.94328396825323</v>
      </c>
      <c r="S230" s="179">
        <f t="shared" si="31"/>
        <v>533.93610450918868</v>
      </c>
      <c r="T230" s="179">
        <f t="shared" si="32"/>
        <v>510.66410450918869</v>
      </c>
      <c r="U230" s="181">
        <f t="shared" si="36"/>
        <v>1.7749999999999999</v>
      </c>
      <c r="V230" s="3">
        <f t="shared" si="33"/>
        <v>287.69808704743025</v>
      </c>
      <c r="W230" s="179">
        <f t="shared" si="34"/>
        <v>71.924521761857562</v>
      </c>
      <c r="X230">
        <f t="shared" si="35"/>
        <v>0</v>
      </c>
    </row>
    <row r="231" spans="16:24">
      <c r="P231">
        <v>227</v>
      </c>
      <c r="Q231" s="180">
        <f t="shared" si="37"/>
        <v>23.363999999999976</v>
      </c>
      <c r="R231" s="180">
        <f t="shared" si="30"/>
        <v>23.26356027712497</v>
      </c>
      <c r="S231" s="179">
        <f t="shared" si="31"/>
        <v>543.52982231474721</v>
      </c>
      <c r="T231" s="179">
        <f t="shared" si="32"/>
        <v>520.16582231474717</v>
      </c>
      <c r="U231" s="181">
        <f t="shared" si="36"/>
        <v>1.7749999999999999</v>
      </c>
      <c r="V231" s="3">
        <f t="shared" si="33"/>
        <v>293.05116750126604</v>
      </c>
      <c r="W231" s="179">
        <f t="shared" si="34"/>
        <v>73.262791875316509</v>
      </c>
      <c r="X231">
        <f t="shared" si="35"/>
        <v>0</v>
      </c>
    </row>
    <row r="232" spans="16:24">
      <c r="P232">
        <v>228</v>
      </c>
      <c r="Q232" s="180">
        <f t="shared" si="37"/>
        <v>23.455999999999975</v>
      </c>
      <c r="R232" s="180">
        <f t="shared" si="30"/>
        <v>23.588307476657615</v>
      </c>
      <c r="S232" s="179">
        <f t="shared" si="31"/>
        <v>553.28734017248041</v>
      </c>
      <c r="T232" s="179">
        <f t="shared" si="32"/>
        <v>529.8313401724804</v>
      </c>
      <c r="U232" s="181">
        <f t="shared" si="36"/>
        <v>1.7749999999999999</v>
      </c>
      <c r="V232" s="3">
        <f t="shared" si="33"/>
        <v>298.49652967463686</v>
      </c>
      <c r="W232" s="179">
        <f t="shared" si="34"/>
        <v>74.624132418659215</v>
      </c>
      <c r="X232">
        <f t="shared" si="35"/>
        <v>0</v>
      </c>
    </row>
    <row r="233" spans="16:24">
      <c r="P233">
        <v>229</v>
      </c>
      <c r="Q233" s="180">
        <f t="shared" si="37"/>
        <v>23.547999999999973</v>
      </c>
      <c r="R233" s="180">
        <f t="shared" si="30"/>
        <v>23.917587978159013</v>
      </c>
      <c r="S233" s="179">
        <f t="shared" si="31"/>
        <v>563.21136170968782</v>
      </c>
      <c r="T233" s="179">
        <f t="shared" si="32"/>
        <v>539.66336170968782</v>
      </c>
      <c r="U233" s="181">
        <f t="shared" si="36"/>
        <v>1.7749999999999999</v>
      </c>
      <c r="V233" s="3">
        <f t="shared" si="33"/>
        <v>304.03569673785233</v>
      </c>
      <c r="W233" s="179">
        <f t="shared" si="34"/>
        <v>76.008924184463083</v>
      </c>
      <c r="X233">
        <f t="shared" si="35"/>
        <v>0</v>
      </c>
    </row>
    <row r="234" spans="16:24">
      <c r="P234">
        <v>230</v>
      </c>
      <c r="Q234" s="180">
        <f t="shared" si="37"/>
        <v>23.639999999999972</v>
      </c>
      <c r="R234" s="180">
        <f t="shared" si="30"/>
        <v>24.251465064166357</v>
      </c>
      <c r="S234" s="179">
        <f t="shared" si="31"/>
        <v>573.30463411689198</v>
      </c>
      <c r="T234" s="179">
        <f t="shared" si="32"/>
        <v>549.66463411689199</v>
      </c>
      <c r="U234" s="181">
        <f t="shared" si="36"/>
        <v>1.7749999999999999</v>
      </c>
      <c r="V234" s="3">
        <f t="shared" si="33"/>
        <v>309.67021640388282</v>
      </c>
      <c r="W234" s="179">
        <f t="shared" si="34"/>
        <v>77.417554100970705</v>
      </c>
      <c r="X234">
        <f t="shared" si="35"/>
        <v>7740</v>
      </c>
    </row>
    <row r="235" spans="16:24">
      <c r="P235">
        <v>231</v>
      </c>
      <c r="Q235" s="180">
        <f t="shared" si="37"/>
        <v>23.731999999999971</v>
      </c>
      <c r="R235" s="180">
        <f t="shared" si="30"/>
        <v>24.590002900608198</v>
      </c>
      <c r="S235" s="179">
        <f t="shared" si="31"/>
        <v>583.56994883723303</v>
      </c>
      <c r="T235" s="179">
        <f t="shared" si="32"/>
        <v>559.83794883723306</v>
      </c>
      <c r="U235" s="181">
        <f t="shared" si="36"/>
        <v>1.7749999999999999</v>
      </c>
      <c r="V235" s="3">
        <f t="shared" si="33"/>
        <v>315.40166131675102</v>
      </c>
      <c r="W235" s="179">
        <f t="shared" si="34"/>
        <v>78.850415329187754</v>
      </c>
      <c r="X235">
        <f t="shared" si="35"/>
        <v>0</v>
      </c>
    </row>
    <row r="236" spans="16:24">
      <c r="P236">
        <v>232</v>
      </c>
      <c r="Q236" s="180">
        <f t="shared" si="37"/>
        <v>23.82399999999997</v>
      </c>
      <c r="R236" s="180">
        <f t="shared" si="30"/>
        <v>24.933266549135986</v>
      </c>
      <c r="S236" s="179">
        <f t="shared" si="31"/>
        <v>594.01014226661493</v>
      </c>
      <c r="T236" s="179">
        <f t="shared" si="32"/>
        <v>570.18614226661498</v>
      </c>
      <c r="U236" s="181">
        <f t="shared" si="36"/>
        <v>1.7749999999999999</v>
      </c>
      <c r="V236" s="3">
        <f t="shared" si="33"/>
        <v>321.23162944598027</v>
      </c>
      <c r="W236" s="179">
        <f t="shared" si="34"/>
        <v>80.307907361495069</v>
      </c>
      <c r="X236">
        <f t="shared" si="35"/>
        <v>0</v>
      </c>
    </row>
    <row r="237" spans="16:24">
      <c r="P237">
        <v>233</v>
      </c>
      <c r="Q237" s="180">
        <f t="shared" si="37"/>
        <v>23.915999999999968</v>
      </c>
      <c r="R237" s="180">
        <f t="shared" si="30"/>
        <v>25.281321979628064</v>
      </c>
      <c r="S237" s="179">
        <f t="shared" si="31"/>
        <v>604.62809646478399</v>
      </c>
      <c r="T237" s="179">
        <f t="shared" si="32"/>
        <v>580.71209646478405</v>
      </c>
      <c r="U237" s="181">
        <f t="shared" si="36"/>
        <v>1.7749999999999999</v>
      </c>
      <c r="V237" s="3">
        <f t="shared" si="33"/>
        <v>327.16174448720233</v>
      </c>
      <c r="W237" s="179">
        <f t="shared" si="34"/>
        <v>81.790436121800582</v>
      </c>
      <c r="X237">
        <f t="shared" si="35"/>
        <v>0</v>
      </c>
    </row>
    <row r="238" spans="16:24">
      <c r="P238">
        <v>234</v>
      </c>
      <c r="Q238" s="180">
        <f t="shared" si="37"/>
        <v>24.007999999999967</v>
      </c>
      <c r="R238" s="180">
        <f t="shared" si="30"/>
        <v>25.634236082867904</v>
      </c>
      <c r="S238" s="179">
        <f t="shared" si="31"/>
        <v>615.42673987749185</v>
      </c>
      <c r="T238" s="179">
        <f t="shared" si="32"/>
        <v>591.41873987749193</v>
      </c>
      <c r="U238" s="181">
        <f t="shared" si="36"/>
        <v>1.7749999999999999</v>
      </c>
      <c r="V238" s="3">
        <f t="shared" si="33"/>
        <v>333.19365626900958</v>
      </c>
      <c r="W238" s="179">
        <f t="shared" si="34"/>
        <v>83.298414067252395</v>
      </c>
      <c r="X238">
        <f t="shared" si="35"/>
        <v>0</v>
      </c>
    </row>
    <row r="239" spans="16:24">
      <c r="P239">
        <v>235</v>
      </c>
      <c r="Q239" s="180">
        <f t="shared" si="37"/>
        <v>24.099999999999966</v>
      </c>
      <c r="R239" s="180">
        <f t="shared" si="30"/>
        <v>25.992076683399535</v>
      </c>
      <c r="S239" s="179">
        <f t="shared" si="31"/>
        <v>626.40904806992796</v>
      </c>
      <c r="T239" s="179">
        <f t="shared" si="32"/>
        <v>602.30904806992794</v>
      </c>
      <c r="U239" s="181">
        <f t="shared" si="36"/>
        <v>1.7749999999999999</v>
      </c>
      <c r="V239" s="3">
        <f t="shared" si="33"/>
        <v>339.32904116615663</v>
      </c>
      <c r="W239" s="179">
        <f t="shared" si="34"/>
        <v>84.832260291539157</v>
      </c>
      <c r="X239">
        <f t="shared" si="35"/>
        <v>0</v>
      </c>
    </row>
    <row r="240" spans="16:24">
      <c r="P240">
        <v>236</v>
      </c>
      <c r="Q240" s="180">
        <f t="shared" si="37"/>
        <v>24.191999999999965</v>
      </c>
      <c r="R240" s="180">
        <f t="shared" si="30"/>
        <v>26.354912552562329</v>
      </c>
      <c r="S240" s="179">
        <f t="shared" si="31"/>
        <v>637.57804447158696</v>
      </c>
      <c r="T240" s="179">
        <f t="shared" si="32"/>
        <v>613.38604447158696</v>
      </c>
      <c r="U240" s="181">
        <f t="shared" si="36"/>
        <v>1.7749999999999999</v>
      </c>
      <c r="V240" s="3">
        <f t="shared" si="33"/>
        <v>345.56960251920395</v>
      </c>
      <c r="W240" s="179">
        <f t="shared" si="34"/>
        <v>86.392400629800989</v>
      </c>
      <c r="X240">
        <f t="shared" si="35"/>
        <v>0</v>
      </c>
    </row>
    <row r="241" spans="16:24">
      <c r="P241">
        <v>237</v>
      </c>
      <c r="Q241" s="180">
        <f t="shared" si="37"/>
        <v>24.283999999999963</v>
      </c>
      <c r="R241" s="180">
        <f t="shared" si="30"/>
        <v>26.722813421707823</v>
      </c>
      <c r="S241" s="179">
        <f t="shared" si="31"/>
        <v>648.93680113275184</v>
      </c>
      <c r="T241" s="179">
        <f t="shared" si="32"/>
        <v>624.65280113275185</v>
      </c>
      <c r="U241" s="181">
        <f t="shared" si="36"/>
        <v>1.7749999999999999</v>
      </c>
      <c r="V241" s="3">
        <f t="shared" si="33"/>
        <v>351.91707106070527</v>
      </c>
      <c r="W241" s="179">
        <f t="shared" si="34"/>
        <v>87.979267765176317</v>
      </c>
      <c r="X241">
        <f t="shared" si="35"/>
        <v>0</v>
      </c>
    </row>
    <row r="242" spans="16:24">
      <c r="P242">
        <v>238</v>
      </c>
      <c r="Q242" s="180">
        <f t="shared" si="37"/>
        <v>24.375999999999962</v>
      </c>
      <c r="R242" s="180">
        <f t="shared" si="30"/>
        <v>27.095849995600865</v>
      </c>
      <c r="S242" s="179">
        <f t="shared" si="31"/>
        <v>660.48843949276568</v>
      </c>
      <c r="T242" s="179">
        <f t="shared" si="32"/>
        <v>636.1124394927657</v>
      </c>
      <c r="U242" s="181">
        <f t="shared" si="36"/>
        <v>1.7749999999999999</v>
      </c>
      <c r="V242" s="3">
        <f t="shared" si="33"/>
        <v>358.37320534803706</v>
      </c>
      <c r="W242" s="179">
        <f t="shared" si="34"/>
        <v>89.593301337009265</v>
      </c>
      <c r="X242">
        <f t="shared" si="35"/>
        <v>0</v>
      </c>
    </row>
    <row r="243" spans="16:24">
      <c r="P243">
        <v>239</v>
      </c>
      <c r="Q243" s="180">
        <f t="shared" si="37"/>
        <v>24.467999999999961</v>
      </c>
      <c r="R243" s="180">
        <f t="shared" si="30"/>
        <v>27.474093966008116</v>
      </c>
      <c r="S243" s="179">
        <f t="shared" si="31"/>
        <v>672.23613116028548</v>
      </c>
      <c r="T243" s="179">
        <f t="shared" si="32"/>
        <v>647.76813116028552</v>
      </c>
      <c r="U243" s="181">
        <f t="shared" si="36"/>
        <v>1.7749999999999999</v>
      </c>
      <c r="V243" s="3">
        <f t="shared" si="33"/>
        <v>364.9397922029778</v>
      </c>
      <c r="W243" s="179">
        <f t="shared" si="34"/>
        <v>91.23494805074445</v>
      </c>
      <c r="X243">
        <f t="shared" si="35"/>
        <v>0</v>
      </c>
    </row>
    <row r="244" spans="16:24">
      <c r="P244">
        <v>240</v>
      </c>
      <c r="Q244" s="180">
        <f t="shared" si="37"/>
        <v>24.55999999999996</v>
      </c>
      <c r="R244" s="180">
        <f t="shared" si="30"/>
        <v>27.857618025475972</v>
      </c>
      <c r="S244" s="179">
        <f t="shared" si="31"/>
        <v>684.18309870568874</v>
      </c>
      <c r="T244" s="179">
        <f t="shared" si="32"/>
        <v>659.62309870568879</v>
      </c>
      <c r="U244" s="181">
        <f t="shared" si="36"/>
        <v>1.7749999999999999</v>
      </c>
      <c r="V244" s="3">
        <f t="shared" si="33"/>
        <v>371.61864715813454</v>
      </c>
      <c r="W244" s="179">
        <f t="shared" si="34"/>
        <v>92.904661789533634</v>
      </c>
      <c r="X244">
        <f t="shared" si="35"/>
        <v>9290</v>
      </c>
    </row>
    <row r="245" spans="16:24">
      <c r="P245">
        <v>241</v>
      </c>
      <c r="Q245" s="180">
        <f t="shared" si="37"/>
        <v>24.651999999999958</v>
      </c>
      <c r="R245" s="180">
        <f t="shared" si="30"/>
        <v>28.246495881300959</v>
      </c>
      <c r="S245" s="179">
        <f t="shared" si="31"/>
        <v>696.33261646583003</v>
      </c>
      <c r="T245" s="179">
        <f t="shared" si="32"/>
        <v>671.6806164658301</v>
      </c>
      <c r="U245" s="181">
        <f t="shared" si="36"/>
        <v>1.7749999999999999</v>
      </c>
      <c r="V245" s="3">
        <f t="shared" si="33"/>
        <v>378.41161491032682</v>
      </c>
      <c r="W245" s="179">
        <f t="shared" si="34"/>
        <v>94.602903727581705</v>
      </c>
      <c r="X245">
        <f t="shared" si="35"/>
        <v>0</v>
      </c>
    </row>
    <row r="246" spans="16:24">
      <c r="P246">
        <v>242</v>
      </c>
      <c r="Q246" s="180">
        <f t="shared" si="37"/>
        <v>24.743999999999957</v>
      </c>
      <c r="R246" s="180">
        <f t="shared" si="30"/>
        <v>28.640802269695108</v>
      </c>
      <c r="S246" s="179">
        <f t="shared" si="31"/>
        <v>708.68801136133447</v>
      </c>
      <c r="T246" s="179">
        <f t="shared" si="32"/>
        <v>683.94401136133456</v>
      </c>
      <c r="U246" s="181">
        <f t="shared" si="36"/>
        <v>1.7749999999999999</v>
      </c>
      <c r="V246" s="3">
        <f t="shared" si="33"/>
        <v>385.32056978103356</v>
      </c>
      <c r="W246" s="179">
        <f t="shared" si="34"/>
        <v>96.330142445258389</v>
      </c>
      <c r="X246">
        <f t="shared" si="35"/>
        <v>0</v>
      </c>
    </row>
    <row r="247" spans="16:24">
      <c r="P247">
        <v>243</v>
      </c>
      <c r="Q247" s="180">
        <f t="shared" si="37"/>
        <v>24.835999999999956</v>
      </c>
      <c r="R247" s="180">
        <f t="shared" si="30"/>
        <v>29.040612970149155</v>
      </c>
      <c r="S247" s="179">
        <f t="shared" si="31"/>
        <v>721.25266372662315</v>
      </c>
      <c r="T247" s="179">
        <f t="shared" si="32"/>
        <v>696.41666372662326</v>
      </c>
      <c r="U247" s="181">
        <f t="shared" si="36"/>
        <v>1.7749999999999999</v>
      </c>
      <c r="V247" s="3">
        <f t="shared" si="33"/>
        <v>392.34741618401313</v>
      </c>
      <c r="W247" s="179">
        <f t="shared" si="34"/>
        <v>98.086854046003282</v>
      </c>
      <c r="X247">
        <f t="shared" si="35"/>
        <v>0</v>
      </c>
    </row>
    <row r="248" spans="16:24">
      <c r="P248">
        <v>244</v>
      </c>
      <c r="Q248" s="180">
        <f t="shared" si="37"/>
        <v>24.927999999999955</v>
      </c>
      <c r="R248" s="180">
        <f t="shared" si="30"/>
        <v>29.446004819995999</v>
      </c>
      <c r="S248" s="179">
        <f t="shared" si="31"/>
        <v>734.03000815285895</v>
      </c>
      <c r="T248" s="179">
        <f t="shared" si="32"/>
        <v>709.10200815285896</v>
      </c>
      <c r="U248" s="181">
        <f t="shared" si="36"/>
        <v>1.7749999999999999</v>
      </c>
      <c r="V248" s="3">
        <f t="shared" si="33"/>
        <v>399.49408910020225</v>
      </c>
      <c r="W248" s="179">
        <f t="shared" si="34"/>
        <v>99.873522275050561</v>
      </c>
      <c r="X248">
        <f t="shared" si="35"/>
        <v>0</v>
      </c>
    </row>
    <row r="249" spans="16:24">
      <c r="P249">
        <v>245</v>
      </c>
      <c r="Q249" s="180">
        <f t="shared" si="37"/>
        <v>25.019999999999953</v>
      </c>
      <c r="R249" s="180">
        <f t="shared" si="30"/>
        <v>29.857055729177837</v>
      </c>
      <c r="S249" s="179">
        <f t="shared" si="31"/>
        <v>747.02353434402812</v>
      </c>
      <c r="T249" s="179">
        <f t="shared" si="32"/>
        <v>722.00353434402814</v>
      </c>
      <c r="U249" s="181">
        <f t="shared" si="36"/>
        <v>1.7749999999999999</v>
      </c>
      <c r="V249" s="3">
        <f t="shared" si="33"/>
        <v>406.76255456001587</v>
      </c>
      <c r="W249" s="179">
        <f t="shared" si="34"/>
        <v>101.69063864000397</v>
      </c>
      <c r="X249">
        <f t="shared" si="35"/>
        <v>0</v>
      </c>
    </row>
    <row r="250" spans="16:24">
      <c r="P250">
        <v>246</v>
      </c>
      <c r="Q250" s="180">
        <f t="shared" si="37"/>
        <v>25.111999999999952</v>
      </c>
      <c r="R250" s="180">
        <f t="shared" si="30"/>
        <v>30.273844695219058</v>
      </c>
      <c r="S250" s="179">
        <f t="shared" si="31"/>
        <v>760.23678798633955</v>
      </c>
      <c r="T250" s="179">
        <f t="shared" si="32"/>
        <v>735.12478798633958</v>
      </c>
      <c r="U250" s="181">
        <f t="shared" si="36"/>
        <v>1.7749999999999999</v>
      </c>
      <c r="V250" s="3">
        <f t="shared" si="33"/>
        <v>414.15481013314906</v>
      </c>
      <c r="W250" s="179">
        <f t="shared" si="34"/>
        <v>103.53870253328726</v>
      </c>
      <c r="X250">
        <f t="shared" si="35"/>
        <v>0</v>
      </c>
    </row>
    <row r="251" spans="16:24">
      <c r="P251">
        <v>247</v>
      </c>
      <c r="Q251" s="180">
        <f t="shared" si="37"/>
        <v>25.203999999999951</v>
      </c>
      <c r="R251" s="180">
        <f t="shared" si="30"/>
        <v>30.696451818408466</v>
      </c>
      <c r="S251" s="179">
        <f t="shared" si="31"/>
        <v>773.67337163116542</v>
      </c>
      <c r="T251" s="179">
        <f t="shared" si="32"/>
        <v>748.46937163116547</v>
      </c>
      <c r="U251" s="181">
        <f t="shared" si="36"/>
        <v>1.7749999999999999</v>
      </c>
      <c r="V251" s="3">
        <f t="shared" si="33"/>
        <v>421.67288542600875</v>
      </c>
      <c r="W251" s="179">
        <f t="shared" si="34"/>
        <v>105.41822135650219</v>
      </c>
      <c r="X251">
        <f t="shared" si="35"/>
        <v>0</v>
      </c>
    </row>
    <row r="252" spans="16:24">
      <c r="P252">
        <v>248</v>
      </c>
      <c r="Q252" s="180">
        <f t="shared" si="37"/>
        <v>25.29599999999995</v>
      </c>
      <c r="R252" s="180">
        <f t="shared" si="30"/>
        <v>31.12495831719313</v>
      </c>
      <c r="S252" s="179">
        <f t="shared" si="31"/>
        <v>787.33694559171579</v>
      </c>
      <c r="T252" s="179">
        <f t="shared" si="32"/>
        <v>762.04094559171585</v>
      </c>
      <c r="U252" s="181">
        <f t="shared" si="36"/>
        <v>1.7749999999999999</v>
      </c>
      <c r="V252" s="3">
        <f t="shared" si="33"/>
        <v>429.31884258688217</v>
      </c>
      <c r="W252" s="179">
        <f t="shared" si="34"/>
        <v>107.32971064672054</v>
      </c>
      <c r="X252">
        <f t="shared" si="35"/>
        <v>0</v>
      </c>
    </row>
    <row r="253" spans="16:24">
      <c r="P253">
        <v>249</v>
      </c>
      <c r="Q253" s="180">
        <f t="shared" si="37"/>
        <v>25.387999999999948</v>
      </c>
      <c r="R253" s="180">
        <f t="shared" si="30"/>
        <v>31.559446543787505</v>
      </c>
      <c r="S253" s="179">
        <f t="shared" si="31"/>
        <v>801.23122885367559</v>
      </c>
      <c r="T253" s="179">
        <f t="shared" si="32"/>
        <v>775.84322885367567</v>
      </c>
      <c r="U253" s="181">
        <f t="shared" si="36"/>
        <v>1.7749999999999999</v>
      </c>
      <c r="V253" s="3">
        <f t="shared" si="33"/>
        <v>437.09477681897221</v>
      </c>
      <c r="W253" s="179">
        <f t="shared" si="34"/>
        <v>109.27369420474305</v>
      </c>
      <c r="X253">
        <f t="shared" si="35"/>
        <v>0</v>
      </c>
    </row>
    <row r="254" spans="16:24">
      <c r="P254">
        <v>250</v>
      </c>
      <c r="Q254" s="180">
        <f t="shared" si="37"/>
        <v>25.479999999999947</v>
      </c>
      <c r="R254" s="180">
        <f t="shared" si="30"/>
        <v>32</v>
      </c>
      <c r="S254" s="179">
        <f t="shared" si="31"/>
        <v>815.35999999999831</v>
      </c>
      <c r="T254" s="179">
        <f t="shared" si="32"/>
        <v>789.8799999999984</v>
      </c>
      <c r="U254" s="181">
        <f t="shared" si="36"/>
        <v>1.7749999999999999</v>
      </c>
      <c r="V254" s="3">
        <f t="shared" si="33"/>
        <v>445.00281690140758</v>
      </c>
      <c r="W254" s="179">
        <f t="shared" si="34"/>
        <v>111.2507042253519</v>
      </c>
      <c r="X254">
        <f t="shared" si="35"/>
        <v>11130</v>
      </c>
    </row>
    <row r="255" spans="16:24">
      <c r="P255">
        <v>251</v>
      </c>
      <c r="Q255" s="180">
        <f t="shared" si="37"/>
        <v>25.571999999999946</v>
      </c>
      <c r="R255" s="180">
        <f t="shared" si="30"/>
        <v>32.446703353280924</v>
      </c>
      <c r="S255" s="179">
        <f t="shared" si="31"/>
        <v>829.72709815009807</v>
      </c>
      <c r="T255" s="179">
        <f t="shared" si="32"/>
        <v>804.15509815009818</v>
      </c>
      <c r="U255" s="181">
        <f t="shared" si="36"/>
        <v>1.7749999999999999</v>
      </c>
      <c r="V255" s="3">
        <f t="shared" si="33"/>
        <v>453.04512571836517</v>
      </c>
      <c r="W255" s="179">
        <f t="shared" si="34"/>
        <v>113.26128142959129</v>
      </c>
      <c r="X255">
        <f t="shared" si="35"/>
        <v>0</v>
      </c>
    </row>
    <row r="256" spans="16:24">
      <c r="P256">
        <v>252</v>
      </c>
      <c r="Q256" s="180">
        <f t="shared" si="37"/>
        <v>25.663999999999945</v>
      </c>
      <c r="R256" s="180">
        <f t="shared" si="30"/>
        <v>32.899642452994122</v>
      </c>
      <c r="S256" s="179">
        <f t="shared" si="31"/>
        <v>844.33642391363935</v>
      </c>
      <c r="T256" s="179">
        <f t="shared" si="32"/>
        <v>818.67242391363936</v>
      </c>
      <c r="U256" s="181">
        <f t="shared" si="36"/>
        <v>1.7749999999999999</v>
      </c>
      <c r="V256" s="3">
        <f t="shared" si="33"/>
        <v>461.22390079641656</v>
      </c>
      <c r="W256" s="179">
        <f t="shared" si="34"/>
        <v>115.30597519910414</v>
      </c>
      <c r="X256">
        <f t="shared" si="35"/>
        <v>0</v>
      </c>
    </row>
    <row r="257" spans="16:24">
      <c r="P257">
        <v>253</v>
      </c>
      <c r="Q257" s="180">
        <f t="shared" si="37"/>
        <v>25.755999999999943</v>
      </c>
      <c r="R257" s="180">
        <f t="shared" si="30"/>
        <v>33.358904346915878</v>
      </c>
      <c r="S257" s="179">
        <f t="shared" si="31"/>
        <v>859.19194035916348</v>
      </c>
      <c r="T257" s="179">
        <f t="shared" si="32"/>
        <v>833.43594035916351</v>
      </c>
      <c r="U257" s="181">
        <f t="shared" si="36"/>
        <v>1.7749999999999999</v>
      </c>
      <c r="V257" s="3">
        <f t="shared" si="33"/>
        <v>469.54137485023301</v>
      </c>
      <c r="W257" s="179">
        <f t="shared" si="34"/>
        <v>117.38534371255825</v>
      </c>
      <c r="X257">
        <f t="shared" si="35"/>
        <v>0</v>
      </c>
    </row>
    <row r="258" spans="16:24">
      <c r="P258">
        <v>254</v>
      </c>
      <c r="Q258" s="180">
        <f t="shared" si="37"/>
        <v>25.847999999999942</v>
      </c>
      <c r="R258" s="180">
        <f t="shared" si="30"/>
        <v>33.824577297964169</v>
      </c>
      <c r="S258" s="179">
        <f t="shared" si="31"/>
        <v>874.29767399777586</v>
      </c>
      <c r="T258" s="179">
        <f t="shared" si="32"/>
        <v>848.4496739977759</v>
      </c>
      <c r="U258" s="181">
        <f t="shared" si="36"/>
        <v>1.7749999999999999</v>
      </c>
      <c r="V258" s="3">
        <f t="shared" si="33"/>
        <v>477.99981633677515</v>
      </c>
      <c r="W258" s="179">
        <f t="shared" si="34"/>
        <v>119.49995408419379</v>
      </c>
      <c r="X258">
        <f t="shared" si="35"/>
        <v>0</v>
      </c>
    </row>
    <row r="259" spans="16:24">
      <c r="P259">
        <v>255</v>
      </c>
      <c r="Q259" s="180">
        <f t="shared" si="37"/>
        <v>25.939999999999941</v>
      </c>
      <c r="R259" s="180">
        <f t="shared" si="30"/>
        <v>34.296750801161366</v>
      </c>
      <c r="S259" s="179">
        <f t="shared" si="31"/>
        <v>889.65771578212377</v>
      </c>
      <c r="T259" s="179">
        <f t="shared" si="32"/>
        <v>863.71771578212383</v>
      </c>
      <c r="U259" s="181">
        <f t="shared" si="36"/>
        <v>1.7749999999999999</v>
      </c>
      <c r="V259" s="3">
        <f t="shared" si="33"/>
        <v>486.60153001809795</v>
      </c>
      <c r="W259" s="179">
        <f t="shared" si="34"/>
        <v>121.65038250452449</v>
      </c>
      <c r="X259">
        <f t="shared" si="35"/>
        <v>0</v>
      </c>
    </row>
    <row r="260" spans="16:24">
      <c r="P260">
        <v>256</v>
      </c>
      <c r="Q260" s="180">
        <f t="shared" si="37"/>
        <v>26.03199999999994</v>
      </c>
      <c r="R260" s="180">
        <f t="shared" ref="R260:R323" si="38">POWER(2,P260/50)</f>
        <v>34.775515600833863</v>
      </c>
      <c r="S260" s="179">
        <f t="shared" ref="S260:S323" si="39">Q260*R260</f>
        <v>905.276222120905</v>
      </c>
      <c r="T260" s="179">
        <f t="shared" si="32"/>
        <v>879.24422212090508</v>
      </c>
      <c r="U260" s="181">
        <f t="shared" si="36"/>
        <v>1.7749999999999999</v>
      </c>
      <c r="V260" s="3">
        <f t="shared" si="33"/>
        <v>495.34885753290428</v>
      </c>
      <c r="W260" s="179">
        <f t="shared" si="34"/>
        <v>123.83721438322607</v>
      </c>
      <c r="X260">
        <f t="shared" si="35"/>
        <v>0</v>
      </c>
    </row>
    <row r="261" spans="16:24">
      <c r="P261">
        <v>257</v>
      </c>
      <c r="Q261" s="180">
        <f t="shared" si="37"/>
        <v>26.123999999999938</v>
      </c>
      <c r="R261" s="180">
        <f t="shared" si="38"/>
        <v>35.260963708051534</v>
      </c>
      <c r="S261" s="179">
        <f t="shared" si="39"/>
        <v>921.15741590913615</v>
      </c>
      <c r="T261" s="179">
        <f t="shared" si="32"/>
        <v>895.03341590913624</v>
      </c>
      <c r="U261" s="181">
        <f t="shared" si="36"/>
        <v>1.7749999999999999</v>
      </c>
      <c r="V261" s="3">
        <f t="shared" si="33"/>
        <v>504.24417797697816</v>
      </c>
      <c r="W261" s="179">
        <f t="shared" si="34"/>
        <v>126.06104449424454</v>
      </c>
      <c r="X261">
        <f t="shared" si="35"/>
        <v>0</v>
      </c>
    </row>
    <row r="262" spans="16:24">
      <c r="P262">
        <v>258</v>
      </c>
      <c r="Q262" s="180">
        <f t="shared" si="37"/>
        <v>26.215999999999937</v>
      </c>
      <c r="R262" s="180">
        <f t="shared" si="38"/>
        <v>35.753188418311034</v>
      </c>
      <c r="S262" s="179">
        <f t="shared" si="39"/>
        <v>937.30558757443976</v>
      </c>
      <c r="T262" s="179">
        <f t="shared" si="32"/>
        <v>911.08958757443986</v>
      </c>
      <c r="U262" s="181">
        <f t="shared" si="36"/>
        <v>1.7749999999999999</v>
      </c>
      <c r="V262" s="3">
        <f t="shared" si="33"/>
        <v>513.28990849264221</v>
      </c>
      <c r="W262" s="179">
        <f t="shared" si="34"/>
        <v>128.32247712316055</v>
      </c>
      <c r="X262">
        <f t="shared" si="35"/>
        <v>0</v>
      </c>
    </row>
    <row r="263" spans="16:24">
      <c r="P263">
        <v>259</v>
      </c>
      <c r="Q263" s="180">
        <f t="shared" si="37"/>
        <v>26.307999999999936</v>
      </c>
      <c r="R263" s="180">
        <f t="shared" si="38"/>
        <v>36.252284329465539</v>
      </c>
      <c r="S263" s="179">
        <f t="shared" si="39"/>
        <v>953.72509613957709</v>
      </c>
      <c r="T263" s="179">
        <f t="shared" si="32"/>
        <v>927.4170961395771</v>
      </c>
      <c r="U263" s="181">
        <f t="shared" si="36"/>
        <v>1.7749999999999999</v>
      </c>
      <c r="V263" s="3">
        <f t="shared" si="33"/>
        <v>522.4885048673674</v>
      </c>
      <c r="W263" s="179">
        <f t="shared" si="34"/>
        <v>130.62212621684185</v>
      </c>
      <c r="X263">
        <f t="shared" si="35"/>
        <v>0</v>
      </c>
    </row>
    <row r="264" spans="16:24">
      <c r="P264">
        <v>260</v>
      </c>
      <c r="Q264" s="182">
        <f>M11</f>
        <v>26.4</v>
      </c>
      <c r="R264" s="180">
        <f t="shared" si="38"/>
        <v>36.758347359905123</v>
      </c>
      <c r="S264" s="179">
        <f t="shared" si="39"/>
        <v>970.42037030149515</v>
      </c>
      <c r="T264" s="179">
        <f t="shared" si="32"/>
        <v>944.02037030149518</v>
      </c>
      <c r="U264" s="183">
        <f>J10</f>
        <v>2.0499999999999998</v>
      </c>
      <c r="V264" s="3">
        <f t="shared" si="33"/>
        <v>460.49774161048549</v>
      </c>
      <c r="W264" s="179">
        <f t="shared" si="34"/>
        <v>115.12443540262137</v>
      </c>
      <c r="X264">
        <f t="shared" si="35"/>
        <v>11510</v>
      </c>
    </row>
    <row r="265" spans="16:24">
      <c r="P265">
        <v>261</v>
      </c>
      <c r="Q265" s="180">
        <f>Q264+(Q$329-Q$264)/(P$329-P$264)</f>
        <v>26.48076923076923</v>
      </c>
      <c r="R265" s="180">
        <f t="shared" si="38"/>
        <v>37.271474766990572</v>
      </c>
      <c r="S265" s="179">
        <f t="shared" si="39"/>
        <v>986.97732219511568</v>
      </c>
      <c r="T265" s="179">
        <f t="shared" si="32"/>
        <v>960.49655296434639</v>
      </c>
      <c r="U265" s="181">
        <f t="shared" si="36"/>
        <v>2.0499999999999998</v>
      </c>
      <c r="V265" s="3">
        <f t="shared" si="33"/>
        <v>468.53490388504707</v>
      </c>
      <c r="W265" s="179">
        <f t="shared" si="34"/>
        <v>117.13372597126177</v>
      </c>
      <c r="X265">
        <f t="shared" si="35"/>
        <v>0</v>
      </c>
    </row>
    <row r="266" spans="16:24">
      <c r="P266">
        <v>262</v>
      </c>
      <c r="Q266" s="180">
        <f t="shared" ref="Q266:Q330" si="40">Q265+(Q$329-Q$264)/(P$329-P$264)</f>
        <v>26.561538461538461</v>
      </c>
      <c r="R266" s="180">
        <f t="shared" si="38"/>
        <v>37.791765165744977</v>
      </c>
      <c r="S266" s="179">
        <f t="shared" si="39"/>
        <v>1003.8074239793647</v>
      </c>
      <c r="T266" s="179">
        <f t="shared" ref="T266:T329" si="41">S266-Q266</f>
        <v>977.2458855178262</v>
      </c>
      <c r="U266" s="181">
        <f t="shared" si="36"/>
        <v>2.0499999999999998</v>
      </c>
      <c r="V266" s="3">
        <f t="shared" ref="V266:V329" si="42">T266/U266</f>
        <v>476.70531000869573</v>
      </c>
      <c r="W266" s="179">
        <f t="shared" ref="W266:W329" si="43">V266/4</f>
        <v>119.17632750217393</v>
      </c>
      <c r="X266">
        <f t="shared" ref="X266:X329" si="44">IF(MOD(P266,10)=0,ROUND(W266*100,-1),)</f>
        <v>0</v>
      </c>
    </row>
    <row r="267" spans="16:24">
      <c r="P267">
        <v>263</v>
      </c>
      <c r="Q267" s="180">
        <f t="shared" si="40"/>
        <v>26.642307692307693</v>
      </c>
      <c r="R267" s="180">
        <f t="shared" si="38"/>
        <v>38.319318547805707</v>
      </c>
      <c r="S267" s="179">
        <f t="shared" si="39"/>
        <v>1020.9150753101928</v>
      </c>
      <c r="T267" s="179">
        <f t="shared" si="41"/>
        <v>994.27276761788517</v>
      </c>
      <c r="U267" s="181">
        <f t="shared" ref="U267:U330" si="45">U266</f>
        <v>2.0499999999999998</v>
      </c>
      <c r="V267" s="3">
        <f t="shared" si="42"/>
        <v>485.01110615506599</v>
      </c>
      <c r="W267" s="179">
        <f t="shared" si="43"/>
        <v>121.2527765387665</v>
      </c>
      <c r="X267">
        <f t="shared" si="44"/>
        <v>0</v>
      </c>
    </row>
    <row r="268" spans="16:24">
      <c r="P268">
        <v>264</v>
      </c>
      <c r="Q268" s="180">
        <f t="shared" si="40"/>
        <v>26.723076923076924</v>
      </c>
      <c r="R268" s="180">
        <f t="shared" si="38"/>
        <v>38.854236300641496</v>
      </c>
      <c r="S268" s="179">
        <f t="shared" si="39"/>
        <v>1038.3047454494504</v>
      </c>
      <c r="T268" s="179">
        <f t="shared" si="41"/>
        <v>1011.5816685263734</v>
      </c>
      <c r="U268" s="181">
        <f t="shared" si="45"/>
        <v>2.0499999999999998</v>
      </c>
      <c r="V268" s="3">
        <f t="shared" si="42"/>
        <v>493.4544724518895</v>
      </c>
      <c r="W268" s="179">
        <f t="shared" si="43"/>
        <v>123.36361811297238</v>
      </c>
      <c r="X268">
        <f t="shared" si="44"/>
        <v>0</v>
      </c>
    </row>
    <row r="269" spans="16:24">
      <c r="P269">
        <v>265</v>
      </c>
      <c r="Q269" s="180">
        <f t="shared" si="40"/>
        <v>26.803846153846155</v>
      </c>
      <c r="R269" s="180">
        <f t="shared" si="38"/>
        <v>39.396621227037308</v>
      </c>
      <c r="S269" s="179">
        <f t="shared" si="39"/>
        <v>1055.9809743508577</v>
      </c>
      <c r="T269" s="179">
        <f t="shared" si="41"/>
        <v>1029.1771281970116</v>
      </c>
      <c r="U269" s="181">
        <f t="shared" si="45"/>
        <v>2.0499999999999998</v>
      </c>
      <c r="V269" s="3">
        <f t="shared" si="42"/>
        <v>502.03762351073743</v>
      </c>
      <c r="W269" s="179">
        <f t="shared" si="43"/>
        <v>125.50940587768436</v>
      </c>
      <c r="X269">
        <f t="shared" si="44"/>
        <v>0</v>
      </c>
    </row>
    <row r="270" spans="16:24">
      <c r="P270">
        <v>266</v>
      </c>
      <c r="Q270" s="180">
        <f t="shared" si="40"/>
        <v>26.884615384615387</v>
      </c>
      <c r="R270" s="180">
        <f t="shared" si="38"/>
        <v>39.946577564851587</v>
      </c>
      <c r="S270" s="179">
        <f t="shared" si="39"/>
        <v>1073.9483737627409</v>
      </c>
      <c r="T270" s="179">
        <f t="shared" si="41"/>
        <v>1047.0637583781254</v>
      </c>
      <c r="U270" s="181">
        <f t="shared" si="45"/>
        <v>2.0499999999999998</v>
      </c>
      <c r="V270" s="3">
        <f t="shared" si="42"/>
        <v>510.76280896493927</v>
      </c>
      <c r="W270" s="179">
        <f t="shared" si="43"/>
        <v>127.69070224123482</v>
      </c>
      <c r="X270">
        <f t="shared" si="44"/>
        <v>0</v>
      </c>
    </row>
    <row r="271" spans="16:24">
      <c r="P271">
        <v>267</v>
      </c>
      <c r="Q271" s="180">
        <f t="shared" si="40"/>
        <v>26.965384615384618</v>
      </c>
      <c r="R271" s="180">
        <f t="shared" si="38"/>
        <v>40.504211007048951</v>
      </c>
      <c r="S271" s="179">
        <f t="shared" si="39"/>
        <v>1092.2116283477701</v>
      </c>
      <c r="T271" s="179">
        <f t="shared" si="41"/>
        <v>1065.2462437323854</v>
      </c>
      <c r="U271" s="181">
        <f t="shared" si="45"/>
        <v>2.0499999999999998</v>
      </c>
      <c r="V271" s="3">
        <f t="shared" si="42"/>
        <v>519.63231401579787</v>
      </c>
      <c r="W271" s="179">
        <f t="shared" si="43"/>
        <v>129.90807850394947</v>
      </c>
      <c r="X271">
        <f t="shared" si="44"/>
        <v>0</v>
      </c>
    </row>
    <row r="272" spans="16:24">
      <c r="P272">
        <v>268</v>
      </c>
      <c r="Q272" s="180">
        <f t="shared" si="40"/>
        <v>27.04615384615385</v>
      </c>
      <c r="R272" s="180">
        <f t="shared" si="38"/>
        <v>41.069628722012943</v>
      </c>
      <c r="S272" s="179">
        <f t="shared" si="39"/>
        <v>1110.7754968199811</v>
      </c>
      <c r="T272" s="179">
        <f t="shared" si="41"/>
        <v>1083.7293429738272</v>
      </c>
      <c r="U272" s="181">
        <f t="shared" si="45"/>
        <v>2.0499999999999998</v>
      </c>
      <c r="V272" s="3">
        <f t="shared" si="42"/>
        <v>528.64845998723285</v>
      </c>
      <c r="W272" s="179">
        <f t="shared" si="43"/>
        <v>132.16211499680821</v>
      </c>
      <c r="X272">
        <f t="shared" si="44"/>
        <v>0</v>
      </c>
    </row>
    <row r="273" spans="16:24">
      <c r="P273">
        <v>269</v>
      </c>
      <c r="Q273" s="180">
        <f t="shared" si="40"/>
        <v>27.126923076923081</v>
      </c>
      <c r="R273" s="180">
        <f t="shared" si="38"/>
        <v>41.642939374141875</v>
      </c>
      <c r="S273" s="179">
        <f t="shared" si="39"/>
        <v>1129.6448130993181</v>
      </c>
      <c r="T273" s="179">
        <f t="shared" si="41"/>
        <v>1102.517890022395</v>
      </c>
      <c r="U273" s="181">
        <f t="shared" si="45"/>
        <v>2.0499999999999998</v>
      </c>
      <c r="V273" s="3">
        <f t="shared" si="42"/>
        <v>537.81360488897326</v>
      </c>
      <c r="W273" s="179">
        <f t="shared" si="43"/>
        <v>134.45340122224331</v>
      </c>
      <c r="X273">
        <f t="shared" si="44"/>
        <v>0</v>
      </c>
    </row>
    <row r="274" spans="16:24">
      <c r="P274">
        <v>270</v>
      </c>
      <c r="Q274" s="180">
        <f t="shared" si="40"/>
        <v>27.207692307692312</v>
      </c>
      <c r="R274" s="180">
        <f t="shared" si="38"/>
        <v>42.224253144732614</v>
      </c>
      <c r="S274" s="179">
        <f t="shared" si="39"/>
        <v>1148.8244874839945</v>
      </c>
      <c r="T274" s="179">
        <f t="shared" si="41"/>
        <v>1121.6167951763023</v>
      </c>
      <c r="U274" s="181">
        <f t="shared" si="45"/>
        <v>2.0499999999999998</v>
      </c>
      <c r="V274" s="3">
        <f t="shared" si="42"/>
        <v>547.13014398844018</v>
      </c>
      <c r="W274" s="179">
        <f t="shared" si="43"/>
        <v>136.78253599711005</v>
      </c>
      <c r="X274">
        <f t="shared" si="44"/>
        <v>13680</v>
      </c>
    </row>
    <row r="275" spans="16:24">
      <c r="P275">
        <v>271</v>
      </c>
      <c r="Q275" s="180">
        <f t="shared" si="40"/>
        <v>27.288461538461544</v>
      </c>
      <c r="R275" s="180">
        <f t="shared" si="38"/>
        <v>42.813681753155571</v>
      </c>
      <c r="S275" s="179">
        <f t="shared" si="39"/>
        <v>1168.3195078409185</v>
      </c>
      <c r="T275" s="179">
        <f t="shared" si="41"/>
        <v>1141.0310463024571</v>
      </c>
      <c r="U275" s="181">
        <f t="shared" si="45"/>
        <v>2.0499999999999998</v>
      </c>
      <c r="V275" s="3">
        <f t="shared" si="42"/>
        <v>556.60051039144253</v>
      </c>
      <c r="W275" s="179">
        <f t="shared" si="43"/>
        <v>139.15012759786063</v>
      </c>
      <c r="X275">
        <f t="shared" si="44"/>
        <v>0</v>
      </c>
    </row>
    <row r="276" spans="16:24">
      <c r="P276">
        <v>272</v>
      </c>
      <c r="Q276" s="180">
        <f t="shared" si="40"/>
        <v>27.369230769230775</v>
      </c>
      <c r="R276" s="180">
        <f t="shared" si="38"/>
        <v>43.411338478325511</v>
      </c>
      <c r="S276" s="179">
        <f t="shared" si="39"/>
        <v>1188.1349408144786</v>
      </c>
      <c r="T276" s="179">
        <f t="shared" si="41"/>
        <v>1160.7657100452477</v>
      </c>
      <c r="U276" s="181">
        <f t="shared" si="45"/>
        <v>2.0499999999999998</v>
      </c>
      <c r="V276" s="3">
        <f t="shared" si="42"/>
        <v>566.22717563182823</v>
      </c>
      <c r="W276" s="179">
        <f t="shared" si="43"/>
        <v>141.55679390795706</v>
      </c>
      <c r="X276">
        <f t="shared" si="44"/>
        <v>0</v>
      </c>
    </row>
    <row r="277" spans="16:24">
      <c r="P277">
        <v>273</v>
      </c>
      <c r="Q277" s="180">
        <f t="shared" si="40"/>
        <v>27.450000000000006</v>
      </c>
      <c r="R277" s="180">
        <f t="shared" si="38"/>
        <v>44.017338180471796</v>
      </c>
      <c r="S277" s="179">
        <f t="shared" si="39"/>
        <v>1208.2759330539511</v>
      </c>
      <c r="T277" s="179">
        <f t="shared" si="41"/>
        <v>1180.8259330539511</v>
      </c>
      <c r="U277" s="181">
        <f t="shared" si="45"/>
        <v>2.0499999999999998</v>
      </c>
      <c r="V277" s="3">
        <f t="shared" si="42"/>
        <v>576.01265027022009</v>
      </c>
      <c r="W277" s="179">
        <f t="shared" si="43"/>
        <v>144.00316256755502</v>
      </c>
      <c r="X277">
        <f t="shared" si="44"/>
        <v>0</v>
      </c>
    </row>
    <row r="278" spans="16:24">
      <c r="P278">
        <v>274</v>
      </c>
      <c r="Q278" s="180">
        <f t="shared" si="40"/>
        <v>27.530769230769238</v>
      </c>
      <c r="R278" s="180">
        <f t="shared" si="38"/>
        <v>44.631797323212972</v>
      </c>
      <c r="S278" s="179">
        <f t="shared" si="39"/>
        <v>1228.7477124598406</v>
      </c>
      <c r="T278" s="179">
        <f t="shared" si="41"/>
        <v>1201.2169432290714</v>
      </c>
      <c r="U278" s="181">
        <f t="shared" si="45"/>
        <v>2.0499999999999998</v>
      </c>
      <c r="V278" s="3">
        <f t="shared" si="42"/>
        <v>585.95948450198614</v>
      </c>
      <c r="W278" s="179">
        <f t="shared" si="43"/>
        <v>146.48987112549653</v>
      </c>
      <c r="X278">
        <f t="shared" si="44"/>
        <v>0</v>
      </c>
    </row>
    <row r="279" spans="16:24">
      <c r="P279">
        <v>275</v>
      </c>
      <c r="Q279" s="180">
        <f t="shared" si="40"/>
        <v>27.611538461538469</v>
      </c>
      <c r="R279" s="180">
        <f t="shared" si="38"/>
        <v>45.254833995939045</v>
      </c>
      <c r="S279" s="179">
        <f t="shared" si="39"/>
        <v>1249.5555894494096</v>
      </c>
      <c r="T279" s="179">
        <f t="shared" si="41"/>
        <v>1221.9440509878712</v>
      </c>
      <c r="U279" s="181">
        <f t="shared" si="45"/>
        <v>2.0499999999999998</v>
      </c>
      <c r="V279" s="3">
        <f t="shared" si="42"/>
        <v>596.07026877457133</v>
      </c>
      <c r="W279" s="179">
        <f t="shared" si="43"/>
        <v>149.01756719364283</v>
      </c>
      <c r="X279">
        <f t="shared" si="44"/>
        <v>0</v>
      </c>
    </row>
    <row r="280" spans="16:24">
      <c r="P280">
        <v>276</v>
      </c>
      <c r="Q280" s="180">
        <f t="shared" si="40"/>
        <v>27.692307692307701</v>
      </c>
      <c r="R280" s="180">
        <f t="shared" si="38"/>
        <v>45.886567936506459</v>
      </c>
      <c r="S280" s="179">
        <f t="shared" si="39"/>
        <v>1270.7049582417178</v>
      </c>
      <c r="T280" s="179">
        <f t="shared" si="41"/>
        <v>1243.0126505494102</v>
      </c>
      <c r="U280" s="181">
        <f t="shared" si="45"/>
        <v>2.0499999999999998</v>
      </c>
      <c r="V280" s="3">
        <f t="shared" si="42"/>
        <v>606.34763441434643</v>
      </c>
      <c r="W280" s="179">
        <f t="shared" si="43"/>
        <v>151.58690860358661</v>
      </c>
      <c r="X280">
        <f t="shared" si="44"/>
        <v>0</v>
      </c>
    </row>
    <row r="281" spans="16:24">
      <c r="P281">
        <v>277</v>
      </c>
      <c r="Q281" s="180">
        <f t="shared" si="40"/>
        <v>27.773076923076932</v>
      </c>
      <c r="R281" s="180">
        <f t="shared" si="38"/>
        <v>46.527120554249926</v>
      </c>
      <c r="S281" s="179">
        <f t="shared" si="39"/>
        <v>1292.2012981624571</v>
      </c>
      <c r="T281" s="179">
        <f t="shared" si="41"/>
        <v>1264.42822123938</v>
      </c>
      <c r="U281" s="181">
        <f t="shared" si="45"/>
        <v>2.0499999999999998</v>
      </c>
      <c r="V281" s="3">
        <f t="shared" si="42"/>
        <v>616.79425426311229</v>
      </c>
      <c r="W281" s="179">
        <f t="shared" si="43"/>
        <v>154.19856356577807</v>
      </c>
      <c r="X281">
        <f t="shared" si="44"/>
        <v>0</v>
      </c>
    </row>
    <row r="282" spans="16:24">
      <c r="P282">
        <v>278</v>
      </c>
      <c r="Q282" s="180">
        <f t="shared" si="40"/>
        <v>27.853846153846163</v>
      </c>
      <c r="R282" s="180">
        <f t="shared" si="38"/>
        <v>47.176614953315209</v>
      </c>
      <c r="S282" s="179">
        <f t="shared" si="39"/>
        <v>1314.0501749688801</v>
      </c>
      <c r="T282" s="179">
        <f t="shared" si="41"/>
        <v>1286.1963288150339</v>
      </c>
      <c r="U282" s="181">
        <f t="shared" si="45"/>
        <v>2.0499999999999998</v>
      </c>
      <c r="V282" s="3">
        <f t="shared" si="42"/>
        <v>627.41284332440682</v>
      </c>
      <c r="W282" s="179">
        <f t="shared" si="43"/>
        <v>156.85321083110171</v>
      </c>
      <c r="X282">
        <f t="shared" si="44"/>
        <v>0</v>
      </c>
    </row>
    <row r="283" spans="16:24">
      <c r="P283">
        <v>279</v>
      </c>
      <c r="Q283" s="180">
        <f t="shared" si="40"/>
        <v>27.934615384615395</v>
      </c>
      <c r="R283" s="180">
        <f t="shared" si="38"/>
        <v>47.835175956318025</v>
      </c>
      <c r="S283" s="179">
        <f t="shared" si="39"/>
        <v>1336.2572421951459</v>
      </c>
      <c r="T283" s="179">
        <f t="shared" si="41"/>
        <v>1308.3226268105304</v>
      </c>
      <c r="U283" s="181">
        <f t="shared" si="45"/>
        <v>2.0499999999999998</v>
      </c>
      <c r="V283" s="3">
        <f t="shared" si="42"/>
        <v>638.20615941977098</v>
      </c>
      <c r="W283" s="179">
        <f t="shared" si="43"/>
        <v>159.55153985494275</v>
      </c>
      <c r="X283">
        <f t="shared" si="44"/>
        <v>0</v>
      </c>
    </row>
    <row r="284" spans="16:24">
      <c r="P284">
        <v>280</v>
      </c>
      <c r="Q284" s="180">
        <f t="shared" si="40"/>
        <v>28.015384615384626</v>
      </c>
      <c r="R284" s="180">
        <f t="shared" si="38"/>
        <v>48.502930128332721</v>
      </c>
      <c r="S284" s="179">
        <f t="shared" si="39"/>
        <v>1358.8282425183679</v>
      </c>
      <c r="T284" s="179">
        <f t="shared" si="41"/>
        <v>1330.8128579029833</v>
      </c>
      <c r="U284" s="181">
        <f t="shared" si="45"/>
        <v>2.0499999999999998</v>
      </c>
      <c r="V284" s="3">
        <f t="shared" si="42"/>
        <v>649.17700385511387</v>
      </c>
      <c r="W284" s="179">
        <f t="shared" si="43"/>
        <v>162.29425096377847</v>
      </c>
      <c r="X284">
        <f t="shared" si="44"/>
        <v>16230</v>
      </c>
    </row>
    <row r="285" spans="16:24">
      <c r="P285">
        <v>281</v>
      </c>
      <c r="Q285" s="180">
        <f t="shared" si="40"/>
        <v>28.096153846153857</v>
      </c>
      <c r="R285" s="180">
        <f t="shared" si="38"/>
        <v>49.180005801216403</v>
      </c>
      <c r="S285" s="179">
        <f t="shared" si="39"/>
        <v>1381.7690091457152</v>
      </c>
      <c r="T285" s="179">
        <f t="shared" si="41"/>
        <v>1353.6728552995614</v>
      </c>
      <c r="U285" s="181">
        <f t="shared" si="45"/>
        <v>2.0499999999999998</v>
      </c>
      <c r="V285" s="3">
        <f t="shared" si="42"/>
        <v>660.32822209734707</v>
      </c>
      <c r="W285" s="179">
        <f t="shared" si="43"/>
        <v>165.08205552433677</v>
      </c>
      <c r="X285">
        <f t="shared" si="44"/>
        <v>0</v>
      </c>
    </row>
    <row r="286" spans="16:24">
      <c r="P286">
        <v>282</v>
      </c>
      <c r="Q286" s="180">
        <f t="shared" si="40"/>
        <v>28.176923076923089</v>
      </c>
      <c r="R286" s="180">
        <f t="shared" si="38"/>
        <v>49.866533098271979</v>
      </c>
      <c r="S286" s="179">
        <f t="shared" si="39"/>
        <v>1405.0854672228488</v>
      </c>
      <c r="T286" s="179">
        <f t="shared" si="41"/>
        <v>1376.9085441459258</v>
      </c>
      <c r="U286" s="181">
        <f t="shared" si="45"/>
        <v>2.0499999999999998</v>
      </c>
      <c r="V286" s="3">
        <f t="shared" si="42"/>
        <v>671.66270446142732</v>
      </c>
      <c r="W286" s="179">
        <f t="shared" si="43"/>
        <v>167.91567611535683</v>
      </c>
      <c r="X286">
        <f t="shared" si="44"/>
        <v>0</v>
      </c>
    </row>
    <row r="287" spans="16:24">
      <c r="P287">
        <v>283</v>
      </c>
      <c r="Q287" s="180">
        <f t="shared" si="40"/>
        <v>28.25769230769232</v>
      </c>
      <c r="R287" s="180">
        <f t="shared" si="38"/>
        <v>50.562643959256128</v>
      </c>
      <c r="S287" s="179">
        <f t="shared" si="39"/>
        <v>1428.7836352640575</v>
      </c>
      <c r="T287" s="179">
        <f t="shared" si="41"/>
        <v>1400.525942956365</v>
      </c>
      <c r="U287" s="181">
        <f t="shared" si="45"/>
        <v>2.0499999999999998</v>
      </c>
      <c r="V287" s="3">
        <f t="shared" si="42"/>
        <v>683.18338680798297</v>
      </c>
      <c r="W287" s="179">
        <f t="shared" si="43"/>
        <v>170.79584670199574</v>
      </c>
      <c r="X287">
        <f t="shared" si="44"/>
        <v>0</v>
      </c>
    </row>
    <row r="288" spans="16:24">
      <c r="P288">
        <v>284</v>
      </c>
      <c r="Q288" s="180">
        <f t="shared" si="40"/>
        <v>28.338461538461551</v>
      </c>
      <c r="R288" s="180">
        <f t="shared" si="38"/>
        <v>51.268472165735787</v>
      </c>
      <c r="S288" s="179">
        <f t="shared" si="39"/>
        <v>1452.8696266043903</v>
      </c>
      <c r="T288" s="179">
        <f t="shared" si="41"/>
        <v>1424.5311650659287</v>
      </c>
      <c r="U288" s="181">
        <f t="shared" si="45"/>
        <v>2.0499999999999998</v>
      </c>
      <c r="V288" s="3">
        <f t="shared" si="42"/>
        <v>694.89325125167261</v>
      </c>
      <c r="W288" s="179">
        <f t="shared" si="43"/>
        <v>173.72331281291815</v>
      </c>
      <c r="X288">
        <f t="shared" si="44"/>
        <v>0</v>
      </c>
    </row>
    <row r="289" spans="16:24">
      <c r="P289">
        <v>285</v>
      </c>
      <c r="Q289" s="180">
        <f t="shared" si="40"/>
        <v>28.419230769230783</v>
      </c>
      <c r="R289" s="180">
        <f t="shared" si="38"/>
        <v>51.984153366799077</v>
      </c>
      <c r="S289" s="179">
        <f t="shared" si="39"/>
        <v>1477.3496508741484</v>
      </c>
      <c r="T289" s="179">
        <f t="shared" si="41"/>
        <v>1448.9304201049176</v>
      </c>
      <c r="U289" s="181">
        <f t="shared" si="45"/>
        <v>2.0499999999999998</v>
      </c>
      <c r="V289" s="3">
        <f t="shared" si="42"/>
        <v>706.79532688044765</v>
      </c>
      <c r="W289" s="179">
        <f t="shared" si="43"/>
        <v>176.69883172011191</v>
      </c>
      <c r="X289">
        <f t="shared" si="44"/>
        <v>0</v>
      </c>
    </row>
    <row r="290" spans="16:24">
      <c r="P290">
        <v>286</v>
      </c>
      <c r="Q290" s="180">
        <f t="shared" si="40"/>
        <v>28.500000000000014</v>
      </c>
      <c r="R290" s="180">
        <f t="shared" si="38"/>
        <v>52.709825105124665</v>
      </c>
      <c r="S290" s="179">
        <f t="shared" si="39"/>
        <v>1502.2300154960537</v>
      </c>
      <c r="T290" s="179">
        <f t="shared" si="41"/>
        <v>1473.7300154960537</v>
      </c>
      <c r="U290" s="181">
        <f t="shared" si="45"/>
        <v>2.0499999999999998</v>
      </c>
      <c r="V290" s="3">
        <f t="shared" si="42"/>
        <v>718.89269048587994</v>
      </c>
      <c r="W290" s="179">
        <f t="shared" si="43"/>
        <v>179.72317262146998</v>
      </c>
      <c r="X290">
        <f t="shared" si="44"/>
        <v>0</v>
      </c>
    </row>
    <row r="291" spans="16:24">
      <c r="P291">
        <v>287</v>
      </c>
      <c r="Q291" s="180">
        <f t="shared" si="40"/>
        <v>28.580769230769246</v>
      </c>
      <c r="R291" s="180">
        <f t="shared" si="38"/>
        <v>53.445626843415624</v>
      </c>
      <c r="S291" s="179">
        <f t="shared" si="39"/>
        <v>1527.5171272054681</v>
      </c>
      <c r="T291" s="179">
        <f t="shared" si="41"/>
        <v>1498.9363579746989</v>
      </c>
      <c r="U291" s="181">
        <f t="shared" si="45"/>
        <v>2.0499999999999998</v>
      </c>
      <c r="V291" s="3">
        <f t="shared" si="42"/>
        <v>731.18846730473126</v>
      </c>
      <c r="W291" s="179">
        <f t="shared" si="43"/>
        <v>182.79711682618282</v>
      </c>
      <c r="X291">
        <f t="shared" si="44"/>
        <v>0</v>
      </c>
    </row>
    <row r="292" spans="16:24">
      <c r="P292">
        <v>288</v>
      </c>
      <c r="Q292" s="180">
        <f t="shared" si="40"/>
        <v>28.661538461538477</v>
      </c>
      <c r="R292" s="180">
        <f t="shared" si="38"/>
        <v>54.19169999120173</v>
      </c>
      <c r="S292" s="179">
        <f t="shared" si="39"/>
        <v>1553.2174935939827</v>
      </c>
      <c r="T292" s="179">
        <f t="shared" si="41"/>
        <v>1524.5559551324443</v>
      </c>
      <c r="U292" s="181">
        <f t="shared" si="45"/>
        <v>2.0499999999999998</v>
      </c>
      <c r="V292" s="3">
        <f t="shared" si="42"/>
        <v>743.68583177192409</v>
      </c>
      <c r="W292" s="179">
        <f t="shared" si="43"/>
        <v>185.92145794298102</v>
      </c>
      <c r="X292">
        <f t="shared" si="44"/>
        <v>0</v>
      </c>
    </row>
    <row r="293" spans="16:24">
      <c r="P293">
        <v>289</v>
      </c>
      <c r="Q293" s="180">
        <f t="shared" si="40"/>
        <v>28.742307692307708</v>
      </c>
      <c r="R293" s="180">
        <f t="shared" si="38"/>
        <v>54.948187932016239</v>
      </c>
      <c r="S293" s="179">
        <f t="shared" si="39"/>
        <v>1579.33772467676</v>
      </c>
      <c r="T293" s="179">
        <f t="shared" si="41"/>
        <v>1550.5954169844522</v>
      </c>
      <c r="U293" s="181">
        <f t="shared" si="45"/>
        <v>2.0499999999999998</v>
      </c>
      <c r="V293" s="3">
        <f t="shared" si="42"/>
        <v>756.38800828509875</v>
      </c>
      <c r="W293" s="179">
        <f t="shared" si="43"/>
        <v>189.09700207127469</v>
      </c>
      <c r="X293">
        <f t="shared" si="44"/>
        <v>0</v>
      </c>
    </row>
    <row r="294" spans="16:24">
      <c r="P294">
        <v>290</v>
      </c>
      <c r="Q294" s="180">
        <f t="shared" si="40"/>
        <v>28.82307692307694</v>
      </c>
      <c r="R294" s="180">
        <f t="shared" si="38"/>
        <v>55.715236050951923</v>
      </c>
      <c r="S294" s="179">
        <f t="shared" si="39"/>
        <v>1605.8845344839767</v>
      </c>
      <c r="T294" s="179">
        <f t="shared" si="41"/>
        <v>1577.0614575608997</v>
      </c>
      <c r="U294" s="181">
        <f t="shared" si="45"/>
        <v>2.0499999999999998</v>
      </c>
      <c r="V294" s="3">
        <f t="shared" si="42"/>
        <v>769.29827198092676</v>
      </c>
      <c r="W294" s="179">
        <f t="shared" si="43"/>
        <v>192.32456799523169</v>
      </c>
      <c r="X294">
        <f t="shared" si="44"/>
        <v>19230</v>
      </c>
    </row>
    <row r="295" spans="16:24">
      <c r="P295">
        <v>291</v>
      </c>
      <c r="Q295" s="180">
        <f t="shared" si="40"/>
        <v>28.903846153846171</v>
      </c>
      <c r="R295" s="180">
        <f t="shared" si="38"/>
        <v>56.492991762601918</v>
      </c>
      <c r="S295" s="179">
        <f t="shared" si="39"/>
        <v>1632.8647426767448</v>
      </c>
      <c r="T295" s="179">
        <f t="shared" si="41"/>
        <v>1603.9608965228986</v>
      </c>
      <c r="U295" s="181">
        <f t="shared" si="45"/>
        <v>2.0499999999999998</v>
      </c>
      <c r="V295" s="3">
        <f t="shared" si="42"/>
        <v>782.41994952336518</v>
      </c>
      <c r="W295" s="179">
        <f t="shared" si="43"/>
        <v>195.60498738084129</v>
      </c>
      <c r="X295">
        <f t="shared" si="44"/>
        <v>0</v>
      </c>
    </row>
    <row r="296" spans="16:24">
      <c r="P296">
        <v>292</v>
      </c>
      <c r="Q296" s="180">
        <f t="shared" si="40"/>
        <v>28.984615384615402</v>
      </c>
      <c r="R296" s="180">
        <f t="shared" si="38"/>
        <v>57.281604539390223</v>
      </c>
      <c r="S296" s="179">
        <f t="shared" si="39"/>
        <v>1660.2852761878653</v>
      </c>
      <c r="T296" s="179">
        <f t="shared" si="41"/>
        <v>1631.3006608032499</v>
      </c>
      <c r="U296" s="181">
        <f t="shared" si="45"/>
        <v>2.0499999999999998</v>
      </c>
      <c r="V296" s="3">
        <f t="shared" si="42"/>
        <v>795.75641990402437</v>
      </c>
      <c r="W296" s="179">
        <f t="shared" si="43"/>
        <v>198.93910497600609</v>
      </c>
      <c r="X296">
        <f t="shared" si="44"/>
        <v>0</v>
      </c>
    </row>
    <row r="297" spans="16:24">
      <c r="P297">
        <v>293</v>
      </c>
      <c r="Q297" s="180">
        <f t="shared" si="40"/>
        <v>29.065384615384634</v>
      </c>
      <c r="R297" s="180">
        <f t="shared" si="38"/>
        <v>58.081225940298317</v>
      </c>
      <c r="S297" s="179">
        <f t="shared" si="39"/>
        <v>1688.1531708878256</v>
      </c>
      <c r="T297" s="179">
        <f t="shared" si="41"/>
        <v>1659.087786272441</v>
      </c>
      <c r="U297" s="181">
        <f t="shared" si="45"/>
        <v>2.0499999999999998</v>
      </c>
      <c r="V297" s="3">
        <f t="shared" si="42"/>
        <v>809.31111525484937</v>
      </c>
      <c r="W297" s="179">
        <f t="shared" si="43"/>
        <v>202.32777881371234</v>
      </c>
      <c r="X297">
        <f t="shared" si="44"/>
        <v>0</v>
      </c>
    </row>
    <row r="298" spans="16:24">
      <c r="P298">
        <v>294</v>
      </c>
      <c r="Q298" s="180">
        <f t="shared" si="40"/>
        <v>29.146153846153865</v>
      </c>
      <c r="R298" s="180">
        <f t="shared" si="38"/>
        <v>58.892009639992004</v>
      </c>
      <c r="S298" s="179">
        <f t="shared" si="39"/>
        <v>1716.4755732763836</v>
      </c>
      <c r="T298" s="179">
        <f t="shared" si="41"/>
        <v>1687.3294194302298</v>
      </c>
      <c r="U298" s="181">
        <f t="shared" si="45"/>
        <v>2.0499999999999998</v>
      </c>
      <c r="V298" s="3">
        <f t="shared" si="42"/>
        <v>823.08752167328294</v>
      </c>
      <c r="W298" s="179">
        <f t="shared" si="43"/>
        <v>205.77188041832073</v>
      </c>
      <c r="X298">
        <f t="shared" si="44"/>
        <v>0</v>
      </c>
    </row>
    <row r="299" spans="16:24">
      <c r="P299">
        <v>295</v>
      </c>
      <c r="Q299" s="180">
        <f t="shared" si="40"/>
        <v>29.226923076923097</v>
      </c>
      <c r="R299" s="180">
        <f t="shared" si="38"/>
        <v>59.714111458355703</v>
      </c>
      <c r="S299" s="179">
        <f t="shared" si="39"/>
        <v>1745.2597422001743</v>
      </c>
      <c r="T299" s="179">
        <f t="shared" si="41"/>
        <v>1716.0328191232511</v>
      </c>
      <c r="U299" s="181">
        <f t="shared" si="45"/>
        <v>2.0499999999999998</v>
      </c>
      <c r="V299" s="3">
        <f t="shared" si="42"/>
        <v>837.08918006012254</v>
      </c>
      <c r="W299" s="179">
        <f t="shared" si="43"/>
        <v>209.27229501503064</v>
      </c>
      <c r="X299">
        <f t="shared" si="44"/>
        <v>0</v>
      </c>
    </row>
    <row r="300" spans="16:24">
      <c r="P300">
        <v>296</v>
      </c>
      <c r="Q300" s="180">
        <f t="shared" si="40"/>
        <v>29.307692307692328</v>
      </c>
      <c r="R300" s="180">
        <f t="shared" si="38"/>
        <v>60.547689390438151</v>
      </c>
      <c r="S300" s="179">
        <f t="shared" si="39"/>
        <v>1774.5130505966886</v>
      </c>
      <c r="T300" s="179">
        <f t="shared" si="41"/>
        <v>1745.2053582889962</v>
      </c>
      <c r="U300" s="181">
        <f t="shared" si="45"/>
        <v>2.0499999999999998</v>
      </c>
      <c r="V300" s="3">
        <f t="shared" si="42"/>
        <v>851.31968697024217</v>
      </c>
      <c r="W300" s="179">
        <f t="shared" si="43"/>
        <v>212.82992174256054</v>
      </c>
      <c r="X300">
        <f t="shared" si="44"/>
        <v>0</v>
      </c>
    </row>
    <row r="301" spans="16:24">
      <c r="P301">
        <v>297</v>
      </c>
      <c r="Q301" s="180">
        <f t="shared" si="40"/>
        <v>29.388461538461559</v>
      </c>
      <c r="R301" s="180">
        <f t="shared" si="38"/>
        <v>61.392903636816911</v>
      </c>
      <c r="S301" s="179">
        <f t="shared" si="39"/>
        <v>1804.2429872650705</v>
      </c>
      <c r="T301" s="179">
        <f t="shared" si="41"/>
        <v>1774.8545257266089</v>
      </c>
      <c r="U301" s="181">
        <f t="shared" si="45"/>
        <v>2.0499999999999998</v>
      </c>
      <c r="V301" s="3">
        <f t="shared" si="42"/>
        <v>865.78269547639468</v>
      </c>
      <c r="W301" s="179">
        <f t="shared" si="43"/>
        <v>216.44567386909867</v>
      </c>
      <c r="X301">
        <f t="shared" si="44"/>
        <v>0</v>
      </c>
    </row>
    <row r="302" spans="16:24">
      <c r="P302">
        <v>298</v>
      </c>
      <c r="Q302" s="180">
        <f t="shared" si="40"/>
        <v>29.469230769230791</v>
      </c>
      <c r="R302" s="180">
        <f t="shared" si="38"/>
        <v>62.249916634386238</v>
      </c>
      <c r="S302" s="179">
        <f t="shared" si="39"/>
        <v>1834.4571586641066</v>
      </c>
      <c r="T302" s="179">
        <f t="shared" si="41"/>
        <v>1804.9879278948758</v>
      </c>
      <c r="U302" s="181">
        <f t="shared" si="45"/>
        <v>2.0499999999999998</v>
      </c>
      <c r="V302" s="3">
        <f t="shared" si="42"/>
        <v>880.48191604628096</v>
      </c>
      <c r="W302" s="179">
        <f t="shared" si="43"/>
        <v>220.12047901157024</v>
      </c>
      <c r="X302">
        <f t="shared" si="44"/>
        <v>0</v>
      </c>
    </row>
    <row r="303" spans="16:24">
      <c r="P303">
        <v>299</v>
      </c>
      <c r="Q303" s="180">
        <f t="shared" si="40"/>
        <v>29.550000000000022</v>
      </c>
      <c r="R303" s="180">
        <f t="shared" si="38"/>
        <v>63.118893087574989</v>
      </c>
      <c r="S303" s="179">
        <f t="shared" si="39"/>
        <v>1865.1632907378423</v>
      </c>
      <c r="T303" s="179">
        <f t="shared" si="41"/>
        <v>1835.6132907378424</v>
      </c>
      <c r="U303" s="181">
        <f t="shared" si="45"/>
        <v>2.0499999999999998</v>
      </c>
      <c r="V303" s="3">
        <f t="shared" si="42"/>
        <v>895.42111743309397</v>
      </c>
      <c r="W303" s="179">
        <f t="shared" si="43"/>
        <v>223.85527935827349</v>
      </c>
      <c r="X303">
        <f t="shared" si="44"/>
        <v>0</v>
      </c>
    </row>
    <row r="304" spans="16:24">
      <c r="P304">
        <v>300</v>
      </c>
      <c r="Q304" s="180">
        <f t="shared" si="40"/>
        <v>29.630769230769253</v>
      </c>
      <c r="R304" s="180">
        <f t="shared" si="38"/>
        <v>64</v>
      </c>
      <c r="S304" s="179">
        <f t="shared" si="39"/>
        <v>1896.3692307692322</v>
      </c>
      <c r="T304" s="179">
        <f t="shared" si="41"/>
        <v>1866.7384615384631</v>
      </c>
      <c r="U304" s="181">
        <f t="shared" si="45"/>
        <v>2.0499999999999998</v>
      </c>
      <c r="V304" s="3">
        <f t="shared" si="42"/>
        <v>910.60412757973813</v>
      </c>
      <c r="W304" s="179">
        <f t="shared" si="43"/>
        <v>227.65103189493453</v>
      </c>
      <c r="X304">
        <f t="shared" si="44"/>
        <v>22770</v>
      </c>
    </row>
    <row r="305" spans="16:24">
      <c r="P305">
        <v>301</v>
      </c>
      <c r="Q305" s="180">
        <f t="shared" si="40"/>
        <v>29.711538461538485</v>
      </c>
      <c r="R305" s="180">
        <f t="shared" si="38"/>
        <v>64.893406706561819</v>
      </c>
      <c r="S305" s="179">
        <f t="shared" si="39"/>
        <v>1928.0829492622709</v>
      </c>
      <c r="T305" s="179">
        <f t="shared" si="41"/>
        <v>1898.3714108007323</v>
      </c>
      <c r="U305" s="181">
        <f t="shared" si="45"/>
        <v>2.0499999999999998</v>
      </c>
      <c r="V305" s="3">
        <f t="shared" si="42"/>
        <v>926.03483453694264</v>
      </c>
      <c r="W305" s="179">
        <f t="shared" si="43"/>
        <v>231.50870863423566</v>
      </c>
      <c r="X305">
        <f t="shared" si="44"/>
        <v>0</v>
      </c>
    </row>
    <row r="306" spans="16:24">
      <c r="P306">
        <v>302</v>
      </c>
      <c r="Q306" s="180">
        <f t="shared" si="40"/>
        <v>29.792307692307716</v>
      </c>
      <c r="R306" s="180">
        <f t="shared" si="38"/>
        <v>65.799284905988245</v>
      </c>
      <c r="S306" s="179">
        <f t="shared" si="39"/>
        <v>1960.3125418530205</v>
      </c>
      <c r="T306" s="179">
        <f t="shared" si="41"/>
        <v>1930.5202341607128</v>
      </c>
      <c r="U306" s="181">
        <f t="shared" si="45"/>
        <v>2.0499999999999998</v>
      </c>
      <c r="V306" s="3">
        <f t="shared" si="42"/>
        <v>941.71718739546975</v>
      </c>
      <c r="W306" s="179">
        <f t="shared" si="43"/>
        <v>235.42929684886744</v>
      </c>
      <c r="X306">
        <f t="shared" si="44"/>
        <v>0</v>
      </c>
    </row>
    <row r="307" spans="16:24">
      <c r="P307">
        <v>303</v>
      </c>
      <c r="Q307" s="180">
        <f t="shared" si="40"/>
        <v>29.873076923076948</v>
      </c>
      <c r="R307" s="180">
        <f t="shared" si="38"/>
        <v>66.717808693831728</v>
      </c>
      <c r="S307" s="179">
        <f t="shared" si="39"/>
        <v>1993.0662312499671</v>
      </c>
      <c r="T307" s="179">
        <f t="shared" si="41"/>
        <v>1963.1931543268902</v>
      </c>
      <c r="U307" s="181">
        <f t="shared" si="45"/>
        <v>2.0499999999999998</v>
      </c>
      <c r="V307" s="3">
        <f t="shared" si="42"/>
        <v>957.65519723262946</v>
      </c>
      <c r="W307" s="179">
        <f t="shared" si="43"/>
        <v>239.41379930815737</v>
      </c>
      <c r="X307">
        <f t="shared" si="44"/>
        <v>0</v>
      </c>
    </row>
    <row r="308" spans="16:24">
      <c r="P308">
        <v>304</v>
      </c>
      <c r="Q308" s="180">
        <f t="shared" si="40"/>
        <v>29.953846153846179</v>
      </c>
      <c r="R308" s="180">
        <f t="shared" si="38"/>
        <v>67.649154595928337</v>
      </c>
      <c r="S308" s="179">
        <f t="shared" si="39"/>
        <v>2026.3523692041936</v>
      </c>
      <c r="T308" s="179">
        <f t="shared" si="41"/>
        <v>1996.3985230503474</v>
      </c>
      <c r="U308" s="181">
        <f t="shared" si="45"/>
        <v>2.0499999999999998</v>
      </c>
      <c r="V308" s="3">
        <f t="shared" si="42"/>
        <v>973.85293807334028</v>
      </c>
      <c r="W308" s="179">
        <f t="shared" si="43"/>
        <v>243.46323451833507</v>
      </c>
      <c r="X308">
        <f t="shared" si="44"/>
        <v>0</v>
      </c>
    </row>
    <row r="309" spans="16:24">
      <c r="P309">
        <v>305</v>
      </c>
      <c r="Q309" s="180">
        <f t="shared" si="40"/>
        <v>30.03461538461541</v>
      </c>
      <c r="R309" s="180">
        <f t="shared" si="38"/>
        <v>68.593501602322732</v>
      </c>
      <c r="S309" s="179">
        <f t="shared" si="39"/>
        <v>2060.1794385097642</v>
      </c>
      <c r="T309" s="179">
        <f t="shared" si="41"/>
        <v>2030.1448231251488</v>
      </c>
      <c r="U309" s="181">
        <f t="shared" si="45"/>
        <v>2.0499999999999998</v>
      </c>
      <c r="V309" s="3">
        <f t="shared" si="42"/>
        <v>990.31454786592633</v>
      </c>
      <c r="W309" s="179">
        <f t="shared" si="43"/>
        <v>247.57863696648158</v>
      </c>
      <c r="X309">
        <f t="shared" si="44"/>
        <v>0</v>
      </c>
    </row>
    <row r="310" spans="16:24">
      <c r="P310">
        <v>306</v>
      </c>
      <c r="Q310" s="180">
        <f t="shared" si="40"/>
        <v>30.115384615384642</v>
      </c>
      <c r="R310" s="180">
        <f t="shared" si="38"/>
        <v>69.551031201667726</v>
      </c>
      <c r="S310" s="179">
        <f t="shared" si="39"/>
        <v>2094.5560550348414</v>
      </c>
      <c r="T310" s="179">
        <f t="shared" si="41"/>
        <v>2064.4406704194566</v>
      </c>
      <c r="U310" s="181">
        <f t="shared" si="45"/>
        <v>2.0499999999999998</v>
      </c>
      <c r="V310" s="3">
        <f t="shared" si="42"/>
        <v>1007.0442294729057</v>
      </c>
      <c r="W310" s="179">
        <f t="shared" si="43"/>
        <v>251.76105736822643</v>
      </c>
      <c r="X310">
        <f t="shared" si="44"/>
        <v>0</v>
      </c>
    </row>
    <row r="311" spans="16:24">
      <c r="P311">
        <v>307</v>
      </c>
      <c r="Q311" s="180">
        <f t="shared" si="40"/>
        <v>30.196153846153873</v>
      </c>
      <c r="R311" s="180">
        <f t="shared" si="38"/>
        <v>70.521927416103068</v>
      </c>
      <c r="S311" s="179">
        <f t="shared" si="39"/>
        <v>2129.4909697839448</v>
      </c>
      <c r="T311" s="179">
        <f t="shared" si="41"/>
        <v>2099.2948159377911</v>
      </c>
      <c r="U311" s="181">
        <f t="shared" si="45"/>
        <v>2.0499999999999998</v>
      </c>
      <c r="V311" s="3">
        <f t="shared" si="42"/>
        <v>1024.0462516769715</v>
      </c>
      <c r="W311" s="179">
        <f t="shared" si="43"/>
        <v>256.01156291924286</v>
      </c>
      <c r="X311">
        <f t="shared" si="44"/>
        <v>0</v>
      </c>
    </row>
    <row r="312" spans="16:24">
      <c r="P312">
        <v>308</v>
      </c>
      <c r="Q312" s="180">
        <f t="shared" si="40"/>
        <v>30.276923076923104</v>
      </c>
      <c r="R312" s="180">
        <f t="shared" si="38"/>
        <v>71.50637683662211</v>
      </c>
      <c r="S312" s="179">
        <f t="shared" si="39"/>
        <v>2164.9930709918835</v>
      </c>
      <c r="T312" s="179">
        <f t="shared" si="41"/>
        <v>2134.7161479149604</v>
      </c>
      <c r="U312" s="181">
        <f t="shared" si="45"/>
        <v>2.0499999999999998</v>
      </c>
      <c r="V312" s="3">
        <f t="shared" si="42"/>
        <v>1041.3249502024198</v>
      </c>
      <c r="W312" s="179">
        <f t="shared" si="43"/>
        <v>260.33123755060495</v>
      </c>
      <c r="X312">
        <f t="shared" si="44"/>
        <v>0</v>
      </c>
    </row>
    <row r="313" spans="16:24">
      <c r="P313">
        <v>309</v>
      </c>
      <c r="Q313" s="180">
        <f t="shared" si="40"/>
        <v>30.357692307692336</v>
      </c>
      <c r="R313" s="180">
        <f t="shared" si="38"/>
        <v>72.504568658931106</v>
      </c>
      <c r="S313" s="179">
        <f t="shared" si="39"/>
        <v>2201.0713862497837</v>
      </c>
      <c r="T313" s="179">
        <f t="shared" si="41"/>
        <v>2170.7136939420911</v>
      </c>
      <c r="U313" s="181">
        <f t="shared" si="45"/>
        <v>2.0499999999999998</v>
      </c>
      <c r="V313" s="3">
        <f t="shared" si="42"/>
        <v>1058.8847287522397</v>
      </c>
      <c r="W313" s="179">
        <f t="shared" si="43"/>
        <v>264.72118218805991</v>
      </c>
      <c r="X313">
        <f t="shared" si="44"/>
        <v>0</v>
      </c>
    </row>
    <row r="314" spans="16:24">
      <c r="P314">
        <v>310</v>
      </c>
      <c r="Q314" s="180">
        <f t="shared" si="40"/>
        <v>30.438461538461567</v>
      </c>
      <c r="R314" s="180">
        <f t="shared" si="38"/>
        <v>73.516694719810218</v>
      </c>
      <c r="S314" s="179">
        <f t="shared" si="39"/>
        <v>2237.7350846637637</v>
      </c>
      <c r="T314" s="179">
        <f t="shared" si="41"/>
        <v>2207.2966231253022</v>
      </c>
      <c r="U314" s="181">
        <f t="shared" si="45"/>
        <v>2.0499999999999998</v>
      </c>
      <c r="V314" s="3">
        <f t="shared" si="42"/>
        <v>1076.7300600611231</v>
      </c>
      <c r="W314" s="179">
        <f t="shared" si="43"/>
        <v>269.18251501528079</v>
      </c>
      <c r="X314">
        <f t="shared" si="44"/>
        <v>26920</v>
      </c>
    </row>
    <row r="315" spans="16:24">
      <c r="P315">
        <v>311</v>
      </c>
      <c r="Q315" s="180">
        <f t="shared" si="40"/>
        <v>30.519230769230798</v>
      </c>
      <c r="R315" s="180">
        <f t="shared" si="38"/>
        <v>74.542949533981115</v>
      </c>
      <c r="S315" s="179">
        <f t="shared" si="39"/>
        <v>2274.993479046695</v>
      </c>
      <c r="T315" s="179">
        <f t="shared" si="41"/>
        <v>2244.4742482774641</v>
      </c>
      <c r="U315" s="181">
        <f t="shared" si="45"/>
        <v>2.0499999999999998</v>
      </c>
      <c r="V315" s="3">
        <f t="shared" si="42"/>
        <v>1094.8654869646168</v>
      </c>
      <c r="W315" s="179">
        <f t="shared" si="43"/>
        <v>273.71637174115421</v>
      </c>
      <c r="X315">
        <f t="shared" si="44"/>
        <v>0</v>
      </c>
    </row>
    <row r="316" spans="16:24">
      <c r="P316">
        <v>312</v>
      </c>
      <c r="Q316" s="180">
        <f t="shared" si="40"/>
        <v>30.60000000000003</v>
      </c>
      <c r="R316" s="180">
        <f t="shared" si="38"/>
        <v>75.583530331489939</v>
      </c>
      <c r="S316" s="179">
        <f t="shared" si="39"/>
        <v>2312.8560281435944</v>
      </c>
      <c r="T316" s="179">
        <f t="shared" si="41"/>
        <v>2282.2560281435944</v>
      </c>
      <c r="U316" s="181">
        <f t="shared" si="45"/>
        <v>2.0499999999999998</v>
      </c>
      <c r="V316" s="3">
        <f t="shared" si="42"/>
        <v>1113.2956234846804</v>
      </c>
      <c r="W316" s="179">
        <f t="shared" si="43"/>
        <v>278.3239058711701</v>
      </c>
      <c r="X316">
        <f t="shared" si="44"/>
        <v>0</v>
      </c>
    </row>
    <row r="317" spans="16:24">
      <c r="P317">
        <v>313</v>
      </c>
      <c r="Q317" s="180">
        <f t="shared" si="40"/>
        <v>30.680769230769261</v>
      </c>
      <c r="R317" s="180">
        <f t="shared" si="38"/>
        <v>76.638637095611401</v>
      </c>
      <c r="S317" s="179">
        <f t="shared" si="39"/>
        <v>2351.3323388911258</v>
      </c>
      <c r="T317" s="179">
        <f t="shared" si="41"/>
        <v>2320.6515696603565</v>
      </c>
      <c r="U317" s="181">
        <f t="shared" si="45"/>
        <v>2.0499999999999998</v>
      </c>
      <c r="V317" s="3">
        <f t="shared" si="42"/>
        <v>1132.0251559318813</v>
      </c>
      <c r="W317" s="179">
        <f t="shared" si="43"/>
        <v>283.00628898297032</v>
      </c>
      <c r="X317">
        <f t="shared" si="44"/>
        <v>0</v>
      </c>
    </row>
    <row r="318" spans="16:24">
      <c r="P318">
        <v>314</v>
      </c>
      <c r="Q318" s="180">
        <f t="shared" si="40"/>
        <v>30.761538461538493</v>
      </c>
      <c r="R318" s="180">
        <f t="shared" si="38"/>
        <v>77.708472601283006</v>
      </c>
      <c r="S318" s="179">
        <f t="shared" si="39"/>
        <v>2390.4321687117772</v>
      </c>
      <c r="T318" s="179">
        <f t="shared" si="41"/>
        <v>2359.6706302502389</v>
      </c>
      <c r="U318" s="181">
        <f t="shared" si="45"/>
        <v>2.0499999999999998</v>
      </c>
      <c r="V318" s="3">
        <f t="shared" si="42"/>
        <v>1151.0588440245069</v>
      </c>
      <c r="W318" s="179">
        <f t="shared" si="43"/>
        <v>287.76471100612673</v>
      </c>
      <c r="X318">
        <f t="shared" si="44"/>
        <v>0</v>
      </c>
    </row>
    <row r="319" spans="16:24">
      <c r="P319">
        <v>315</v>
      </c>
      <c r="Q319" s="180">
        <f t="shared" si="40"/>
        <v>30.842307692307724</v>
      </c>
      <c r="R319" s="180">
        <f t="shared" si="38"/>
        <v>78.793242454074615</v>
      </c>
      <c r="S319" s="179">
        <f t="shared" si="39"/>
        <v>2430.1654278431729</v>
      </c>
      <c r="T319" s="179">
        <f t="shared" si="41"/>
        <v>2399.3231201508652</v>
      </c>
      <c r="U319" s="181">
        <f t="shared" si="45"/>
        <v>2.0499999999999998</v>
      </c>
      <c r="V319" s="3">
        <f t="shared" si="42"/>
        <v>1170.4015220248125</v>
      </c>
      <c r="W319" s="179">
        <f t="shared" si="43"/>
        <v>292.60038050620312</v>
      </c>
      <c r="X319">
        <f t="shared" si="44"/>
        <v>0</v>
      </c>
    </row>
    <row r="320" spans="16:24">
      <c r="P320">
        <v>316</v>
      </c>
      <c r="Q320" s="180">
        <f t="shared" si="40"/>
        <v>30.923076923076955</v>
      </c>
      <c r="R320" s="180">
        <f t="shared" si="38"/>
        <v>79.893155129703175</v>
      </c>
      <c r="S320" s="179">
        <f t="shared" si="39"/>
        <v>2470.5421817031315</v>
      </c>
      <c r="T320" s="179">
        <f t="shared" si="41"/>
        <v>2439.6191047800544</v>
      </c>
      <c r="U320" s="181">
        <f t="shared" si="45"/>
        <v>2.0499999999999998</v>
      </c>
      <c r="V320" s="3">
        <f t="shared" si="42"/>
        <v>1190.0580998927096</v>
      </c>
      <c r="W320" s="179">
        <f t="shared" si="43"/>
        <v>297.5145249731774</v>
      </c>
      <c r="X320">
        <f t="shared" si="44"/>
        <v>0</v>
      </c>
    </row>
    <row r="321" spans="16:24">
      <c r="P321">
        <v>317</v>
      </c>
      <c r="Q321" s="180">
        <f t="shared" si="40"/>
        <v>31.003846153846187</v>
      </c>
      <c r="R321" s="180">
        <f t="shared" si="38"/>
        <v>81.008422014097903</v>
      </c>
      <c r="S321" s="179">
        <f t="shared" si="39"/>
        <v>2511.572653290938</v>
      </c>
      <c r="T321" s="179">
        <f t="shared" si="41"/>
        <v>2480.5688071370919</v>
      </c>
      <c r="U321" s="181">
        <f t="shared" si="45"/>
        <v>2.0499999999999998</v>
      </c>
      <c r="V321" s="3">
        <f t="shared" si="42"/>
        <v>1210.033564457118</v>
      </c>
      <c r="W321" s="179">
        <f t="shared" si="43"/>
        <v>302.5083911142795</v>
      </c>
      <c r="X321">
        <f t="shared" si="44"/>
        <v>0</v>
      </c>
    </row>
    <row r="322" spans="16:24">
      <c r="P322">
        <v>318</v>
      </c>
      <c r="Q322" s="180">
        <f t="shared" si="40"/>
        <v>31.084615384615418</v>
      </c>
      <c r="R322" s="180">
        <f t="shared" si="38"/>
        <v>82.139257444025901</v>
      </c>
      <c r="S322" s="179">
        <f t="shared" si="39"/>
        <v>2553.2672256254541</v>
      </c>
      <c r="T322" s="179">
        <f t="shared" si="41"/>
        <v>2522.1826102408386</v>
      </c>
      <c r="U322" s="181">
        <f t="shared" si="45"/>
        <v>2.0499999999999998</v>
      </c>
      <c r="V322" s="3">
        <f t="shared" si="42"/>
        <v>1230.3329806052873</v>
      </c>
      <c r="W322" s="179">
        <f t="shared" si="43"/>
        <v>307.58324515132182</v>
      </c>
      <c r="X322">
        <f t="shared" si="44"/>
        <v>0</v>
      </c>
    </row>
    <row r="323" spans="16:24">
      <c r="P323">
        <v>319</v>
      </c>
      <c r="Q323" s="180">
        <f t="shared" si="40"/>
        <v>31.165384615384649</v>
      </c>
      <c r="R323" s="180">
        <f t="shared" si="38"/>
        <v>83.28587874828375</v>
      </c>
      <c r="S323" s="179">
        <f t="shared" si="39"/>
        <v>2595.6364442205536</v>
      </c>
      <c r="T323" s="179">
        <f t="shared" si="41"/>
        <v>2564.4710596051691</v>
      </c>
      <c r="U323" s="181">
        <f t="shared" si="45"/>
        <v>2.0499999999999998</v>
      </c>
      <c r="V323" s="3">
        <f t="shared" si="42"/>
        <v>1250.9614924903265</v>
      </c>
      <c r="W323" s="179">
        <f t="shared" si="43"/>
        <v>312.74037312258162</v>
      </c>
      <c r="X323">
        <f t="shared" si="44"/>
        <v>0</v>
      </c>
    </row>
    <row r="324" spans="16:24">
      <c r="P324">
        <v>320</v>
      </c>
      <c r="Q324" s="180">
        <f t="shared" si="40"/>
        <v>31.246153846153881</v>
      </c>
      <c r="R324" s="180">
        <f t="shared" ref="R324:R387" si="46">POWER(2,P324/50)</f>
        <v>84.4485062894652</v>
      </c>
      <c r="S324" s="179">
        <f t="shared" ref="S324:S387" si="47">Q324*R324</f>
        <v>2638.6910195985233</v>
      </c>
      <c r="T324" s="179">
        <f t="shared" si="41"/>
        <v>2607.4448657523694</v>
      </c>
      <c r="U324" s="181">
        <f t="shared" si="45"/>
        <v>2.0499999999999998</v>
      </c>
      <c r="V324" s="3">
        <f t="shared" si="42"/>
        <v>1271.9243247572535</v>
      </c>
      <c r="W324" s="179">
        <f t="shared" si="43"/>
        <v>317.98108118931339</v>
      </c>
      <c r="X324">
        <f t="shared" si="44"/>
        <v>31800</v>
      </c>
    </row>
    <row r="325" spans="16:24">
      <c r="P325">
        <v>321</v>
      </c>
      <c r="Q325" s="180">
        <f t="shared" si="40"/>
        <v>31.326923076923112</v>
      </c>
      <c r="R325" s="180">
        <f t="shared" si="46"/>
        <v>85.627363506311184</v>
      </c>
      <c r="S325" s="179">
        <f t="shared" si="47"/>
        <v>2682.4418298419437</v>
      </c>
      <c r="T325" s="179">
        <f t="shared" si="41"/>
        <v>2651.1149067650204</v>
      </c>
      <c r="U325" s="181">
        <f t="shared" si="45"/>
        <v>2.0499999999999998</v>
      </c>
      <c r="V325" s="3">
        <f t="shared" si="42"/>
        <v>1293.2267837878148</v>
      </c>
      <c r="W325" s="179">
        <f t="shared" si="43"/>
        <v>323.30669594695371</v>
      </c>
      <c r="X325">
        <f t="shared" si="44"/>
        <v>0</v>
      </c>
    </row>
    <row r="326" spans="16:24">
      <c r="P326">
        <v>322</v>
      </c>
      <c r="Q326" s="180">
        <f t="shared" si="40"/>
        <v>31.407692307692344</v>
      </c>
      <c r="R326" s="180">
        <f t="shared" si="46"/>
        <v>86.822676956650994</v>
      </c>
      <c r="S326" s="179">
        <f t="shared" si="47"/>
        <v>2726.8999231846647</v>
      </c>
      <c r="T326" s="179">
        <f t="shared" si="41"/>
        <v>2695.4922308769724</v>
      </c>
      <c r="U326" s="181">
        <f t="shared" si="45"/>
        <v>2.0499999999999998</v>
      </c>
      <c r="V326" s="3">
        <f t="shared" si="42"/>
        <v>1314.8742589643768</v>
      </c>
      <c r="W326" s="179">
        <f t="shared" si="43"/>
        <v>328.71856474109421</v>
      </c>
      <c r="X326">
        <f t="shared" si="44"/>
        <v>0</v>
      </c>
    </row>
    <row r="327" spans="16:24">
      <c r="P327">
        <v>323</v>
      </c>
      <c r="Q327" s="180">
        <f t="shared" si="40"/>
        <v>31.488461538461575</v>
      </c>
      <c r="R327" s="180">
        <f t="shared" si="46"/>
        <v>88.03467636094355</v>
      </c>
      <c r="S327" s="179">
        <f t="shared" si="47"/>
        <v>2772.0765206424835</v>
      </c>
      <c r="T327" s="179">
        <f t="shared" si="41"/>
        <v>2740.5880591040218</v>
      </c>
      <c r="U327" s="181">
        <f t="shared" si="45"/>
        <v>2.0499999999999998</v>
      </c>
      <c r="V327" s="3">
        <f t="shared" si="42"/>
        <v>1336.8722239531814</v>
      </c>
      <c r="W327" s="179">
        <f t="shared" si="43"/>
        <v>334.21805598829536</v>
      </c>
      <c r="X327">
        <f t="shared" si="44"/>
        <v>0</v>
      </c>
    </row>
    <row r="328" spans="16:24">
      <c r="P328">
        <v>324</v>
      </c>
      <c r="Q328" s="180">
        <f t="shared" si="40"/>
        <v>31.569230769230806</v>
      </c>
      <c r="R328" s="180">
        <f t="shared" si="46"/>
        <v>89.263594646425943</v>
      </c>
      <c r="S328" s="179">
        <f t="shared" si="47"/>
        <v>2817.9830186840964</v>
      </c>
      <c r="T328" s="179">
        <f t="shared" si="41"/>
        <v>2786.4137879148657</v>
      </c>
      <c r="U328" s="181">
        <f t="shared" si="45"/>
        <v>2.0499999999999998</v>
      </c>
      <c r="V328" s="3">
        <f t="shared" si="42"/>
        <v>1359.2262380072516</v>
      </c>
      <c r="W328" s="179">
        <f t="shared" si="43"/>
        <v>339.8065595018129</v>
      </c>
      <c r="X328">
        <f t="shared" si="44"/>
        <v>0</v>
      </c>
    </row>
    <row r="329" spans="16:24">
      <c r="P329">
        <v>325</v>
      </c>
      <c r="Q329" s="182">
        <f>M12</f>
        <v>31.65</v>
      </c>
      <c r="R329" s="180">
        <f t="shared" si="46"/>
        <v>90.509667991878061</v>
      </c>
      <c r="S329" s="179">
        <f t="shared" si="47"/>
        <v>2864.6309919429405</v>
      </c>
      <c r="T329" s="179">
        <f t="shared" si="41"/>
        <v>2832.9809919429404</v>
      </c>
      <c r="U329" s="183">
        <f>J11</f>
        <v>2.2999999999999998</v>
      </c>
      <c r="V329" s="3">
        <f t="shared" si="42"/>
        <v>1231.7308660621482</v>
      </c>
      <c r="W329" s="179">
        <f t="shared" si="43"/>
        <v>307.93271651553704</v>
      </c>
      <c r="X329">
        <f t="shared" si="44"/>
        <v>0</v>
      </c>
    </row>
    <row r="330" spans="16:24">
      <c r="P330">
        <v>326</v>
      </c>
      <c r="Q330" s="180">
        <f>Q329+(Q$399-Q$329)/(P$399-P$329)</f>
        <v>31.734999999999999</v>
      </c>
      <c r="R330" s="180">
        <f t="shared" si="46"/>
        <v>91.77313587301289</v>
      </c>
      <c r="S330" s="179">
        <f t="shared" si="47"/>
        <v>2912.4204669300639</v>
      </c>
      <c r="T330" s="179">
        <f t="shared" ref="T330:T393" si="48">S330-Q330</f>
        <v>2880.6854669300637</v>
      </c>
      <c r="U330" s="181">
        <f t="shared" si="45"/>
        <v>2.2999999999999998</v>
      </c>
      <c r="V330" s="3">
        <f t="shared" ref="V330:V393" si="49">T330/U330</f>
        <v>1252.4719421435061</v>
      </c>
      <c r="W330" s="179">
        <f t="shared" ref="W330:W393" si="50">V330/4</f>
        <v>313.11798553587653</v>
      </c>
      <c r="X330">
        <f t="shared" ref="X330:X393" si="51">IF(MOD(P330,10)=0,ROUND(W330*100,-1),)</f>
        <v>0</v>
      </c>
    </row>
    <row r="331" spans="16:24">
      <c r="P331">
        <v>327</v>
      </c>
      <c r="Q331" s="180">
        <f t="shared" ref="Q331:Q394" si="52">Q330+(Q$399-Q$329)/(P$399-P$329)</f>
        <v>31.82</v>
      </c>
      <c r="R331" s="180">
        <f t="shared" si="46"/>
        <v>93.054241108499866</v>
      </c>
      <c r="S331" s="179">
        <f t="shared" si="47"/>
        <v>2960.9859520724658</v>
      </c>
      <c r="T331" s="179">
        <f t="shared" si="48"/>
        <v>2929.1659520724656</v>
      </c>
      <c r="U331" s="181">
        <f t="shared" ref="U331:U394" si="53">U330</f>
        <v>2.2999999999999998</v>
      </c>
      <c r="V331" s="3">
        <f t="shared" si="49"/>
        <v>1273.5504139445504</v>
      </c>
      <c r="W331" s="179">
        <f t="shared" si="50"/>
        <v>318.38760348613761</v>
      </c>
      <c r="X331">
        <f t="shared" si="51"/>
        <v>0</v>
      </c>
    </row>
    <row r="332" spans="16:24">
      <c r="P332">
        <v>328</v>
      </c>
      <c r="Q332" s="180">
        <f t="shared" si="52"/>
        <v>31.905000000000001</v>
      </c>
      <c r="R332" s="180">
        <f t="shared" si="46"/>
        <v>94.353229906630432</v>
      </c>
      <c r="S332" s="179">
        <f t="shared" si="47"/>
        <v>3010.3398001710439</v>
      </c>
      <c r="T332" s="179">
        <f t="shared" si="48"/>
        <v>2978.4348001710437</v>
      </c>
      <c r="U332" s="181">
        <f t="shared" si="53"/>
        <v>2.2999999999999998</v>
      </c>
      <c r="V332" s="3">
        <f t="shared" si="49"/>
        <v>1294.97165224828</v>
      </c>
      <c r="W332" s="179">
        <f t="shared" si="50"/>
        <v>323.74291306206999</v>
      </c>
      <c r="X332">
        <f t="shared" si="51"/>
        <v>0</v>
      </c>
    </row>
    <row r="333" spans="16:24">
      <c r="P333">
        <v>329</v>
      </c>
      <c r="Q333" s="180">
        <f t="shared" si="52"/>
        <v>31.990000000000002</v>
      </c>
      <c r="R333" s="180">
        <f t="shared" si="46"/>
        <v>95.670351912636065</v>
      </c>
      <c r="S333" s="179">
        <f t="shared" si="47"/>
        <v>3060.4945576852278</v>
      </c>
      <c r="T333" s="179">
        <f t="shared" si="48"/>
        <v>3028.5045576852281</v>
      </c>
      <c r="U333" s="181">
        <f t="shared" si="53"/>
        <v>2.2999999999999998</v>
      </c>
      <c r="V333" s="3">
        <f t="shared" si="49"/>
        <v>1316.7411120370557</v>
      </c>
      <c r="W333" s="179">
        <f t="shared" si="50"/>
        <v>329.18527800926393</v>
      </c>
      <c r="X333">
        <f t="shared" si="51"/>
        <v>0</v>
      </c>
    </row>
    <row r="334" spans="16:24">
      <c r="P334">
        <v>330</v>
      </c>
      <c r="Q334" s="180">
        <f t="shared" si="52"/>
        <v>32.075000000000003</v>
      </c>
      <c r="R334" s="180">
        <f t="shared" si="46"/>
        <v>97.005860256665443</v>
      </c>
      <c r="S334" s="179">
        <f t="shared" si="47"/>
        <v>3111.4629677325443</v>
      </c>
      <c r="T334" s="179">
        <f t="shared" si="48"/>
        <v>3079.3879677325444</v>
      </c>
      <c r="U334" s="181">
        <f t="shared" si="53"/>
        <v>2.2999999999999998</v>
      </c>
      <c r="V334" s="3">
        <f t="shared" si="49"/>
        <v>1338.8643337967585</v>
      </c>
      <c r="W334" s="179">
        <f t="shared" si="50"/>
        <v>334.71608344918963</v>
      </c>
      <c r="X334">
        <f t="shared" si="51"/>
        <v>33470</v>
      </c>
    </row>
    <row r="335" spans="16:24">
      <c r="P335">
        <v>331</v>
      </c>
      <c r="Q335" s="180">
        <f t="shared" si="52"/>
        <v>32.160000000000004</v>
      </c>
      <c r="R335" s="180">
        <f t="shared" si="46"/>
        <v>98.360011602432806</v>
      </c>
      <c r="S335" s="179">
        <f t="shared" si="47"/>
        <v>3163.2579731342394</v>
      </c>
      <c r="T335" s="179">
        <f t="shared" si="48"/>
        <v>3131.0979731342395</v>
      </c>
      <c r="U335" s="181">
        <f t="shared" si="53"/>
        <v>2.2999999999999998</v>
      </c>
      <c r="V335" s="3">
        <f t="shared" si="49"/>
        <v>1361.3469448409737</v>
      </c>
      <c r="W335" s="179">
        <f t="shared" si="50"/>
        <v>340.33673621024343</v>
      </c>
      <c r="X335">
        <f t="shared" si="51"/>
        <v>0</v>
      </c>
    </row>
    <row r="336" spans="16:24">
      <c r="P336">
        <v>332</v>
      </c>
      <c r="Q336" s="180">
        <f t="shared" si="52"/>
        <v>32.245000000000005</v>
      </c>
      <c r="R336" s="180">
        <f t="shared" si="46"/>
        <v>99.733066196543973</v>
      </c>
      <c r="S336" s="179">
        <f t="shared" si="47"/>
        <v>3215.8927195075607</v>
      </c>
      <c r="T336" s="179">
        <f t="shared" si="48"/>
        <v>3183.6477195075609</v>
      </c>
      <c r="U336" s="181">
        <f t="shared" si="53"/>
        <v>2.2999999999999998</v>
      </c>
      <c r="V336" s="3">
        <f t="shared" si="49"/>
        <v>1384.1946606554613</v>
      </c>
      <c r="W336" s="179">
        <f t="shared" si="50"/>
        <v>346.04866516386534</v>
      </c>
      <c r="X336">
        <f t="shared" si="51"/>
        <v>0</v>
      </c>
    </row>
    <row r="337" spans="16:24">
      <c r="P337">
        <v>333</v>
      </c>
      <c r="Q337" s="180">
        <f t="shared" si="52"/>
        <v>32.330000000000005</v>
      </c>
      <c r="R337" s="180">
        <f t="shared" si="46"/>
        <v>101.12528791851223</v>
      </c>
      <c r="S337" s="179">
        <f t="shared" si="47"/>
        <v>3269.3805584055008</v>
      </c>
      <c r="T337" s="179">
        <f t="shared" si="48"/>
        <v>3237.0505584055009</v>
      </c>
      <c r="U337" s="181">
        <f t="shared" si="53"/>
        <v>2.2999999999999998</v>
      </c>
      <c r="V337" s="3">
        <f t="shared" si="49"/>
        <v>1407.4132862632614</v>
      </c>
      <c r="W337" s="179">
        <f t="shared" si="50"/>
        <v>351.85332156581535</v>
      </c>
      <c r="X337">
        <f t="shared" si="51"/>
        <v>0</v>
      </c>
    </row>
    <row r="338" spans="16:24">
      <c r="P338">
        <v>334</v>
      </c>
      <c r="Q338" s="180">
        <f t="shared" si="52"/>
        <v>32.415000000000006</v>
      </c>
      <c r="R338" s="180">
        <f t="shared" si="46"/>
        <v>102.53694433147163</v>
      </c>
      <c r="S338" s="179">
        <f t="shared" si="47"/>
        <v>3323.7350505046534</v>
      </c>
      <c r="T338" s="179">
        <f t="shared" si="48"/>
        <v>3291.3200505046534</v>
      </c>
      <c r="U338" s="181">
        <f t="shared" si="53"/>
        <v>2.2999999999999998</v>
      </c>
      <c r="V338" s="3">
        <f t="shared" si="49"/>
        <v>1431.008717610719</v>
      </c>
      <c r="W338" s="179">
        <f t="shared" si="50"/>
        <v>357.75217940267976</v>
      </c>
      <c r="X338">
        <f t="shared" si="51"/>
        <v>0</v>
      </c>
    </row>
    <row r="339" spans="16:24">
      <c r="P339">
        <v>335</v>
      </c>
      <c r="Q339" s="180">
        <f t="shared" si="52"/>
        <v>32.500000000000007</v>
      </c>
      <c r="R339" s="180">
        <f t="shared" si="46"/>
        <v>103.96830673359811</v>
      </c>
      <c r="S339" s="179">
        <f t="shared" si="47"/>
        <v>3378.9699688419396</v>
      </c>
      <c r="T339" s="179">
        <f t="shared" si="48"/>
        <v>3346.4699688419396</v>
      </c>
      <c r="U339" s="181">
        <f t="shared" si="53"/>
        <v>2.2999999999999998</v>
      </c>
      <c r="V339" s="3">
        <f t="shared" si="49"/>
        <v>1454.9869429747564</v>
      </c>
      <c r="W339" s="179">
        <f t="shared" si="50"/>
        <v>363.7467357436891</v>
      </c>
      <c r="X339">
        <f t="shared" si="51"/>
        <v>0</v>
      </c>
    </row>
    <row r="340" spans="16:24">
      <c r="P340">
        <v>336</v>
      </c>
      <c r="Q340" s="180">
        <f t="shared" si="52"/>
        <v>32.585000000000008</v>
      </c>
      <c r="R340" s="180">
        <f t="shared" si="46"/>
        <v>105.41965021024929</v>
      </c>
      <c r="S340" s="179">
        <f t="shared" si="47"/>
        <v>3435.099302100974</v>
      </c>
      <c r="T340" s="179">
        <f t="shared" si="48"/>
        <v>3402.514302100974</v>
      </c>
      <c r="U340" s="181">
        <f t="shared" si="53"/>
        <v>2.2999999999999998</v>
      </c>
      <c r="V340" s="3">
        <f t="shared" si="49"/>
        <v>1479.3540443917279</v>
      </c>
      <c r="W340" s="179">
        <f t="shared" si="50"/>
        <v>369.83851109793198</v>
      </c>
      <c r="X340">
        <f t="shared" si="51"/>
        <v>0</v>
      </c>
    </row>
    <row r="341" spans="16:24">
      <c r="P341">
        <v>337</v>
      </c>
      <c r="Q341" s="180">
        <f t="shared" si="52"/>
        <v>32.670000000000009</v>
      </c>
      <c r="R341" s="180">
        <f t="shared" si="46"/>
        <v>106.89125368683126</v>
      </c>
      <c r="S341" s="179">
        <f t="shared" si="47"/>
        <v>3492.1372579487784</v>
      </c>
      <c r="T341" s="179">
        <f t="shared" si="48"/>
        <v>3459.4672579487783</v>
      </c>
      <c r="U341" s="181">
        <f t="shared" si="53"/>
        <v>2.2999999999999998</v>
      </c>
      <c r="V341" s="3">
        <f t="shared" si="49"/>
        <v>1504.1161991081647</v>
      </c>
      <c r="W341" s="179">
        <f t="shared" si="50"/>
        <v>376.02904977704117</v>
      </c>
      <c r="X341">
        <f t="shared" si="51"/>
        <v>0</v>
      </c>
    </row>
    <row r="342" spans="16:24">
      <c r="P342">
        <v>338</v>
      </c>
      <c r="Q342" s="180">
        <f t="shared" si="52"/>
        <v>32.75500000000001</v>
      </c>
      <c r="R342" s="180">
        <f t="shared" si="46"/>
        <v>108.38339998240343</v>
      </c>
      <c r="S342" s="179">
        <f t="shared" si="47"/>
        <v>3550.0982664236253</v>
      </c>
      <c r="T342" s="179">
        <f t="shared" si="48"/>
        <v>3517.3432664236252</v>
      </c>
      <c r="U342" s="181">
        <f t="shared" si="53"/>
        <v>2.2999999999999998</v>
      </c>
      <c r="V342" s="3">
        <f t="shared" si="49"/>
        <v>1529.2796810537502</v>
      </c>
      <c r="W342" s="179">
        <f t="shared" si="50"/>
        <v>382.31992026343755</v>
      </c>
      <c r="X342">
        <f t="shared" si="51"/>
        <v>0</v>
      </c>
    </row>
    <row r="343" spans="16:24">
      <c r="P343">
        <v>339</v>
      </c>
      <c r="Q343" s="180">
        <f t="shared" si="52"/>
        <v>32.840000000000011</v>
      </c>
      <c r="R343" s="180">
        <f t="shared" si="46"/>
        <v>109.89637586403249</v>
      </c>
      <c r="S343" s="179">
        <f t="shared" si="47"/>
        <v>3608.9969833748282</v>
      </c>
      <c r="T343" s="179">
        <f t="shared" si="48"/>
        <v>3576.1569833748281</v>
      </c>
      <c r="U343" s="181">
        <f t="shared" si="53"/>
        <v>2.2999999999999998</v>
      </c>
      <c r="V343" s="3">
        <f t="shared" si="49"/>
        <v>1554.8508623368818</v>
      </c>
      <c r="W343" s="179">
        <f t="shared" si="50"/>
        <v>388.71271558422046</v>
      </c>
      <c r="X343">
        <f t="shared" si="51"/>
        <v>0</v>
      </c>
    </row>
    <row r="344" spans="16:24">
      <c r="P344">
        <v>340</v>
      </c>
      <c r="Q344" s="180">
        <f t="shared" si="52"/>
        <v>32.925000000000011</v>
      </c>
      <c r="R344" s="180">
        <f t="shared" si="46"/>
        <v>111.43047210190386</v>
      </c>
      <c r="S344" s="179">
        <f t="shared" si="47"/>
        <v>3668.8482939551859</v>
      </c>
      <c r="T344" s="179">
        <f t="shared" si="48"/>
        <v>3635.9232939551857</v>
      </c>
      <c r="U344" s="181">
        <f t="shared" si="53"/>
        <v>2.2999999999999998</v>
      </c>
      <c r="V344" s="3">
        <f t="shared" si="49"/>
        <v>1580.8362147631244</v>
      </c>
      <c r="W344" s="179">
        <f t="shared" si="50"/>
        <v>395.2090536907811</v>
      </c>
      <c r="X344">
        <f t="shared" si="51"/>
        <v>39520</v>
      </c>
    </row>
    <row r="345" spans="16:24">
      <c r="P345">
        <v>341</v>
      </c>
      <c r="Q345" s="180">
        <f t="shared" si="52"/>
        <v>33.010000000000012</v>
      </c>
      <c r="R345" s="180">
        <f t="shared" si="46"/>
        <v>112.98598352520385</v>
      </c>
      <c r="S345" s="179">
        <f t="shared" si="47"/>
        <v>3729.6673161669805</v>
      </c>
      <c r="T345" s="179">
        <f t="shared" si="48"/>
        <v>3696.6573161669803</v>
      </c>
      <c r="U345" s="181">
        <f t="shared" si="53"/>
        <v>2.2999999999999998</v>
      </c>
      <c r="V345" s="3">
        <f t="shared" si="49"/>
        <v>1607.242311376948</v>
      </c>
      <c r="W345" s="179">
        <f t="shared" si="50"/>
        <v>401.810577844237</v>
      </c>
      <c r="X345">
        <f t="shared" si="51"/>
        <v>0</v>
      </c>
    </row>
    <row r="346" spans="16:24">
      <c r="P346">
        <v>342</v>
      </c>
      <c r="Q346" s="180">
        <f t="shared" si="52"/>
        <v>33.095000000000013</v>
      </c>
      <c r="R346" s="180">
        <f t="shared" si="46"/>
        <v>114.56320907878046</v>
      </c>
      <c r="S346" s="179">
        <f t="shared" si="47"/>
        <v>3791.4694044622406</v>
      </c>
      <c r="T346" s="179">
        <f t="shared" si="48"/>
        <v>3758.3744044622408</v>
      </c>
      <c r="U346" s="181">
        <f t="shared" si="53"/>
        <v>2.2999999999999998</v>
      </c>
      <c r="V346" s="3">
        <f t="shared" si="49"/>
        <v>1634.0758280270613</v>
      </c>
      <c r="W346" s="179">
        <f t="shared" si="50"/>
        <v>408.51895700676533</v>
      </c>
      <c r="X346">
        <f t="shared" si="51"/>
        <v>0</v>
      </c>
    </row>
    <row r="347" spans="16:24">
      <c r="P347">
        <v>343</v>
      </c>
      <c r="Q347" s="180">
        <f t="shared" si="52"/>
        <v>33.180000000000014</v>
      </c>
      <c r="R347" s="180">
        <f t="shared" si="46"/>
        <v>116.16245188059663</v>
      </c>
      <c r="S347" s="179">
        <f t="shared" si="47"/>
        <v>3854.2701533981981</v>
      </c>
      <c r="T347" s="179">
        <f t="shared" si="48"/>
        <v>3821.0901533981983</v>
      </c>
      <c r="U347" s="181">
        <f t="shared" si="53"/>
        <v>2.2999999999999998</v>
      </c>
      <c r="V347" s="3">
        <f t="shared" si="49"/>
        <v>1661.3435449557385</v>
      </c>
      <c r="W347" s="179">
        <f t="shared" si="50"/>
        <v>415.33588623893462</v>
      </c>
      <c r="X347">
        <f t="shared" si="51"/>
        <v>0</v>
      </c>
    </row>
    <row r="348" spans="16:24">
      <c r="P348">
        <v>344</v>
      </c>
      <c r="Q348" s="180">
        <f t="shared" si="52"/>
        <v>33.265000000000015</v>
      </c>
      <c r="R348" s="180">
        <f t="shared" si="46"/>
        <v>117.78401927998402</v>
      </c>
      <c r="S348" s="179">
        <f t="shared" si="47"/>
        <v>3918.0854013486701</v>
      </c>
      <c r="T348" s="179">
        <f t="shared" si="48"/>
        <v>3884.8204013486702</v>
      </c>
      <c r="U348" s="181">
        <f t="shared" si="53"/>
        <v>2.2999999999999998</v>
      </c>
      <c r="V348" s="3">
        <f t="shared" si="49"/>
        <v>1689.0523484124653</v>
      </c>
      <c r="W348" s="179">
        <f t="shared" si="50"/>
        <v>422.26308710311633</v>
      </c>
      <c r="X348">
        <f t="shared" si="51"/>
        <v>0</v>
      </c>
    </row>
    <row r="349" spans="16:24">
      <c r="P349">
        <v>345</v>
      </c>
      <c r="Q349" s="180">
        <f t="shared" si="52"/>
        <v>33.350000000000016</v>
      </c>
      <c r="R349" s="180">
        <f t="shared" si="46"/>
        <v>119.42822291671132</v>
      </c>
      <c r="S349" s="179">
        <f t="shared" si="47"/>
        <v>3982.9312342723242</v>
      </c>
      <c r="T349" s="179">
        <f t="shared" si="48"/>
        <v>3949.5812342723243</v>
      </c>
      <c r="U349" s="181">
        <f t="shared" si="53"/>
        <v>2.2999999999999998</v>
      </c>
      <c r="V349" s="3">
        <f t="shared" si="49"/>
        <v>1717.2092322923149</v>
      </c>
      <c r="W349" s="179">
        <f t="shared" si="50"/>
        <v>429.30230807307873</v>
      </c>
      <c r="X349">
        <f t="shared" si="51"/>
        <v>0</v>
      </c>
    </row>
    <row r="350" spans="16:24">
      <c r="P350">
        <v>346</v>
      </c>
      <c r="Q350" s="180">
        <f t="shared" si="52"/>
        <v>33.435000000000016</v>
      </c>
      <c r="R350" s="180">
        <f t="shared" si="46"/>
        <v>121.0953787808762</v>
      </c>
      <c r="S350" s="179">
        <f t="shared" si="47"/>
        <v>4048.8239895385977</v>
      </c>
      <c r="T350" s="179">
        <f t="shared" si="48"/>
        <v>4015.3889895385978</v>
      </c>
      <c r="U350" s="181">
        <f t="shared" si="53"/>
        <v>2.2999999999999998</v>
      </c>
      <c r="V350" s="3">
        <f t="shared" si="49"/>
        <v>1745.8212997993905</v>
      </c>
      <c r="W350" s="179">
        <f t="shared" si="50"/>
        <v>436.45532494984764</v>
      </c>
      <c r="X350">
        <f t="shared" si="51"/>
        <v>0</v>
      </c>
    </row>
    <row r="351" spans="16:24">
      <c r="P351">
        <v>347</v>
      </c>
      <c r="Q351" s="180">
        <f t="shared" si="52"/>
        <v>33.520000000000017</v>
      </c>
      <c r="R351" s="180">
        <f t="shared" si="46"/>
        <v>122.78580727363384</v>
      </c>
      <c r="S351" s="179">
        <f t="shared" si="47"/>
        <v>4115.780259812208</v>
      </c>
      <c r="T351" s="179">
        <f t="shared" si="48"/>
        <v>4082.260259812208</v>
      </c>
      <c r="U351" s="181">
        <f t="shared" si="53"/>
        <v>2.2999999999999998</v>
      </c>
      <c r="V351" s="3">
        <f t="shared" si="49"/>
        <v>1774.8957651357427</v>
      </c>
      <c r="W351" s="179">
        <f t="shared" si="50"/>
        <v>443.72394128393569</v>
      </c>
      <c r="X351">
        <f t="shared" si="51"/>
        <v>0</v>
      </c>
    </row>
    <row r="352" spans="16:24">
      <c r="P352">
        <v>348</v>
      </c>
      <c r="Q352" s="180">
        <f t="shared" si="52"/>
        <v>33.605000000000018</v>
      </c>
      <c r="R352" s="180">
        <f t="shared" si="46"/>
        <v>124.49983326877249</v>
      </c>
      <c r="S352" s="179">
        <f t="shared" si="47"/>
        <v>4183.816896997102</v>
      </c>
      <c r="T352" s="179">
        <f t="shared" si="48"/>
        <v>4150.2118969971016</v>
      </c>
      <c r="U352" s="181">
        <f t="shared" si="53"/>
        <v>2.2999999999999998</v>
      </c>
      <c r="V352" s="3">
        <f t="shared" si="49"/>
        <v>1804.4399552161312</v>
      </c>
      <c r="W352" s="179">
        <f t="shared" si="50"/>
        <v>451.10998880403281</v>
      </c>
      <c r="X352">
        <f t="shared" si="51"/>
        <v>0</v>
      </c>
    </row>
    <row r="353" spans="16:24">
      <c r="P353">
        <v>349</v>
      </c>
      <c r="Q353" s="180">
        <f t="shared" si="52"/>
        <v>33.690000000000019</v>
      </c>
      <c r="R353" s="180">
        <f t="shared" si="46"/>
        <v>126.23778617514998</v>
      </c>
      <c r="S353" s="179">
        <f t="shared" si="47"/>
        <v>4252.9510162408051</v>
      </c>
      <c r="T353" s="179">
        <f t="shared" si="48"/>
        <v>4219.2610162408055</v>
      </c>
      <c r="U353" s="181">
        <f t="shared" si="53"/>
        <v>2.2999999999999998</v>
      </c>
      <c r="V353" s="3">
        <f t="shared" si="49"/>
        <v>1834.4613114090459</v>
      </c>
      <c r="W353" s="179">
        <f t="shared" si="50"/>
        <v>458.61532785226149</v>
      </c>
      <c r="X353">
        <f t="shared" si="51"/>
        <v>0</v>
      </c>
    </row>
    <row r="354" spans="16:24">
      <c r="P354">
        <v>350</v>
      </c>
      <c r="Q354" s="180">
        <f t="shared" si="52"/>
        <v>33.77500000000002</v>
      </c>
      <c r="R354" s="180">
        <f t="shared" si="46"/>
        <v>128</v>
      </c>
      <c r="S354" s="179">
        <f t="shared" si="47"/>
        <v>4323.2000000000025</v>
      </c>
      <c r="T354" s="179">
        <f t="shared" si="48"/>
        <v>4289.4250000000029</v>
      </c>
      <c r="U354" s="181">
        <f t="shared" si="53"/>
        <v>2.2999999999999998</v>
      </c>
      <c r="V354" s="3">
        <f t="shared" si="49"/>
        <v>1864.9673913043493</v>
      </c>
      <c r="W354" s="179">
        <f t="shared" si="50"/>
        <v>466.24184782608734</v>
      </c>
      <c r="X354">
        <f t="shared" si="51"/>
        <v>46620</v>
      </c>
    </row>
    <row r="355" spans="16:24">
      <c r="P355">
        <v>351</v>
      </c>
      <c r="Q355" s="180">
        <f t="shared" si="52"/>
        <v>33.860000000000021</v>
      </c>
      <c r="R355" s="180">
        <f t="shared" si="46"/>
        <v>129.78681341312364</v>
      </c>
      <c r="S355" s="179">
        <f t="shared" si="47"/>
        <v>4394.5815021683693</v>
      </c>
      <c r="T355" s="179">
        <f t="shared" si="48"/>
        <v>4360.7215021683696</v>
      </c>
      <c r="U355" s="181">
        <f t="shared" si="53"/>
        <v>2.2999999999999998</v>
      </c>
      <c r="V355" s="3">
        <f t="shared" si="49"/>
        <v>1895.9658705079869</v>
      </c>
      <c r="W355" s="179">
        <f t="shared" si="50"/>
        <v>473.99146762699672</v>
      </c>
      <c r="X355">
        <f t="shared" si="51"/>
        <v>0</v>
      </c>
    </row>
    <row r="356" spans="16:24">
      <c r="P356">
        <v>352</v>
      </c>
      <c r="Q356" s="180">
        <f t="shared" si="52"/>
        <v>33.945000000000022</v>
      </c>
      <c r="R356" s="180">
        <f t="shared" si="46"/>
        <v>131.59856981197649</v>
      </c>
      <c r="S356" s="179">
        <f t="shared" si="47"/>
        <v>4467.1134522675447</v>
      </c>
      <c r="T356" s="179">
        <f t="shared" si="48"/>
        <v>4433.168452267545</v>
      </c>
      <c r="U356" s="181">
        <f t="shared" si="53"/>
        <v>2.2999999999999998</v>
      </c>
      <c r="V356" s="3">
        <f t="shared" si="49"/>
        <v>1927.4645444641501</v>
      </c>
      <c r="W356" s="179">
        <f t="shared" si="50"/>
        <v>481.86613611603752</v>
      </c>
      <c r="X356">
        <f t="shared" si="51"/>
        <v>0</v>
      </c>
    </row>
    <row r="357" spans="16:24">
      <c r="P357">
        <v>353</v>
      </c>
      <c r="Q357" s="180">
        <f t="shared" si="52"/>
        <v>34.030000000000022</v>
      </c>
      <c r="R357" s="180">
        <f t="shared" si="46"/>
        <v>133.43561738766348</v>
      </c>
      <c r="S357" s="179">
        <f t="shared" si="47"/>
        <v>4540.8140597021911</v>
      </c>
      <c r="T357" s="179">
        <f t="shared" si="48"/>
        <v>4506.7840597021914</v>
      </c>
      <c r="U357" s="181">
        <f t="shared" si="53"/>
        <v>2.2999999999999998</v>
      </c>
      <c r="V357" s="3">
        <f t="shared" si="49"/>
        <v>1959.4713303053009</v>
      </c>
      <c r="W357" s="179">
        <f t="shared" si="50"/>
        <v>489.86783257632521</v>
      </c>
      <c r="X357">
        <f t="shared" si="51"/>
        <v>0</v>
      </c>
    </row>
    <row r="358" spans="16:24">
      <c r="P358">
        <v>354</v>
      </c>
      <c r="Q358" s="180">
        <f t="shared" si="52"/>
        <v>34.115000000000023</v>
      </c>
      <c r="R358" s="180">
        <f t="shared" si="46"/>
        <v>135.2983091918567</v>
      </c>
      <c r="S358" s="179">
        <f t="shared" si="47"/>
        <v>4615.7018180801942</v>
      </c>
      <c r="T358" s="179">
        <f t="shared" si="48"/>
        <v>4581.5868180801945</v>
      </c>
      <c r="U358" s="181">
        <f t="shared" si="53"/>
        <v>2.2999999999999998</v>
      </c>
      <c r="V358" s="3">
        <f t="shared" si="49"/>
        <v>1991.9942687305195</v>
      </c>
      <c r="W358" s="179">
        <f t="shared" si="50"/>
        <v>497.99856718262987</v>
      </c>
      <c r="X358">
        <f t="shared" si="51"/>
        <v>0</v>
      </c>
    </row>
    <row r="359" spans="16:24">
      <c r="P359">
        <v>355</v>
      </c>
      <c r="Q359" s="180">
        <f t="shared" si="52"/>
        <v>34.200000000000024</v>
      </c>
      <c r="R359" s="180">
        <f t="shared" si="46"/>
        <v>137.18700320464549</v>
      </c>
      <c r="S359" s="179">
        <f t="shared" si="47"/>
        <v>4691.7955095988791</v>
      </c>
      <c r="T359" s="179">
        <f t="shared" si="48"/>
        <v>4657.5955095988793</v>
      </c>
      <c r="U359" s="181">
        <f t="shared" si="53"/>
        <v>2.2999999999999998</v>
      </c>
      <c r="V359" s="3">
        <f t="shared" si="49"/>
        <v>2025.0415259125564</v>
      </c>
      <c r="W359" s="179">
        <f t="shared" si="50"/>
        <v>506.2603814781391</v>
      </c>
      <c r="X359">
        <f t="shared" si="51"/>
        <v>0</v>
      </c>
    </row>
    <row r="360" spans="16:24">
      <c r="P360">
        <v>356</v>
      </c>
      <c r="Q360" s="180">
        <f t="shared" si="52"/>
        <v>34.285000000000025</v>
      </c>
      <c r="R360" s="180">
        <f t="shared" si="46"/>
        <v>139.10206240333548</v>
      </c>
      <c r="S360" s="179">
        <f t="shared" si="47"/>
        <v>4769.1142094983607</v>
      </c>
      <c r="T360" s="179">
        <f t="shared" si="48"/>
        <v>4734.8292094983608</v>
      </c>
      <c r="U360" s="181">
        <f t="shared" si="53"/>
        <v>2.2999999999999998</v>
      </c>
      <c r="V360" s="3">
        <f t="shared" si="49"/>
        <v>2058.6213954340701</v>
      </c>
      <c r="W360" s="179">
        <f t="shared" si="50"/>
        <v>514.65534885851753</v>
      </c>
      <c r="X360">
        <f t="shared" si="51"/>
        <v>0</v>
      </c>
    </row>
    <row r="361" spans="16:24">
      <c r="P361">
        <v>357</v>
      </c>
      <c r="Q361" s="180">
        <f t="shared" si="52"/>
        <v>34.370000000000026</v>
      </c>
      <c r="R361" s="180">
        <f t="shared" si="46"/>
        <v>141.04385483220616</v>
      </c>
      <c r="S361" s="179">
        <f t="shared" si="47"/>
        <v>4847.6772905829293</v>
      </c>
      <c r="T361" s="179">
        <f t="shared" si="48"/>
        <v>4813.3072905829295</v>
      </c>
      <c r="U361" s="181">
        <f t="shared" si="53"/>
        <v>2.2999999999999998</v>
      </c>
      <c r="V361" s="3">
        <f t="shared" si="49"/>
        <v>2092.7423002534479</v>
      </c>
      <c r="W361" s="179">
        <f t="shared" si="50"/>
        <v>523.18557506336197</v>
      </c>
      <c r="X361">
        <f t="shared" si="51"/>
        <v>0</v>
      </c>
    </row>
    <row r="362" spans="16:24">
      <c r="P362">
        <v>358</v>
      </c>
      <c r="Q362" s="180">
        <f t="shared" si="52"/>
        <v>34.455000000000027</v>
      </c>
      <c r="R362" s="180">
        <f t="shared" si="46"/>
        <v>143.01275367324411</v>
      </c>
      <c r="S362" s="179">
        <f t="shared" si="47"/>
        <v>4927.5044278116293</v>
      </c>
      <c r="T362" s="179">
        <f t="shared" si="48"/>
        <v>4893.0494278116294</v>
      </c>
      <c r="U362" s="181">
        <f t="shared" si="53"/>
        <v>2.2999999999999998</v>
      </c>
      <c r="V362" s="3">
        <f t="shared" si="49"/>
        <v>2127.4127947007087</v>
      </c>
      <c r="W362" s="179">
        <f t="shared" si="50"/>
        <v>531.85319867517717</v>
      </c>
      <c r="X362">
        <f t="shared" si="51"/>
        <v>0</v>
      </c>
    </row>
    <row r="363" spans="16:24">
      <c r="P363">
        <v>359</v>
      </c>
      <c r="Q363" s="180">
        <f t="shared" si="52"/>
        <v>34.540000000000028</v>
      </c>
      <c r="R363" s="180">
        <f t="shared" si="46"/>
        <v>145.0091373178621</v>
      </c>
      <c r="S363" s="179">
        <f t="shared" si="47"/>
        <v>5008.6156029589611</v>
      </c>
      <c r="T363" s="179">
        <f t="shared" si="48"/>
        <v>4974.0756029589611</v>
      </c>
      <c r="U363" s="181">
        <f t="shared" si="53"/>
        <v>2.2999999999999998</v>
      </c>
      <c r="V363" s="3">
        <f t="shared" si="49"/>
        <v>2162.6415665038962</v>
      </c>
      <c r="W363" s="179">
        <f t="shared" si="50"/>
        <v>540.66039162597406</v>
      </c>
      <c r="X363">
        <f t="shared" si="51"/>
        <v>0</v>
      </c>
    </row>
    <row r="364" spans="16:24">
      <c r="P364">
        <v>360</v>
      </c>
      <c r="Q364" s="180">
        <f t="shared" si="52"/>
        <v>34.625000000000028</v>
      </c>
      <c r="R364" s="180">
        <f t="shared" si="46"/>
        <v>147.03338943962044</v>
      </c>
      <c r="S364" s="179">
        <f t="shared" si="47"/>
        <v>5091.0311093468617</v>
      </c>
      <c r="T364" s="179">
        <f t="shared" si="48"/>
        <v>5056.4061093468617</v>
      </c>
      <c r="U364" s="181">
        <f t="shared" si="53"/>
        <v>2.2999999999999998</v>
      </c>
      <c r="V364" s="3">
        <f t="shared" si="49"/>
        <v>2198.4374388464616</v>
      </c>
      <c r="W364" s="179">
        <f t="shared" si="50"/>
        <v>549.60935971161541</v>
      </c>
      <c r="X364">
        <f t="shared" si="51"/>
        <v>54960</v>
      </c>
    </row>
    <row r="365" spans="16:24">
      <c r="P365">
        <v>361</v>
      </c>
      <c r="Q365" s="180">
        <f t="shared" si="52"/>
        <v>34.710000000000029</v>
      </c>
      <c r="R365" s="180">
        <f t="shared" si="46"/>
        <v>149.08589906796226</v>
      </c>
      <c r="S365" s="179">
        <f t="shared" si="47"/>
        <v>5174.7715566489742</v>
      </c>
      <c r="T365" s="179">
        <f t="shared" si="48"/>
        <v>5140.0615566489741</v>
      </c>
      <c r="U365" s="181">
        <f t="shared" si="53"/>
        <v>2.2999999999999998</v>
      </c>
      <c r="V365" s="3">
        <f t="shared" si="49"/>
        <v>2234.8093724560758</v>
      </c>
      <c r="W365" s="179">
        <f t="shared" si="50"/>
        <v>558.70234311401896</v>
      </c>
      <c r="X365">
        <f t="shared" si="51"/>
        <v>0</v>
      </c>
    </row>
    <row r="366" spans="16:24">
      <c r="P366">
        <v>362</v>
      </c>
      <c r="Q366" s="180">
        <f t="shared" si="52"/>
        <v>34.79500000000003</v>
      </c>
      <c r="R366" s="180">
        <f t="shared" si="46"/>
        <v>151.16706066297988</v>
      </c>
      <c r="S366" s="179">
        <f t="shared" si="47"/>
        <v>5259.857875768389</v>
      </c>
      <c r="T366" s="179">
        <f t="shared" si="48"/>
        <v>5225.0628757683889</v>
      </c>
      <c r="U366" s="181">
        <f t="shared" si="53"/>
        <v>2.2999999999999998</v>
      </c>
      <c r="V366" s="3">
        <f t="shared" si="49"/>
        <v>2271.7664677253865</v>
      </c>
      <c r="W366" s="179">
        <f t="shared" si="50"/>
        <v>567.94161693134663</v>
      </c>
      <c r="X366">
        <f t="shared" si="51"/>
        <v>0</v>
      </c>
    </row>
    <row r="367" spans="16:24">
      <c r="P367">
        <v>363</v>
      </c>
      <c r="Q367" s="180">
        <f t="shared" si="52"/>
        <v>34.880000000000031</v>
      </c>
      <c r="R367" s="180">
        <f t="shared" si="46"/>
        <v>153.2772741912228</v>
      </c>
      <c r="S367" s="179">
        <f t="shared" si="47"/>
        <v>5346.311323789856</v>
      </c>
      <c r="T367" s="179">
        <f t="shared" si="48"/>
        <v>5311.4313237898559</v>
      </c>
      <c r="U367" s="181">
        <f t="shared" si="53"/>
        <v>2.2999999999999998</v>
      </c>
      <c r="V367" s="3">
        <f t="shared" si="49"/>
        <v>2309.3179668651551</v>
      </c>
      <c r="W367" s="179">
        <f t="shared" si="50"/>
        <v>577.32949171628877</v>
      </c>
      <c r="X367">
        <f t="shared" si="51"/>
        <v>0</v>
      </c>
    </row>
    <row r="368" spans="16:24">
      <c r="P368">
        <v>364</v>
      </c>
      <c r="Q368" s="180">
        <f t="shared" si="52"/>
        <v>34.965000000000032</v>
      </c>
      <c r="R368" s="180">
        <f t="shared" si="46"/>
        <v>155.41694520256601</v>
      </c>
      <c r="S368" s="179">
        <f t="shared" si="47"/>
        <v>5434.1534890077255</v>
      </c>
      <c r="T368" s="179">
        <f t="shared" si="48"/>
        <v>5399.1884890077254</v>
      </c>
      <c r="U368" s="181">
        <f t="shared" si="53"/>
        <v>2.2999999999999998</v>
      </c>
      <c r="V368" s="3">
        <f t="shared" si="49"/>
        <v>2347.4732560903158</v>
      </c>
      <c r="W368" s="179">
        <f t="shared" si="50"/>
        <v>586.86831402257894</v>
      </c>
      <c r="X368">
        <f t="shared" si="51"/>
        <v>0</v>
      </c>
    </row>
    <row r="369" spans="16:24">
      <c r="P369">
        <v>365</v>
      </c>
      <c r="Q369" s="180">
        <f t="shared" si="52"/>
        <v>35.050000000000033</v>
      </c>
      <c r="R369" s="180">
        <f t="shared" si="46"/>
        <v>157.58648490814926</v>
      </c>
      <c r="S369" s="179">
        <f t="shared" si="47"/>
        <v>5523.4062960306364</v>
      </c>
      <c r="T369" s="179">
        <f t="shared" si="48"/>
        <v>5488.3562960306363</v>
      </c>
      <c r="U369" s="181">
        <f t="shared" si="53"/>
        <v>2.2999999999999998</v>
      </c>
      <c r="V369" s="3">
        <f t="shared" si="49"/>
        <v>2386.2418678394074</v>
      </c>
      <c r="W369" s="179">
        <f t="shared" si="50"/>
        <v>596.56046695985185</v>
      </c>
      <c r="X369">
        <f t="shared" si="51"/>
        <v>0</v>
      </c>
    </row>
    <row r="370" spans="16:24">
      <c r="P370">
        <v>366</v>
      </c>
      <c r="Q370" s="180">
        <f t="shared" si="52"/>
        <v>35.135000000000034</v>
      </c>
      <c r="R370" s="180">
        <f t="shared" si="46"/>
        <v>159.78631025940638</v>
      </c>
      <c r="S370" s="179">
        <f t="shared" si="47"/>
        <v>5614.0920109642484</v>
      </c>
      <c r="T370" s="179">
        <f t="shared" si="48"/>
        <v>5578.9570109642482</v>
      </c>
      <c r="U370" s="181">
        <f t="shared" si="53"/>
        <v>2.2999999999999998</v>
      </c>
      <c r="V370" s="3">
        <f t="shared" si="49"/>
        <v>2425.6334830279343</v>
      </c>
      <c r="W370" s="179">
        <f t="shared" si="50"/>
        <v>606.40837075698357</v>
      </c>
      <c r="X370">
        <f t="shared" si="51"/>
        <v>0</v>
      </c>
    </row>
    <row r="371" spans="16:24">
      <c r="P371">
        <v>367</v>
      </c>
      <c r="Q371" s="180">
        <f t="shared" si="52"/>
        <v>35.220000000000034</v>
      </c>
      <c r="R371" s="180">
        <f t="shared" si="46"/>
        <v>162.01684402819583</v>
      </c>
      <c r="S371" s="179">
        <f t="shared" si="47"/>
        <v>5706.2332466730631</v>
      </c>
      <c r="T371" s="179">
        <f t="shared" si="48"/>
        <v>5671.0132466730629</v>
      </c>
      <c r="U371" s="181">
        <f t="shared" si="53"/>
        <v>2.2999999999999998</v>
      </c>
      <c r="V371" s="3">
        <f t="shared" si="49"/>
        <v>2465.6579333361146</v>
      </c>
      <c r="W371" s="179">
        <f t="shared" si="50"/>
        <v>616.41448333402866</v>
      </c>
      <c r="X371">
        <f t="shared" si="51"/>
        <v>0</v>
      </c>
    </row>
    <row r="372" spans="16:24">
      <c r="P372">
        <v>368</v>
      </c>
      <c r="Q372" s="180">
        <f t="shared" si="52"/>
        <v>35.305000000000035</v>
      </c>
      <c r="R372" s="180">
        <f t="shared" si="46"/>
        <v>164.2785148880518</v>
      </c>
      <c r="S372" s="179">
        <f t="shared" si="47"/>
        <v>5799.8529681226746</v>
      </c>
      <c r="T372" s="179">
        <f t="shared" si="48"/>
        <v>5764.5479681226743</v>
      </c>
      <c r="U372" s="181">
        <f t="shared" si="53"/>
        <v>2.2999999999999998</v>
      </c>
      <c r="V372" s="3">
        <f t="shared" si="49"/>
        <v>2506.3252035315977</v>
      </c>
      <c r="W372" s="179">
        <f t="shared" si="50"/>
        <v>626.58130088289943</v>
      </c>
      <c r="X372">
        <f t="shared" si="51"/>
        <v>0</v>
      </c>
    </row>
    <row r="373" spans="16:24">
      <c r="P373">
        <v>369</v>
      </c>
      <c r="Q373" s="180">
        <f t="shared" si="52"/>
        <v>35.390000000000036</v>
      </c>
      <c r="R373" s="180">
        <f t="shared" si="46"/>
        <v>166.57175749656753</v>
      </c>
      <c r="S373" s="179">
        <f t="shared" si="47"/>
        <v>5894.9744978035305</v>
      </c>
      <c r="T373" s="179">
        <f t="shared" si="48"/>
        <v>5859.5844978035302</v>
      </c>
      <c r="U373" s="181">
        <f t="shared" si="53"/>
        <v>2.2999999999999998</v>
      </c>
      <c r="V373" s="3">
        <f t="shared" si="49"/>
        <v>2547.6454338276221</v>
      </c>
      <c r="W373" s="179">
        <f t="shared" si="50"/>
        <v>636.91135845690553</v>
      </c>
      <c r="X373">
        <f t="shared" si="51"/>
        <v>0</v>
      </c>
    </row>
    <row r="374" spans="16:24">
      <c r="P374">
        <v>370</v>
      </c>
      <c r="Q374" s="180">
        <f t="shared" si="52"/>
        <v>35.475000000000037</v>
      </c>
      <c r="R374" s="180">
        <f t="shared" si="46"/>
        <v>168.89701257893043</v>
      </c>
      <c r="S374" s="179">
        <f t="shared" si="47"/>
        <v>5991.6215212375628</v>
      </c>
      <c r="T374" s="179">
        <f t="shared" si="48"/>
        <v>5956.1465212375624</v>
      </c>
      <c r="U374" s="181">
        <f t="shared" si="53"/>
        <v>2.2999999999999998</v>
      </c>
      <c r="V374" s="3">
        <f t="shared" si="49"/>
        <v>2589.6289222772011</v>
      </c>
      <c r="W374" s="179">
        <f t="shared" si="50"/>
        <v>647.40723056930028</v>
      </c>
      <c r="X374">
        <f t="shared" si="51"/>
        <v>64740</v>
      </c>
    </row>
    <row r="375" spans="16:24">
      <c r="P375">
        <v>371</v>
      </c>
      <c r="Q375" s="180">
        <f t="shared" si="52"/>
        <v>35.560000000000038</v>
      </c>
      <c r="R375" s="180">
        <f t="shared" si="46"/>
        <v>171.25472701262225</v>
      </c>
      <c r="S375" s="179">
        <f t="shared" si="47"/>
        <v>6089.8180925688539</v>
      </c>
      <c r="T375" s="179">
        <f t="shared" si="48"/>
        <v>6054.2580925688535</v>
      </c>
      <c r="U375" s="181">
        <f t="shared" si="53"/>
        <v>2.2999999999999998</v>
      </c>
      <c r="V375" s="3">
        <f t="shared" si="49"/>
        <v>2632.2861272038494</v>
      </c>
      <c r="W375" s="179">
        <f t="shared" si="50"/>
        <v>658.07153180096236</v>
      </c>
      <c r="X375">
        <f t="shared" si="51"/>
        <v>0</v>
      </c>
    </row>
    <row r="376" spans="16:24">
      <c r="P376">
        <v>372</v>
      </c>
      <c r="Q376" s="180">
        <f t="shared" si="52"/>
        <v>35.645000000000039</v>
      </c>
      <c r="R376" s="180">
        <f t="shared" si="46"/>
        <v>173.64535391330199</v>
      </c>
      <c r="S376" s="179">
        <f t="shared" si="47"/>
        <v>6189.5886402396563</v>
      </c>
      <c r="T376" s="179">
        <f t="shared" si="48"/>
        <v>6153.9436402396559</v>
      </c>
      <c r="U376" s="181">
        <f t="shared" si="53"/>
        <v>2.2999999999999998</v>
      </c>
      <c r="V376" s="3">
        <f t="shared" si="49"/>
        <v>2675.6276696694158</v>
      </c>
      <c r="W376" s="179">
        <f t="shared" si="50"/>
        <v>668.90691741735395</v>
      </c>
      <c r="X376">
        <f t="shared" si="51"/>
        <v>0</v>
      </c>
    </row>
    <row r="377" spans="16:24">
      <c r="P377">
        <v>373</v>
      </c>
      <c r="Q377" s="180">
        <f t="shared" si="52"/>
        <v>35.73000000000004</v>
      </c>
      <c r="R377" s="180">
        <f t="shared" si="46"/>
        <v>176.06935272188713</v>
      </c>
      <c r="S377" s="179">
        <f t="shared" si="47"/>
        <v>6290.9579727530345</v>
      </c>
      <c r="T377" s="179">
        <f t="shared" si="48"/>
        <v>6255.227972753034</v>
      </c>
      <c r="U377" s="181">
        <f t="shared" si="53"/>
        <v>2.2999999999999998</v>
      </c>
      <c r="V377" s="3">
        <f t="shared" si="49"/>
        <v>2719.6643359795803</v>
      </c>
      <c r="W377" s="179">
        <f t="shared" si="50"/>
        <v>679.91608399489508</v>
      </c>
      <c r="X377">
        <f t="shared" si="51"/>
        <v>0</v>
      </c>
    </row>
    <row r="378" spans="16:24">
      <c r="P378">
        <v>374</v>
      </c>
      <c r="Q378" s="180">
        <f t="shared" si="52"/>
        <v>35.81500000000004</v>
      </c>
      <c r="R378" s="180">
        <f t="shared" si="46"/>
        <v>178.52718929285192</v>
      </c>
      <c r="S378" s="179">
        <f t="shared" si="47"/>
        <v>6393.9512845234985</v>
      </c>
      <c r="T378" s="179">
        <f t="shared" si="48"/>
        <v>6358.1362845234989</v>
      </c>
      <c r="U378" s="181">
        <f t="shared" si="53"/>
        <v>2.2999999999999998</v>
      </c>
      <c r="V378" s="3">
        <f t="shared" si="49"/>
        <v>2764.4070802276083</v>
      </c>
      <c r="W378" s="179">
        <f t="shared" si="50"/>
        <v>691.10177005690207</v>
      </c>
      <c r="X378">
        <f t="shared" si="51"/>
        <v>0</v>
      </c>
    </row>
    <row r="379" spans="16:24">
      <c r="P379">
        <v>375</v>
      </c>
      <c r="Q379" s="180">
        <f t="shared" si="52"/>
        <v>35.900000000000041</v>
      </c>
      <c r="R379" s="180">
        <f t="shared" si="46"/>
        <v>181.01933598375612</v>
      </c>
      <c r="S379" s="179">
        <f t="shared" si="47"/>
        <v>6498.5941618168526</v>
      </c>
      <c r="T379" s="179">
        <f t="shared" si="48"/>
        <v>6462.694161816853</v>
      </c>
      <c r="U379" s="181">
        <f t="shared" si="53"/>
        <v>2.2999999999999998</v>
      </c>
      <c r="V379" s="3">
        <f t="shared" si="49"/>
        <v>2809.8670268768929</v>
      </c>
      <c r="W379" s="179">
        <f t="shared" si="50"/>
        <v>702.46675671922321</v>
      </c>
      <c r="X379">
        <f t="shared" si="51"/>
        <v>0</v>
      </c>
    </row>
    <row r="380" spans="16:24">
      <c r="P380">
        <v>376</v>
      </c>
      <c r="Q380" s="180">
        <f t="shared" si="52"/>
        <v>35.985000000000042</v>
      </c>
      <c r="R380" s="180">
        <f t="shared" si="46"/>
        <v>183.54627174602581</v>
      </c>
      <c r="S380" s="179">
        <f t="shared" si="47"/>
        <v>6604.9125887807468</v>
      </c>
      <c r="T380" s="179">
        <f t="shared" si="48"/>
        <v>6568.9275887807471</v>
      </c>
      <c r="U380" s="181">
        <f t="shared" si="53"/>
        <v>2.2999999999999998</v>
      </c>
      <c r="V380" s="3">
        <f t="shared" si="49"/>
        <v>2856.0554733829335</v>
      </c>
      <c r="W380" s="179">
        <f t="shared" si="50"/>
        <v>714.01386834573339</v>
      </c>
      <c r="X380">
        <f t="shared" si="51"/>
        <v>0</v>
      </c>
    </row>
    <row r="381" spans="16:24">
      <c r="P381">
        <v>377</v>
      </c>
      <c r="Q381" s="180">
        <f t="shared" si="52"/>
        <v>36.070000000000043</v>
      </c>
      <c r="R381" s="180">
        <f t="shared" si="46"/>
        <v>186.10848221699973</v>
      </c>
      <c r="S381" s="179">
        <f t="shared" si="47"/>
        <v>6712.9329535671886</v>
      </c>
      <c r="T381" s="179">
        <f t="shared" si="48"/>
        <v>6676.8629535671889</v>
      </c>
      <c r="U381" s="181">
        <f t="shared" si="53"/>
        <v>2.2999999999999998</v>
      </c>
      <c r="V381" s="3">
        <f t="shared" si="49"/>
        <v>2902.9838928552999</v>
      </c>
      <c r="W381" s="179">
        <f t="shared" si="50"/>
        <v>725.74597321382498</v>
      </c>
      <c r="X381">
        <f t="shared" si="51"/>
        <v>0</v>
      </c>
    </row>
    <row r="382" spans="16:24">
      <c r="P382">
        <v>378</v>
      </c>
      <c r="Q382" s="180">
        <f t="shared" si="52"/>
        <v>36.155000000000044</v>
      </c>
      <c r="R382" s="180">
        <f t="shared" si="46"/>
        <v>188.70645981326089</v>
      </c>
      <c r="S382" s="179">
        <f t="shared" si="47"/>
        <v>6822.6820545484561</v>
      </c>
      <c r="T382" s="179">
        <f t="shared" si="48"/>
        <v>6786.5270545484564</v>
      </c>
      <c r="U382" s="181">
        <f t="shared" si="53"/>
        <v>2.2999999999999998</v>
      </c>
      <c r="V382" s="3">
        <f t="shared" si="49"/>
        <v>2950.6639367601988</v>
      </c>
      <c r="W382" s="179">
        <f t="shared" si="50"/>
        <v>737.6659841900497</v>
      </c>
      <c r="X382">
        <f t="shared" si="51"/>
        <v>0</v>
      </c>
    </row>
    <row r="383" spans="16:24">
      <c r="P383">
        <v>379</v>
      </c>
      <c r="Q383" s="180">
        <f t="shared" si="52"/>
        <v>36.240000000000045</v>
      </c>
      <c r="R383" s="180">
        <f t="shared" si="46"/>
        <v>191.34070382527213</v>
      </c>
      <c r="S383" s="179">
        <f t="shared" si="47"/>
        <v>6934.1871066278709</v>
      </c>
      <c r="T383" s="179">
        <f t="shared" si="48"/>
        <v>6897.9471066278711</v>
      </c>
      <c r="U383" s="181">
        <f t="shared" si="53"/>
        <v>2.2999999999999998</v>
      </c>
      <c r="V383" s="3">
        <f t="shared" si="49"/>
        <v>2999.1074376642919</v>
      </c>
      <c r="W383" s="179">
        <f t="shared" si="50"/>
        <v>749.77685941607297</v>
      </c>
      <c r="X383">
        <f t="shared" si="51"/>
        <v>0</v>
      </c>
    </row>
    <row r="384" spans="16:24">
      <c r="P384">
        <v>380</v>
      </c>
      <c r="Q384" s="180">
        <f t="shared" si="52"/>
        <v>36.325000000000045</v>
      </c>
      <c r="R384" s="180">
        <f t="shared" si="46"/>
        <v>194.01172051333091</v>
      </c>
      <c r="S384" s="179">
        <f t="shared" si="47"/>
        <v>7047.4757476467539</v>
      </c>
      <c r="T384" s="179">
        <f t="shared" si="48"/>
        <v>7011.1507476467541</v>
      </c>
      <c r="U384" s="181">
        <f t="shared" si="53"/>
        <v>2.2999999999999998</v>
      </c>
      <c r="V384" s="3">
        <f t="shared" si="49"/>
        <v>3048.326412020328</v>
      </c>
      <c r="W384" s="179">
        <f t="shared" si="50"/>
        <v>762.081603005082</v>
      </c>
      <c r="X384">
        <f t="shared" si="51"/>
        <v>76210</v>
      </c>
    </row>
    <row r="385" spans="16:24">
      <c r="P385">
        <v>381</v>
      </c>
      <c r="Q385" s="180">
        <f t="shared" si="52"/>
        <v>36.410000000000046</v>
      </c>
      <c r="R385" s="180">
        <f t="shared" si="46"/>
        <v>196.72002320486564</v>
      </c>
      <c r="S385" s="179">
        <f t="shared" si="47"/>
        <v>7162.576044889167</v>
      </c>
      <c r="T385" s="179">
        <f t="shared" si="48"/>
        <v>7126.1660448891671</v>
      </c>
      <c r="U385" s="181">
        <f t="shared" si="53"/>
        <v>2.2999999999999998</v>
      </c>
      <c r="V385" s="3">
        <f t="shared" si="49"/>
        <v>3098.3330629952902</v>
      </c>
      <c r="W385" s="179">
        <f t="shared" si="50"/>
        <v>774.58326574882255</v>
      </c>
      <c r="X385">
        <f t="shared" si="51"/>
        <v>0</v>
      </c>
    </row>
    <row r="386" spans="16:24">
      <c r="P386">
        <v>382</v>
      </c>
      <c r="Q386" s="180">
        <f t="shared" si="52"/>
        <v>36.495000000000047</v>
      </c>
      <c r="R386" s="180">
        <f t="shared" si="46"/>
        <v>199.46613239308795</v>
      </c>
      <c r="S386" s="179">
        <f t="shared" si="47"/>
        <v>7279.5165016857536</v>
      </c>
      <c r="T386" s="179">
        <f t="shared" si="48"/>
        <v>7243.0215016857537</v>
      </c>
      <c r="U386" s="181">
        <f t="shared" si="53"/>
        <v>2.2999999999999998</v>
      </c>
      <c r="V386" s="3">
        <f t="shared" si="49"/>
        <v>3149.1397833416322</v>
      </c>
      <c r="W386" s="179">
        <f t="shared" si="50"/>
        <v>787.28494583540805</v>
      </c>
      <c r="X386">
        <f t="shared" si="51"/>
        <v>0</v>
      </c>
    </row>
    <row r="387" spans="16:24">
      <c r="P387">
        <v>383</v>
      </c>
      <c r="Q387" s="180">
        <f t="shared" si="52"/>
        <v>36.580000000000048</v>
      </c>
      <c r="R387" s="180">
        <f t="shared" si="46"/>
        <v>202.25057583702448</v>
      </c>
      <c r="S387" s="179">
        <f t="shared" si="47"/>
        <v>7398.3260641183651</v>
      </c>
      <c r="T387" s="179">
        <f t="shared" si="48"/>
        <v>7361.7460641183652</v>
      </c>
      <c r="U387" s="181">
        <f t="shared" si="53"/>
        <v>2.2999999999999998</v>
      </c>
      <c r="V387" s="3">
        <f t="shared" si="49"/>
        <v>3200.7591583123331</v>
      </c>
      <c r="W387" s="179">
        <f t="shared" si="50"/>
        <v>800.18978957808326</v>
      </c>
      <c r="X387">
        <f t="shared" si="51"/>
        <v>0</v>
      </c>
    </row>
    <row r="388" spans="16:24">
      <c r="P388">
        <v>384</v>
      </c>
      <c r="Q388" s="180">
        <f t="shared" si="52"/>
        <v>36.665000000000049</v>
      </c>
      <c r="R388" s="180">
        <f t="shared" ref="R388:R451" si="54">POWER(2,P388/50)</f>
        <v>205.07388866294309</v>
      </c>
      <c r="S388" s="179">
        <f t="shared" ref="S388:S451" si="55">Q388*R388</f>
        <v>7519.0341278268188</v>
      </c>
      <c r="T388" s="179">
        <f t="shared" si="48"/>
        <v>7482.3691278268188</v>
      </c>
      <c r="U388" s="181">
        <f t="shared" si="53"/>
        <v>2.2999999999999998</v>
      </c>
      <c r="V388" s="3">
        <f t="shared" si="49"/>
        <v>3253.2039686203561</v>
      </c>
      <c r="W388" s="179">
        <f t="shared" si="50"/>
        <v>813.30099215508903</v>
      </c>
      <c r="X388">
        <f t="shared" si="51"/>
        <v>0</v>
      </c>
    </row>
    <row r="389" spans="16:24">
      <c r="P389">
        <v>385</v>
      </c>
      <c r="Q389" s="180">
        <f t="shared" si="52"/>
        <v>36.75000000000005</v>
      </c>
      <c r="R389" s="180">
        <f t="shared" si="54"/>
        <v>207.93661346719625</v>
      </c>
      <c r="S389" s="179">
        <f t="shared" si="55"/>
        <v>7641.6705449194724</v>
      </c>
      <c r="T389" s="179">
        <f t="shared" si="48"/>
        <v>7604.9205449194724</v>
      </c>
      <c r="U389" s="181">
        <f t="shared" si="53"/>
        <v>2.2999999999999998</v>
      </c>
      <c r="V389" s="3">
        <f t="shared" si="49"/>
        <v>3306.487193443249</v>
      </c>
      <c r="W389" s="179">
        <f t="shared" si="50"/>
        <v>826.62179836081225</v>
      </c>
      <c r="X389">
        <f t="shared" si="51"/>
        <v>0</v>
      </c>
    </row>
    <row r="390" spans="16:24">
      <c r="P390">
        <v>386</v>
      </c>
      <c r="Q390" s="180">
        <f t="shared" si="52"/>
        <v>36.835000000000051</v>
      </c>
      <c r="R390" s="180">
        <f t="shared" si="54"/>
        <v>210.8393004204986</v>
      </c>
      <c r="S390" s="179">
        <f t="shared" si="55"/>
        <v>7766.2656309890763</v>
      </c>
      <c r="T390" s="179">
        <f t="shared" si="48"/>
        <v>7729.4306309890762</v>
      </c>
      <c r="U390" s="181">
        <f t="shared" si="53"/>
        <v>2.2999999999999998</v>
      </c>
      <c r="V390" s="3">
        <f t="shared" si="49"/>
        <v>3360.6220134735117</v>
      </c>
      <c r="W390" s="179">
        <f t="shared" si="50"/>
        <v>840.15550336837794</v>
      </c>
      <c r="X390">
        <f t="shared" si="51"/>
        <v>0</v>
      </c>
    </row>
    <row r="391" spans="16:24">
      <c r="P391">
        <v>387</v>
      </c>
      <c r="Q391" s="180">
        <f t="shared" si="52"/>
        <v>36.920000000000051</v>
      </c>
      <c r="R391" s="180">
        <f t="shared" si="54"/>
        <v>213.78250737366255</v>
      </c>
      <c r="S391" s="179">
        <f t="shared" si="55"/>
        <v>7892.8501722356323</v>
      </c>
      <c r="T391" s="179">
        <f t="shared" si="48"/>
        <v>7855.9301722356322</v>
      </c>
      <c r="U391" s="181">
        <f t="shared" si="53"/>
        <v>2.2999999999999998</v>
      </c>
      <c r="V391" s="3">
        <f t="shared" si="49"/>
        <v>3415.6218140154924</v>
      </c>
      <c r="W391" s="179">
        <f t="shared" si="50"/>
        <v>853.9054535038731</v>
      </c>
      <c r="X391">
        <f t="shared" si="51"/>
        <v>0</v>
      </c>
    </row>
    <row r="392" spans="16:24">
      <c r="P392">
        <v>388</v>
      </c>
      <c r="Q392" s="180">
        <f t="shared" si="52"/>
        <v>37.005000000000052</v>
      </c>
      <c r="R392" s="180">
        <f t="shared" si="54"/>
        <v>216.76679996480686</v>
      </c>
      <c r="S392" s="179">
        <f t="shared" si="55"/>
        <v>8021.4554326976895</v>
      </c>
      <c r="T392" s="179">
        <f t="shared" si="48"/>
        <v>7984.4504326976894</v>
      </c>
      <c r="U392" s="181">
        <f t="shared" si="53"/>
        <v>2.2999999999999998</v>
      </c>
      <c r="V392" s="3">
        <f t="shared" si="49"/>
        <v>3471.5001881294306</v>
      </c>
      <c r="W392" s="179">
        <f t="shared" si="50"/>
        <v>867.87504703235766</v>
      </c>
      <c r="X392">
        <f t="shared" si="51"/>
        <v>0</v>
      </c>
    </row>
    <row r="393" spans="16:24">
      <c r="P393">
        <v>389</v>
      </c>
      <c r="Q393" s="180">
        <f t="shared" si="52"/>
        <v>37.090000000000053</v>
      </c>
      <c r="R393" s="180">
        <f t="shared" si="54"/>
        <v>219.79275172806499</v>
      </c>
      <c r="S393" s="179">
        <f t="shared" si="55"/>
        <v>8152.1131615939421</v>
      </c>
      <c r="T393" s="179">
        <f t="shared" si="48"/>
        <v>8115.0231615939419</v>
      </c>
      <c r="U393" s="181">
        <f t="shared" si="53"/>
        <v>2.2999999999999998</v>
      </c>
      <c r="V393" s="3">
        <f t="shared" si="49"/>
        <v>3528.2709398234533</v>
      </c>
      <c r="W393" s="179">
        <f t="shared" si="50"/>
        <v>882.06773495586333</v>
      </c>
      <c r="X393">
        <f t="shared" si="51"/>
        <v>0</v>
      </c>
    </row>
    <row r="394" spans="16:24">
      <c r="P394">
        <v>390</v>
      </c>
      <c r="Q394" s="180">
        <f t="shared" si="52"/>
        <v>37.175000000000054</v>
      </c>
      <c r="R394" s="180">
        <f t="shared" si="54"/>
        <v>222.86094420380775</v>
      </c>
      <c r="S394" s="179">
        <f t="shared" si="55"/>
        <v>8284.8556007765656</v>
      </c>
      <c r="T394" s="179">
        <f t="shared" ref="T394:T457" si="56">S394-Q394</f>
        <v>8247.6806007765663</v>
      </c>
      <c r="U394" s="181">
        <f t="shared" si="53"/>
        <v>2.2999999999999998</v>
      </c>
      <c r="V394" s="3">
        <f t="shared" ref="V394:V457" si="57">T394/U394</f>
        <v>3585.9480872941594</v>
      </c>
      <c r="W394" s="179">
        <f t="shared" ref="W394:W457" si="58">V394/4</f>
        <v>896.48702182353986</v>
      </c>
      <c r="X394">
        <f t="shared" ref="X394:X457" si="59">IF(MOD(P394,10)=0,ROUND(W394*100,-1),)</f>
        <v>89650</v>
      </c>
    </row>
    <row r="395" spans="16:24">
      <c r="P395">
        <v>391</v>
      </c>
      <c r="Q395" s="180">
        <f t="shared" ref="Q395:Q400" si="60">Q394+(Q$399-Q$329)/(P$399-P$329)</f>
        <v>37.260000000000055</v>
      </c>
      <c r="R395" s="180">
        <f t="shared" si="54"/>
        <v>225.97196705040773</v>
      </c>
      <c r="S395" s="179">
        <f t="shared" si="55"/>
        <v>8419.7154922982045</v>
      </c>
      <c r="T395" s="179">
        <f t="shared" si="56"/>
        <v>8382.4554922982043</v>
      </c>
      <c r="U395" s="181">
        <f t="shared" ref="U395:U458" si="61">U394</f>
        <v>2.2999999999999998</v>
      </c>
      <c r="V395" s="3">
        <f t="shared" si="57"/>
        <v>3644.5458662166106</v>
      </c>
      <c r="W395" s="179">
        <f t="shared" si="58"/>
        <v>911.13646655415266</v>
      </c>
      <c r="X395">
        <f t="shared" si="59"/>
        <v>0</v>
      </c>
    </row>
    <row r="396" spans="16:24">
      <c r="P396">
        <v>392</v>
      </c>
      <c r="Q396" s="180">
        <f t="shared" si="60"/>
        <v>37.345000000000056</v>
      </c>
      <c r="R396" s="180">
        <f t="shared" si="54"/>
        <v>229.12641815756095</v>
      </c>
      <c r="S396" s="179">
        <f t="shared" si="55"/>
        <v>8556.726086094126</v>
      </c>
      <c r="T396" s="179">
        <f t="shared" si="56"/>
        <v>8519.3810860941267</v>
      </c>
      <c r="U396" s="181">
        <f t="shared" si="61"/>
        <v>2.2999999999999998</v>
      </c>
      <c r="V396" s="3">
        <f t="shared" si="57"/>
        <v>3704.0787330844032</v>
      </c>
      <c r="W396" s="179">
        <f t="shared" si="58"/>
        <v>926.0196832711008</v>
      </c>
      <c r="X396">
        <f t="shared" si="59"/>
        <v>0</v>
      </c>
    </row>
    <row r="397" spans="16:24">
      <c r="P397">
        <v>393</v>
      </c>
      <c r="Q397" s="180">
        <f t="shared" si="60"/>
        <v>37.430000000000057</v>
      </c>
      <c r="R397" s="180">
        <f t="shared" si="54"/>
        <v>232.3249037611931</v>
      </c>
      <c r="S397" s="179">
        <f t="shared" si="55"/>
        <v>8695.9211477814715</v>
      </c>
      <c r="T397" s="179">
        <f t="shared" si="56"/>
        <v>8658.4911477814712</v>
      </c>
      <c r="U397" s="181">
        <f t="shared" si="61"/>
        <v>2.2999999999999998</v>
      </c>
      <c r="V397" s="3">
        <f t="shared" si="57"/>
        <v>3764.56136860064</v>
      </c>
      <c r="W397" s="179">
        <f t="shared" si="58"/>
        <v>941.14034215016</v>
      </c>
      <c r="X397">
        <f t="shared" si="59"/>
        <v>0</v>
      </c>
    </row>
    <row r="398" spans="16:24">
      <c r="P398">
        <v>394</v>
      </c>
      <c r="Q398" s="180">
        <f t="shared" si="60"/>
        <v>37.515000000000057</v>
      </c>
      <c r="R398" s="180">
        <f t="shared" si="54"/>
        <v>235.56803855996804</v>
      </c>
      <c r="S398" s="179">
        <f t="shared" si="55"/>
        <v>8837.3349665772148</v>
      </c>
      <c r="T398" s="179">
        <f t="shared" si="56"/>
        <v>8799.8199665772154</v>
      </c>
      <c r="U398" s="181">
        <f t="shared" si="61"/>
        <v>2.2999999999999998</v>
      </c>
      <c r="V398" s="3">
        <f t="shared" si="57"/>
        <v>3826.0086811205288</v>
      </c>
      <c r="W398" s="179">
        <f t="shared" si="58"/>
        <v>956.50217028013219</v>
      </c>
      <c r="X398">
        <f t="shared" si="59"/>
        <v>0</v>
      </c>
    </row>
    <row r="399" spans="16:24">
      <c r="P399">
        <v>395</v>
      </c>
      <c r="Q399" s="182">
        <f>M13</f>
        <v>37.6</v>
      </c>
      <c r="R399" s="180">
        <f t="shared" si="54"/>
        <v>238.85644583342264</v>
      </c>
      <c r="S399" s="179">
        <f t="shared" si="55"/>
        <v>8981.0023633366909</v>
      </c>
      <c r="T399" s="179">
        <f t="shared" si="56"/>
        <v>8943.4023633366905</v>
      </c>
      <c r="U399" s="183">
        <f>J12</f>
        <v>2.625</v>
      </c>
      <c r="V399" s="3">
        <f t="shared" si="57"/>
        <v>3407.0104241282629</v>
      </c>
      <c r="W399" s="179">
        <f t="shared" si="58"/>
        <v>851.75260603206573</v>
      </c>
      <c r="X399">
        <f t="shared" si="59"/>
        <v>0</v>
      </c>
    </row>
    <row r="400" spans="16:24">
      <c r="P400">
        <v>396</v>
      </c>
      <c r="Q400" s="180">
        <f>Q399+(Q$474-Q$399)/(P$474-P$399)</f>
        <v>37.689333333333337</v>
      </c>
      <c r="R400" s="180">
        <f t="shared" si="54"/>
        <v>242.19075756175241</v>
      </c>
      <c r="S400" s="179">
        <f t="shared" si="55"/>
        <v>9128.0081919974073</v>
      </c>
      <c r="T400" s="179">
        <f t="shared" si="56"/>
        <v>9090.3188586640736</v>
      </c>
      <c r="U400" s="181">
        <f t="shared" si="61"/>
        <v>2.625</v>
      </c>
      <c r="V400" s="3">
        <f t="shared" si="57"/>
        <v>3462.9786128244091</v>
      </c>
      <c r="W400" s="179">
        <f t="shared" si="58"/>
        <v>865.74465320610227</v>
      </c>
      <c r="X400">
        <f t="shared" si="59"/>
        <v>0</v>
      </c>
    </row>
    <row r="401" spans="16:24">
      <c r="P401">
        <v>397</v>
      </c>
      <c r="Q401" s="180">
        <f t="shared" ref="Q401:Q464" si="62">Q400+(Q$474-Q$399)/(P$474-P$399)</f>
        <v>37.778666666666673</v>
      </c>
      <c r="R401" s="180">
        <f t="shared" si="54"/>
        <v>245.57161454726767</v>
      </c>
      <c r="S401" s="179">
        <f t="shared" si="55"/>
        <v>9277.3681687763783</v>
      </c>
      <c r="T401" s="179">
        <f t="shared" si="56"/>
        <v>9239.5895021097112</v>
      </c>
      <c r="U401" s="181">
        <f t="shared" si="61"/>
        <v>2.625</v>
      </c>
      <c r="V401" s="3">
        <f t="shared" si="57"/>
        <v>3519.8436198513186</v>
      </c>
      <c r="W401" s="179">
        <f t="shared" si="58"/>
        <v>879.96090496282966</v>
      </c>
      <c r="X401">
        <f t="shared" si="59"/>
        <v>0</v>
      </c>
    </row>
    <row r="402" spans="16:24">
      <c r="P402">
        <v>398</v>
      </c>
      <c r="Q402" s="180">
        <f t="shared" si="62"/>
        <v>37.868000000000009</v>
      </c>
      <c r="R402" s="180">
        <f t="shared" si="54"/>
        <v>248.99966653754501</v>
      </c>
      <c r="S402" s="179">
        <f t="shared" si="55"/>
        <v>9429.1193724437562</v>
      </c>
      <c r="T402" s="179">
        <f t="shared" si="56"/>
        <v>9391.2513724437558</v>
      </c>
      <c r="U402" s="181">
        <f t="shared" si="61"/>
        <v>2.625</v>
      </c>
      <c r="V402" s="3">
        <f t="shared" si="57"/>
        <v>3577.619570454764</v>
      </c>
      <c r="W402" s="179">
        <f t="shared" si="58"/>
        <v>894.404892613691</v>
      </c>
      <c r="X402">
        <f t="shared" si="59"/>
        <v>0</v>
      </c>
    </row>
    <row r="403" spans="16:24">
      <c r="P403">
        <v>399</v>
      </c>
      <c r="Q403" s="180">
        <f t="shared" si="62"/>
        <v>37.957333333333345</v>
      </c>
      <c r="R403" s="180">
        <f t="shared" si="54"/>
        <v>252.47557235029998</v>
      </c>
      <c r="S403" s="179">
        <f t="shared" si="55"/>
        <v>9583.2994582244555</v>
      </c>
      <c r="T403" s="179">
        <f t="shared" si="56"/>
        <v>9545.3421248911218</v>
      </c>
      <c r="U403" s="181">
        <f t="shared" si="61"/>
        <v>2.625</v>
      </c>
      <c r="V403" s="3">
        <f t="shared" si="57"/>
        <v>3636.3208094823322</v>
      </c>
      <c r="W403" s="179">
        <f t="shared" si="58"/>
        <v>909.08020237058304</v>
      </c>
      <c r="X403">
        <f t="shared" si="59"/>
        <v>0</v>
      </c>
    </row>
    <row r="404" spans="16:24">
      <c r="P404">
        <v>400</v>
      </c>
      <c r="Q404" s="180">
        <f t="shared" si="62"/>
        <v>38.046666666666681</v>
      </c>
      <c r="R404" s="180">
        <f t="shared" si="54"/>
        <v>256</v>
      </c>
      <c r="S404" s="179">
        <f t="shared" si="55"/>
        <v>9739.9466666666704</v>
      </c>
      <c r="T404" s="179">
        <f t="shared" si="56"/>
        <v>9701.9000000000033</v>
      </c>
      <c r="U404" s="181">
        <f t="shared" si="61"/>
        <v>2.625</v>
      </c>
      <c r="V404" s="3">
        <f t="shared" si="57"/>
        <v>3695.9619047619062</v>
      </c>
      <c r="W404" s="179">
        <f t="shared" si="58"/>
        <v>923.99047619047656</v>
      </c>
      <c r="X404">
        <f t="shared" si="59"/>
        <v>92400</v>
      </c>
    </row>
    <row r="405" spans="16:24">
      <c r="P405">
        <v>401</v>
      </c>
      <c r="Q405" s="180">
        <f t="shared" si="62"/>
        <v>38.136000000000017</v>
      </c>
      <c r="R405" s="180">
        <f t="shared" si="54"/>
        <v>259.57362682624733</v>
      </c>
      <c r="S405" s="179">
        <f t="shared" si="55"/>
        <v>9899.099832645772</v>
      </c>
      <c r="T405" s="179">
        <f t="shared" si="56"/>
        <v>9860.9638326457716</v>
      </c>
      <c r="U405" s="181">
        <f t="shared" si="61"/>
        <v>2.625</v>
      </c>
      <c r="V405" s="3">
        <f t="shared" si="57"/>
        <v>3756.5576505317226</v>
      </c>
      <c r="W405" s="179">
        <f t="shared" si="58"/>
        <v>939.13941263293066</v>
      </c>
      <c r="X405">
        <f t="shared" si="59"/>
        <v>0</v>
      </c>
    </row>
    <row r="406" spans="16:24">
      <c r="P406">
        <v>402</v>
      </c>
      <c r="Q406" s="180">
        <f t="shared" si="62"/>
        <v>38.225333333333353</v>
      </c>
      <c r="R406" s="180">
        <f t="shared" si="54"/>
        <v>263.19713962395281</v>
      </c>
      <c r="S406" s="179">
        <f t="shared" si="55"/>
        <v>10060.798394505477</v>
      </c>
      <c r="T406" s="179">
        <f t="shared" si="56"/>
        <v>10022.573061172143</v>
      </c>
      <c r="U406" s="181">
        <f t="shared" si="61"/>
        <v>2.625</v>
      </c>
      <c r="V406" s="3">
        <f t="shared" si="57"/>
        <v>3818.1230709227211</v>
      </c>
      <c r="W406" s="179">
        <f t="shared" si="58"/>
        <v>954.53076773068028</v>
      </c>
      <c r="X406">
        <f t="shared" si="59"/>
        <v>0</v>
      </c>
    </row>
    <row r="407" spans="16:24">
      <c r="P407">
        <v>403</v>
      </c>
      <c r="Q407" s="180">
        <f t="shared" si="62"/>
        <v>38.314666666666689</v>
      </c>
      <c r="R407" s="180">
        <f t="shared" si="54"/>
        <v>266.8712347753272</v>
      </c>
      <c r="S407" s="179">
        <f t="shared" si="55"/>
        <v>10225.082403338409</v>
      </c>
      <c r="T407" s="179">
        <f t="shared" si="56"/>
        <v>10186.767736671742</v>
      </c>
      <c r="U407" s="181">
        <f t="shared" si="61"/>
        <v>2.625</v>
      </c>
      <c r="V407" s="3">
        <f t="shared" si="57"/>
        <v>3880.6734234939968</v>
      </c>
      <c r="W407" s="179">
        <f t="shared" si="58"/>
        <v>970.16835587349919</v>
      </c>
      <c r="X407">
        <f t="shared" si="59"/>
        <v>0</v>
      </c>
    </row>
    <row r="408" spans="16:24">
      <c r="P408">
        <v>404</v>
      </c>
      <c r="Q408" s="180">
        <f t="shared" si="62"/>
        <v>38.404000000000025</v>
      </c>
      <c r="R408" s="180">
        <f t="shared" si="54"/>
        <v>270.59661838371341</v>
      </c>
      <c r="S408" s="179">
        <f t="shared" si="55"/>
        <v>10391.992532408136</v>
      </c>
      <c r="T408" s="179">
        <f t="shared" si="56"/>
        <v>10353.588532408136</v>
      </c>
      <c r="U408" s="181">
        <f t="shared" si="61"/>
        <v>2.625</v>
      </c>
      <c r="V408" s="3">
        <f t="shared" si="57"/>
        <v>3944.2242028221467</v>
      </c>
      <c r="W408" s="179">
        <f t="shared" si="58"/>
        <v>986.05605070553668</v>
      </c>
      <c r="X408">
        <f t="shared" si="59"/>
        <v>0</v>
      </c>
    </row>
    <row r="409" spans="16:24">
      <c r="P409">
        <v>405</v>
      </c>
      <c r="Q409" s="180">
        <f t="shared" si="62"/>
        <v>38.493333333333361</v>
      </c>
      <c r="R409" s="180">
        <f t="shared" si="54"/>
        <v>274.37400640929098</v>
      </c>
      <c r="S409" s="179">
        <f t="shared" si="55"/>
        <v>10561.570086714983</v>
      </c>
      <c r="T409" s="179">
        <f t="shared" si="56"/>
        <v>10523.076753381649</v>
      </c>
      <c r="U409" s="181">
        <f t="shared" si="61"/>
        <v>2.625</v>
      </c>
      <c r="V409" s="3">
        <f t="shared" si="57"/>
        <v>4008.7911441453898</v>
      </c>
      <c r="W409" s="179">
        <f t="shared" si="58"/>
        <v>1002.1977860363475</v>
      </c>
      <c r="X409">
        <f t="shared" si="59"/>
        <v>0</v>
      </c>
    </row>
    <row r="410" spans="16:24">
      <c r="P410">
        <v>406</v>
      </c>
      <c r="Q410" s="180">
        <f t="shared" si="62"/>
        <v>38.582666666666697</v>
      </c>
      <c r="R410" s="180">
        <f t="shared" si="54"/>
        <v>278.20412480667073</v>
      </c>
      <c r="S410" s="179">
        <f t="shared" si="55"/>
        <v>10733.857012707516</v>
      </c>
      <c r="T410" s="179">
        <f t="shared" si="56"/>
        <v>10695.274346040849</v>
      </c>
      <c r="U410" s="181">
        <f t="shared" si="61"/>
        <v>2.625</v>
      </c>
      <c r="V410" s="3">
        <f t="shared" si="57"/>
        <v>4074.3902270631806</v>
      </c>
      <c r="W410" s="179">
        <f t="shared" si="58"/>
        <v>1018.5975567657952</v>
      </c>
      <c r="X410">
        <f t="shared" si="59"/>
        <v>0</v>
      </c>
    </row>
    <row r="411" spans="16:24">
      <c r="P411">
        <v>407</v>
      </c>
      <c r="Q411" s="180">
        <f t="shared" si="62"/>
        <v>38.672000000000033</v>
      </c>
      <c r="R411" s="180">
        <f t="shared" si="54"/>
        <v>282.08770966441233</v>
      </c>
      <c r="S411" s="179">
        <f t="shared" si="55"/>
        <v>10908.895908142164</v>
      </c>
      <c r="T411" s="179">
        <f t="shared" si="56"/>
        <v>10870.223908142163</v>
      </c>
      <c r="U411" s="181">
        <f t="shared" si="61"/>
        <v>2.625</v>
      </c>
      <c r="V411" s="3">
        <f t="shared" si="57"/>
        <v>4141.0376792922525</v>
      </c>
      <c r="W411" s="179">
        <f t="shared" si="58"/>
        <v>1035.2594198230631</v>
      </c>
      <c r="X411">
        <f t="shared" si="59"/>
        <v>0</v>
      </c>
    </row>
    <row r="412" spans="16:24">
      <c r="P412">
        <v>408</v>
      </c>
      <c r="Q412" s="180">
        <f t="shared" si="62"/>
        <v>38.761333333333369</v>
      </c>
      <c r="R412" s="180">
        <f t="shared" si="54"/>
        <v>286.02550734648821</v>
      </c>
      <c r="S412" s="179">
        <f t="shared" si="55"/>
        <v>11086.730032093023</v>
      </c>
      <c r="T412" s="179">
        <f t="shared" si="56"/>
        <v>11047.968698759689</v>
      </c>
      <c r="U412" s="181">
        <f t="shared" si="61"/>
        <v>2.625</v>
      </c>
      <c r="V412" s="3">
        <f t="shared" si="57"/>
        <v>4208.7499804798817</v>
      </c>
      <c r="W412" s="179">
        <f t="shared" si="58"/>
        <v>1052.1874951199704</v>
      </c>
      <c r="X412">
        <f t="shared" si="59"/>
        <v>0</v>
      </c>
    </row>
    <row r="413" spans="16:24">
      <c r="P413">
        <v>409</v>
      </c>
      <c r="Q413" s="180">
        <f t="shared" si="62"/>
        <v>38.850666666666704</v>
      </c>
      <c r="R413" s="180">
        <f t="shared" si="54"/>
        <v>290.01827463572425</v>
      </c>
      <c r="S413" s="179">
        <f t="shared" si="55"/>
        <v>11267.403315114321</v>
      </c>
      <c r="T413" s="179">
        <f t="shared" si="56"/>
        <v>11228.552648447654</v>
      </c>
      <c r="U413" s="181">
        <f t="shared" si="61"/>
        <v>2.625</v>
      </c>
      <c r="V413" s="3">
        <f t="shared" si="57"/>
        <v>4277.543866075297</v>
      </c>
      <c r="W413" s="179">
        <f t="shared" si="58"/>
        <v>1069.3859665188243</v>
      </c>
      <c r="X413">
        <f t="shared" si="59"/>
        <v>0</v>
      </c>
    </row>
    <row r="414" spans="16:24">
      <c r="P414">
        <v>410</v>
      </c>
      <c r="Q414" s="180">
        <f t="shared" si="62"/>
        <v>38.94000000000004</v>
      </c>
      <c r="R414" s="180">
        <f t="shared" si="54"/>
        <v>294.06677887924064</v>
      </c>
      <c r="S414" s="179">
        <f t="shared" si="55"/>
        <v>11450.960369557642</v>
      </c>
      <c r="T414" s="179">
        <f t="shared" si="56"/>
        <v>11412.020369557642</v>
      </c>
      <c r="U414" s="181">
        <f t="shared" si="61"/>
        <v>2.625</v>
      </c>
      <c r="V414" s="3">
        <f t="shared" si="57"/>
        <v>4347.4363312600544</v>
      </c>
      <c r="W414" s="179">
        <f t="shared" si="58"/>
        <v>1086.8590828150136</v>
      </c>
      <c r="X414">
        <f t="shared" si="59"/>
        <v>108690</v>
      </c>
    </row>
    <row r="415" spans="16:24">
      <c r="P415">
        <v>411</v>
      </c>
      <c r="Q415" s="180">
        <f t="shared" si="62"/>
        <v>39.029333333333376</v>
      </c>
      <c r="R415" s="180">
        <f t="shared" si="54"/>
        <v>298.1717981359248</v>
      </c>
      <c r="S415" s="179">
        <f t="shared" si="55"/>
        <v>11637.446500046401</v>
      </c>
      <c r="T415" s="179">
        <f t="shared" si="56"/>
        <v>11598.417166713067</v>
      </c>
      <c r="U415" s="181">
        <f t="shared" si="61"/>
        <v>2.625</v>
      </c>
      <c r="V415" s="3">
        <f t="shared" si="57"/>
        <v>4418.4446349383115</v>
      </c>
      <c r="W415" s="179">
        <f t="shared" si="58"/>
        <v>1104.6111587345779</v>
      </c>
      <c r="X415">
        <f t="shared" si="59"/>
        <v>0</v>
      </c>
    </row>
    <row r="416" spans="16:24">
      <c r="P416">
        <v>412</v>
      </c>
      <c r="Q416" s="180">
        <f t="shared" si="62"/>
        <v>39.118666666666712</v>
      </c>
      <c r="R416" s="180">
        <f t="shared" si="54"/>
        <v>302.33412132595981</v>
      </c>
      <c r="S416" s="179">
        <f t="shared" si="55"/>
        <v>11826.907714109793</v>
      </c>
      <c r="T416" s="179">
        <f t="shared" si="56"/>
        <v>11787.789047443126</v>
      </c>
      <c r="U416" s="181">
        <f t="shared" si="61"/>
        <v>2.625</v>
      </c>
      <c r="V416" s="3">
        <f t="shared" si="57"/>
        <v>4490.5863037878571</v>
      </c>
      <c r="W416" s="179">
        <f t="shared" si="58"/>
        <v>1122.6465759469643</v>
      </c>
      <c r="X416">
        <f t="shared" si="59"/>
        <v>0</v>
      </c>
    </row>
    <row r="417" spans="16:24">
      <c r="P417">
        <v>413</v>
      </c>
      <c r="Q417" s="180">
        <f t="shared" si="62"/>
        <v>39.208000000000048</v>
      </c>
      <c r="R417" s="180">
        <f t="shared" si="54"/>
        <v>306.55454838244566</v>
      </c>
      <c r="S417" s="179">
        <f t="shared" si="55"/>
        <v>12019.390732978944</v>
      </c>
      <c r="T417" s="179">
        <f t="shared" si="56"/>
        <v>11980.182732978943</v>
      </c>
      <c r="U417" s="181">
        <f t="shared" si="61"/>
        <v>2.625</v>
      </c>
      <c r="V417" s="3">
        <f t="shared" si="57"/>
        <v>4563.8791363729306</v>
      </c>
      <c r="W417" s="179">
        <f t="shared" si="58"/>
        <v>1140.9697840932326</v>
      </c>
      <c r="X417">
        <f t="shared" si="59"/>
        <v>0</v>
      </c>
    </row>
    <row r="418" spans="16:24">
      <c r="P418">
        <v>414</v>
      </c>
      <c r="Q418" s="180">
        <f t="shared" si="62"/>
        <v>39.297333333333384</v>
      </c>
      <c r="R418" s="180">
        <f t="shared" si="54"/>
        <v>310.8338904051318</v>
      </c>
      <c r="S418" s="179">
        <f t="shared" si="55"/>
        <v>12214.943002547281</v>
      </c>
      <c r="T418" s="179">
        <f t="shared" si="56"/>
        <v>12175.645669213947</v>
      </c>
      <c r="U418" s="181">
        <f t="shared" si="61"/>
        <v>2.625</v>
      </c>
      <c r="V418" s="3">
        <f t="shared" si="57"/>
        <v>4638.3412073195987</v>
      </c>
      <c r="W418" s="179">
        <f t="shared" si="58"/>
        <v>1159.5853018298997</v>
      </c>
      <c r="X418">
        <f t="shared" si="59"/>
        <v>0</v>
      </c>
    </row>
    <row r="419" spans="16:24">
      <c r="P419">
        <v>415</v>
      </c>
      <c r="Q419" s="180">
        <f t="shared" si="62"/>
        <v>39.38666666666672</v>
      </c>
      <c r="R419" s="180">
        <f t="shared" si="54"/>
        <v>315.1729698162988</v>
      </c>
      <c r="S419" s="179">
        <f t="shared" si="55"/>
        <v>12413.612704497973</v>
      </c>
      <c r="T419" s="179">
        <f t="shared" si="56"/>
        <v>12374.226037831306</v>
      </c>
      <c r="U419" s="181">
        <f t="shared" si="61"/>
        <v>2.625</v>
      </c>
      <c r="V419" s="3">
        <f t="shared" si="57"/>
        <v>4713.9908715547836</v>
      </c>
      <c r="W419" s="179">
        <f t="shared" si="58"/>
        <v>1178.4977178886959</v>
      </c>
      <c r="X419">
        <f t="shared" si="59"/>
        <v>0</v>
      </c>
    </row>
    <row r="420" spans="16:24">
      <c r="P420">
        <v>416</v>
      </c>
      <c r="Q420" s="180">
        <f t="shared" si="62"/>
        <v>39.476000000000056</v>
      </c>
      <c r="R420" s="180">
        <f t="shared" si="54"/>
        <v>319.57262051881276</v>
      </c>
      <c r="S420" s="179">
        <f t="shared" si="55"/>
        <v>12615.44876760067</v>
      </c>
      <c r="T420" s="179">
        <f t="shared" si="56"/>
        <v>12575.97276760067</v>
      </c>
      <c r="U420" s="181">
        <f t="shared" si="61"/>
        <v>2.625</v>
      </c>
      <c r="V420" s="3">
        <f t="shared" si="57"/>
        <v>4790.8467686097792</v>
      </c>
      <c r="W420" s="179">
        <f t="shared" si="58"/>
        <v>1197.7116921524448</v>
      </c>
      <c r="X420">
        <f t="shared" si="59"/>
        <v>0</v>
      </c>
    </row>
    <row r="421" spans="16:24">
      <c r="P421">
        <v>417</v>
      </c>
      <c r="Q421" s="180">
        <f t="shared" si="62"/>
        <v>39.565333333333392</v>
      </c>
      <c r="R421" s="180">
        <f t="shared" si="54"/>
        <v>324.03368805639167</v>
      </c>
      <c r="S421" s="179">
        <f t="shared" si="55"/>
        <v>12820.500879180507</v>
      </c>
      <c r="T421" s="179">
        <f t="shared" si="56"/>
        <v>12780.935545847173</v>
      </c>
      <c r="U421" s="181">
        <f t="shared" si="61"/>
        <v>2.625</v>
      </c>
      <c r="V421" s="3">
        <f t="shared" si="57"/>
        <v>4868.9278269893994</v>
      </c>
      <c r="W421" s="179">
        <f t="shared" si="58"/>
        <v>1217.2319567473498</v>
      </c>
      <c r="X421">
        <f t="shared" si="59"/>
        <v>0</v>
      </c>
    </row>
    <row r="422" spans="16:24">
      <c r="P422">
        <v>418</v>
      </c>
      <c r="Q422" s="180">
        <f t="shared" si="62"/>
        <v>39.654666666666728</v>
      </c>
      <c r="R422" s="180">
        <f t="shared" si="54"/>
        <v>328.55702977610338</v>
      </c>
      <c r="S422" s="179">
        <f t="shared" si="55"/>
        <v>13028.819496761475</v>
      </c>
      <c r="T422" s="179">
        <f t="shared" si="56"/>
        <v>12989.164830094807</v>
      </c>
      <c r="U422" s="181">
        <f t="shared" si="61"/>
        <v>2.625</v>
      </c>
      <c r="V422" s="3">
        <f t="shared" si="57"/>
        <v>4948.2532686075456</v>
      </c>
      <c r="W422" s="179">
        <f t="shared" si="58"/>
        <v>1237.0633171518864</v>
      </c>
      <c r="X422">
        <f t="shared" si="59"/>
        <v>0</v>
      </c>
    </row>
    <row r="423" spans="16:24">
      <c r="P423">
        <v>419</v>
      </c>
      <c r="Q423" s="180">
        <f t="shared" si="62"/>
        <v>39.744000000000064</v>
      </c>
      <c r="R423" s="180">
        <f t="shared" si="54"/>
        <v>333.14351499313506</v>
      </c>
      <c r="S423" s="179">
        <f t="shared" si="55"/>
        <v>13240.455859887181</v>
      </c>
      <c r="T423" s="179">
        <f t="shared" si="56"/>
        <v>13200.71185988718</v>
      </c>
      <c r="U423" s="181">
        <f t="shared" si="61"/>
        <v>2.625</v>
      </c>
      <c r="V423" s="3">
        <f t="shared" si="57"/>
        <v>5028.8426132903542</v>
      </c>
      <c r="W423" s="179">
        <f t="shared" si="58"/>
        <v>1257.2106533225885</v>
      </c>
      <c r="X423">
        <f t="shared" si="59"/>
        <v>0</v>
      </c>
    </row>
    <row r="424" spans="16:24">
      <c r="P424">
        <v>420</v>
      </c>
      <c r="Q424" s="180">
        <f t="shared" si="62"/>
        <v>39.8333333333334</v>
      </c>
      <c r="R424" s="180">
        <f t="shared" si="54"/>
        <v>337.79402515786086</v>
      </c>
      <c r="S424" s="179">
        <f t="shared" si="55"/>
        <v>13455.46200212148</v>
      </c>
      <c r="T424" s="179">
        <f t="shared" si="56"/>
        <v>13415.628668788146</v>
      </c>
      <c r="U424" s="181">
        <f t="shared" si="61"/>
        <v>2.625</v>
      </c>
      <c r="V424" s="3">
        <f t="shared" si="57"/>
        <v>5110.7156833478648</v>
      </c>
      <c r="W424" s="179">
        <f t="shared" si="58"/>
        <v>1277.6789208369662</v>
      </c>
      <c r="X424">
        <f t="shared" si="59"/>
        <v>127770</v>
      </c>
    </row>
    <row r="425" spans="16:24">
      <c r="P425">
        <v>421</v>
      </c>
      <c r="Q425" s="180">
        <f t="shared" si="62"/>
        <v>39.922666666666736</v>
      </c>
      <c r="R425" s="180">
        <f t="shared" si="54"/>
        <v>342.50945402524451</v>
      </c>
      <c r="S425" s="179">
        <f t="shared" si="55"/>
        <v>13673.890763231851</v>
      </c>
      <c r="T425" s="179">
        <f t="shared" si="56"/>
        <v>13633.968096565184</v>
      </c>
      <c r="U425" s="181">
        <f t="shared" si="61"/>
        <v>2.625</v>
      </c>
      <c r="V425" s="3">
        <f t="shared" si="57"/>
        <v>5193.8926082153084</v>
      </c>
      <c r="W425" s="179">
        <f t="shared" si="58"/>
        <v>1298.4731520538271</v>
      </c>
      <c r="X425">
        <f t="shared" si="59"/>
        <v>0</v>
      </c>
    </row>
    <row r="426" spans="16:24">
      <c r="P426">
        <v>422</v>
      </c>
      <c r="Q426" s="180">
        <f t="shared" si="62"/>
        <v>40.012000000000072</v>
      </c>
      <c r="R426" s="180">
        <f t="shared" si="54"/>
        <v>347.29070782660369</v>
      </c>
      <c r="S426" s="179">
        <f t="shared" si="55"/>
        <v>13895.795801558092</v>
      </c>
      <c r="T426" s="179">
        <f t="shared" si="56"/>
        <v>13855.783801558091</v>
      </c>
      <c r="U426" s="181">
        <f t="shared" si="61"/>
        <v>2.625</v>
      </c>
      <c r="V426" s="3">
        <f t="shared" si="57"/>
        <v>5278.3938291649874</v>
      </c>
      <c r="W426" s="179">
        <f t="shared" si="58"/>
        <v>1319.5984572912469</v>
      </c>
      <c r="X426">
        <f t="shared" si="59"/>
        <v>0</v>
      </c>
    </row>
    <row r="427" spans="16:24">
      <c r="P427">
        <v>423</v>
      </c>
      <c r="Q427" s="180">
        <f t="shared" si="62"/>
        <v>40.101333333333407</v>
      </c>
      <c r="R427" s="180">
        <f t="shared" si="54"/>
        <v>352.1387054437746</v>
      </c>
      <c r="S427" s="179">
        <f t="shared" si="55"/>
        <v>14121.231606569312</v>
      </c>
      <c r="T427" s="179">
        <f t="shared" si="56"/>
        <v>14081.130273235978</v>
      </c>
      <c r="U427" s="181">
        <f t="shared" si="61"/>
        <v>2.625</v>
      </c>
      <c r="V427" s="3">
        <f t="shared" si="57"/>
        <v>5364.2401040898967</v>
      </c>
      <c r="W427" s="179">
        <f t="shared" si="58"/>
        <v>1341.0600260224742</v>
      </c>
      <c r="X427">
        <f t="shared" si="59"/>
        <v>0</v>
      </c>
    </row>
    <row r="428" spans="16:24">
      <c r="P428">
        <v>424</v>
      </c>
      <c r="Q428" s="180">
        <f t="shared" si="62"/>
        <v>40.190666666666743</v>
      </c>
      <c r="R428" s="180">
        <f t="shared" si="54"/>
        <v>357.05437858570389</v>
      </c>
      <c r="S428" s="179">
        <f t="shared" si="55"/>
        <v>14350.253511611858</v>
      </c>
      <c r="T428" s="179">
        <f t="shared" si="56"/>
        <v>14310.062844945191</v>
      </c>
      <c r="U428" s="181">
        <f t="shared" si="61"/>
        <v>2.625</v>
      </c>
      <c r="V428" s="3">
        <f t="shared" si="57"/>
        <v>5451.4525123600724</v>
      </c>
      <c r="W428" s="179">
        <f t="shared" si="58"/>
        <v>1362.8631280900181</v>
      </c>
      <c r="X428">
        <f t="shared" si="59"/>
        <v>0</v>
      </c>
    </row>
    <row r="429" spans="16:24">
      <c r="P429">
        <v>425</v>
      </c>
      <c r="Q429" s="180">
        <f t="shared" si="62"/>
        <v>40.280000000000079</v>
      </c>
      <c r="R429" s="180">
        <f t="shared" si="54"/>
        <v>362.0386719675123</v>
      </c>
      <c r="S429" s="179">
        <f t="shared" si="55"/>
        <v>14582.917706851424</v>
      </c>
      <c r="T429" s="179">
        <f t="shared" si="56"/>
        <v>14542.637706851423</v>
      </c>
      <c r="U429" s="181">
        <f t="shared" si="61"/>
        <v>2.625</v>
      </c>
      <c r="V429" s="3">
        <f t="shared" si="57"/>
        <v>5540.0524597529229</v>
      </c>
      <c r="W429" s="179">
        <f t="shared" si="58"/>
        <v>1385.0131149382307</v>
      </c>
      <c r="X429">
        <f t="shared" si="59"/>
        <v>0</v>
      </c>
    </row>
    <row r="430" spans="16:24">
      <c r="P430">
        <v>426</v>
      </c>
      <c r="Q430" s="180">
        <f t="shared" si="62"/>
        <v>40.369333333333415</v>
      </c>
      <c r="R430" s="180">
        <f t="shared" si="54"/>
        <v>367.09254349205162</v>
      </c>
      <c r="S430" s="179">
        <f t="shared" si="55"/>
        <v>14819.281252411825</v>
      </c>
      <c r="T430" s="179">
        <f t="shared" si="56"/>
        <v>14778.911919078491</v>
      </c>
      <c r="U430" s="181">
        <f t="shared" si="61"/>
        <v>2.625</v>
      </c>
      <c r="V430" s="3">
        <f t="shared" si="57"/>
        <v>5630.0616834584725</v>
      </c>
      <c r="W430" s="179">
        <f t="shared" si="58"/>
        <v>1407.5154208646181</v>
      </c>
      <c r="X430">
        <f t="shared" si="59"/>
        <v>0</v>
      </c>
    </row>
    <row r="431" spans="16:24">
      <c r="P431">
        <v>427</v>
      </c>
      <c r="Q431" s="180">
        <f t="shared" si="62"/>
        <v>40.458666666666751</v>
      </c>
      <c r="R431" s="180">
        <f t="shared" si="54"/>
        <v>372.21696443399918</v>
      </c>
      <c r="S431" s="179">
        <f t="shared" si="55"/>
        <v>15059.402091713726</v>
      </c>
      <c r="T431" s="179">
        <f t="shared" si="56"/>
        <v>15018.943425047059</v>
      </c>
      <c r="U431" s="181">
        <f t="shared" si="61"/>
        <v>2.625</v>
      </c>
      <c r="V431" s="3">
        <f t="shared" si="57"/>
        <v>5721.5022571607842</v>
      </c>
      <c r="W431" s="179">
        <f t="shared" si="58"/>
        <v>1430.3755642901961</v>
      </c>
      <c r="X431">
        <f t="shared" si="59"/>
        <v>0</v>
      </c>
    </row>
    <row r="432" spans="16:24">
      <c r="P432">
        <v>428</v>
      </c>
      <c r="Q432" s="180">
        <f t="shared" si="62"/>
        <v>40.548000000000087</v>
      </c>
      <c r="R432" s="180">
        <f t="shared" si="54"/>
        <v>377.41291962652213</v>
      </c>
      <c r="S432" s="179">
        <f t="shared" si="55"/>
        <v>15303.339065016253</v>
      </c>
      <c r="T432" s="179">
        <f t="shared" si="56"/>
        <v>15262.791065016252</v>
      </c>
      <c r="U432" s="181">
        <f t="shared" si="61"/>
        <v>2.625</v>
      </c>
      <c r="V432" s="3">
        <f t="shared" si="57"/>
        <v>5814.3965961966678</v>
      </c>
      <c r="W432" s="179">
        <f t="shared" si="58"/>
        <v>1453.599149049167</v>
      </c>
      <c r="X432">
        <f t="shared" si="59"/>
        <v>0</v>
      </c>
    </row>
    <row r="433" spans="16:24">
      <c r="P433">
        <v>429</v>
      </c>
      <c r="Q433" s="180">
        <f t="shared" si="62"/>
        <v>40.637333333333423</v>
      </c>
      <c r="R433" s="180">
        <f t="shared" si="54"/>
        <v>382.68140765054432</v>
      </c>
      <c r="S433" s="179">
        <f t="shared" si="55"/>
        <v>15551.15192316442</v>
      </c>
      <c r="T433" s="179">
        <f t="shared" si="56"/>
        <v>15510.514589831086</v>
      </c>
      <c r="U433" s="181">
        <f t="shared" si="61"/>
        <v>2.625</v>
      </c>
      <c r="V433" s="3">
        <f t="shared" si="57"/>
        <v>5908.7674627927945</v>
      </c>
      <c r="W433" s="179">
        <f t="shared" si="58"/>
        <v>1477.1918656981986</v>
      </c>
      <c r="X433">
        <f t="shared" si="59"/>
        <v>0</v>
      </c>
    </row>
    <row r="434" spans="16:24">
      <c r="P434">
        <v>430</v>
      </c>
      <c r="Q434" s="180">
        <f t="shared" si="62"/>
        <v>40.726666666666759</v>
      </c>
      <c r="R434" s="180">
        <f t="shared" si="54"/>
        <v>388.02344102666189</v>
      </c>
      <c r="S434" s="179">
        <f t="shared" si="55"/>
        <v>15802.901341545885</v>
      </c>
      <c r="T434" s="179">
        <f t="shared" si="56"/>
        <v>15762.174674879217</v>
      </c>
      <c r="U434" s="181">
        <f t="shared" si="61"/>
        <v>2.625</v>
      </c>
      <c r="V434" s="3">
        <f t="shared" si="57"/>
        <v>6004.637971382559</v>
      </c>
      <c r="W434" s="179">
        <f t="shared" si="58"/>
        <v>1501.1594928456398</v>
      </c>
      <c r="X434">
        <f t="shared" si="59"/>
        <v>150120</v>
      </c>
    </row>
    <row r="435" spans="16:24">
      <c r="P435">
        <v>431</v>
      </c>
      <c r="Q435" s="180">
        <f t="shared" si="62"/>
        <v>40.816000000000095</v>
      </c>
      <c r="R435" s="180">
        <f t="shared" si="54"/>
        <v>393.44004640973094</v>
      </c>
      <c r="S435" s="179">
        <f t="shared" si="55"/>
        <v>16058.648934259616</v>
      </c>
      <c r="T435" s="179">
        <f t="shared" si="56"/>
        <v>16017.832934259615</v>
      </c>
      <c r="U435" s="181">
        <f t="shared" si="61"/>
        <v>2.625</v>
      </c>
      <c r="V435" s="3">
        <f t="shared" si="57"/>
        <v>6102.0315940036626</v>
      </c>
      <c r="W435" s="179">
        <f t="shared" si="58"/>
        <v>1525.5078985009156</v>
      </c>
      <c r="X435">
        <f t="shared" si="59"/>
        <v>0</v>
      </c>
    </row>
    <row r="436" spans="16:24">
      <c r="P436">
        <v>432</v>
      </c>
      <c r="Q436" s="180">
        <f t="shared" si="62"/>
        <v>40.905333333333431</v>
      </c>
      <c r="R436" s="180">
        <f t="shared" si="54"/>
        <v>398.93226478617595</v>
      </c>
      <c r="S436" s="179">
        <f t="shared" si="55"/>
        <v>16318.457268500162</v>
      </c>
      <c r="T436" s="179">
        <f t="shared" si="56"/>
        <v>16277.551935166828</v>
      </c>
      <c r="U436" s="181">
        <f t="shared" si="61"/>
        <v>2.625</v>
      </c>
      <c r="V436" s="3">
        <f t="shared" si="57"/>
        <v>6200.9721657778391</v>
      </c>
      <c r="W436" s="179">
        <f t="shared" si="58"/>
        <v>1550.2430414444598</v>
      </c>
      <c r="X436">
        <f t="shared" si="59"/>
        <v>0</v>
      </c>
    </row>
    <row r="437" spans="16:24">
      <c r="P437">
        <v>433</v>
      </c>
      <c r="Q437" s="180">
        <f t="shared" si="62"/>
        <v>40.994666666666767</v>
      </c>
      <c r="R437" s="180">
        <f t="shared" si="54"/>
        <v>404.50115167404897</v>
      </c>
      <c r="S437" s="179">
        <f t="shared" si="55"/>
        <v>16582.389879160452</v>
      </c>
      <c r="T437" s="179">
        <f t="shared" si="56"/>
        <v>16541.395212493786</v>
      </c>
      <c r="U437" s="181">
        <f t="shared" si="61"/>
        <v>2.625</v>
      </c>
      <c r="V437" s="3">
        <f t="shared" si="57"/>
        <v>6301.4838904738235</v>
      </c>
      <c r="W437" s="179">
        <f t="shared" si="58"/>
        <v>1575.3709726184559</v>
      </c>
      <c r="X437">
        <f t="shared" si="59"/>
        <v>0</v>
      </c>
    </row>
    <row r="438" spans="16:24">
      <c r="P438">
        <v>434</v>
      </c>
      <c r="Q438" s="180">
        <f t="shared" si="62"/>
        <v>41.084000000000103</v>
      </c>
      <c r="R438" s="180">
        <f t="shared" si="54"/>
        <v>410.14777732588624</v>
      </c>
      <c r="S438" s="179">
        <f t="shared" si="55"/>
        <v>16850.511283656753</v>
      </c>
      <c r="T438" s="179">
        <f t="shared" si="56"/>
        <v>16809.427283656754</v>
      </c>
      <c r="U438" s="181">
        <f t="shared" si="61"/>
        <v>2.625</v>
      </c>
      <c r="V438" s="3">
        <f t="shared" si="57"/>
        <v>6403.5913461549544</v>
      </c>
      <c r="W438" s="179">
        <f t="shared" si="58"/>
        <v>1600.8978365387386</v>
      </c>
      <c r="X438">
        <f t="shared" si="59"/>
        <v>0</v>
      </c>
    </row>
    <row r="439" spans="16:24">
      <c r="P439">
        <v>435</v>
      </c>
      <c r="Q439" s="180">
        <f t="shared" si="62"/>
        <v>41.173333333333439</v>
      </c>
      <c r="R439" s="180">
        <f t="shared" si="54"/>
        <v>415.87322693439216</v>
      </c>
      <c r="S439" s="179">
        <f t="shared" si="55"/>
        <v>17122.886996978752</v>
      </c>
      <c r="T439" s="179">
        <f t="shared" si="56"/>
        <v>17081.71366364542</v>
      </c>
      <c r="U439" s="181">
        <f t="shared" si="61"/>
        <v>2.625</v>
      </c>
      <c r="V439" s="3">
        <f t="shared" si="57"/>
        <v>6507.3194909125405</v>
      </c>
      <c r="W439" s="179">
        <f t="shared" si="58"/>
        <v>1626.8298727281351</v>
      </c>
      <c r="X439">
        <f t="shared" si="59"/>
        <v>0</v>
      </c>
    </row>
    <row r="440" spans="16:24">
      <c r="P440">
        <v>436</v>
      </c>
      <c r="Q440" s="180">
        <f t="shared" si="62"/>
        <v>41.262666666666775</v>
      </c>
      <c r="R440" s="180">
        <f t="shared" si="54"/>
        <v>421.6786008409976</v>
      </c>
      <c r="S440" s="179">
        <f t="shared" si="55"/>
        <v>17399.583546968515</v>
      </c>
      <c r="T440" s="179">
        <f t="shared" si="56"/>
        <v>17358.32088030185</v>
      </c>
      <c r="U440" s="181">
        <f t="shared" si="61"/>
        <v>2.625</v>
      </c>
      <c r="V440" s="3">
        <f t="shared" si="57"/>
        <v>6612.6936686864192</v>
      </c>
      <c r="W440" s="179">
        <f t="shared" si="58"/>
        <v>1653.1734171716048</v>
      </c>
      <c r="X440">
        <f t="shared" si="59"/>
        <v>0</v>
      </c>
    </row>
    <row r="441" spans="16:24">
      <c r="P441">
        <v>437</v>
      </c>
      <c r="Q441" s="180">
        <f t="shared" si="62"/>
        <v>41.35200000000011</v>
      </c>
      <c r="R441" s="180">
        <f t="shared" si="54"/>
        <v>427.56501474732511</v>
      </c>
      <c r="S441" s="179">
        <f t="shared" si="55"/>
        <v>17680.668489831434</v>
      </c>
      <c r="T441" s="179">
        <f t="shared" si="56"/>
        <v>17639.316489831435</v>
      </c>
      <c r="U441" s="181">
        <f t="shared" si="61"/>
        <v>2.625</v>
      </c>
      <c r="V441" s="3">
        <f t="shared" si="57"/>
        <v>6719.7396151738803</v>
      </c>
      <c r="W441" s="179">
        <f t="shared" si="58"/>
        <v>1679.9349037934701</v>
      </c>
      <c r="X441">
        <f t="shared" si="59"/>
        <v>0</v>
      </c>
    </row>
    <row r="442" spans="16:24">
      <c r="P442">
        <v>438</v>
      </c>
      <c r="Q442" s="180">
        <f t="shared" si="62"/>
        <v>41.441333333333446</v>
      </c>
      <c r="R442" s="180">
        <f t="shared" si="54"/>
        <v>433.53359992961379</v>
      </c>
      <c r="S442" s="179">
        <f t="shared" si="55"/>
        <v>17966.21042588315</v>
      </c>
      <c r="T442" s="179">
        <f t="shared" si="56"/>
        <v>17924.769092549817</v>
      </c>
      <c r="U442" s="181">
        <f t="shared" si="61"/>
        <v>2.625</v>
      </c>
      <c r="V442" s="3">
        <f t="shared" si="57"/>
        <v>6828.483463828502</v>
      </c>
      <c r="W442" s="179">
        <f t="shared" si="58"/>
        <v>1707.1208659571255</v>
      </c>
      <c r="X442">
        <f t="shared" si="59"/>
        <v>0</v>
      </c>
    </row>
    <row r="443" spans="16:24">
      <c r="P443">
        <v>439</v>
      </c>
      <c r="Q443" s="180">
        <f t="shared" si="62"/>
        <v>41.530666666666782</v>
      </c>
      <c r="R443" s="180">
        <f t="shared" si="54"/>
        <v>439.58550345612963</v>
      </c>
      <c r="S443" s="179">
        <f t="shared" si="55"/>
        <v>18256.27901553542</v>
      </c>
      <c r="T443" s="179">
        <f t="shared" si="56"/>
        <v>18214.748348868754</v>
      </c>
      <c r="U443" s="181">
        <f t="shared" si="61"/>
        <v>2.625</v>
      </c>
      <c r="V443" s="3">
        <f t="shared" si="57"/>
        <v>6938.9517519500014</v>
      </c>
      <c r="W443" s="179">
        <f t="shared" si="58"/>
        <v>1734.7379379875003</v>
      </c>
      <c r="X443">
        <f t="shared" si="59"/>
        <v>0</v>
      </c>
    </row>
    <row r="444" spans="16:24">
      <c r="P444">
        <v>440</v>
      </c>
      <c r="Q444" s="180">
        <f t="shared" si="62"/>
        <v>41.620000000000118</v>
      </c>
      <c r="R444" s="180">
        <f t="shared" si="54"/>
        <v>445.72188840761549</v>
      </c>
      <c r="S444" s="179">
        <f t="shared" si="55"/>
        <v>18550.944995525009</v>
      </c>
      <c r="T444" s="179">
        <f t="shared" si="56"/>
        <v>18509.32499552501</v>
      </c>
      <c r="U444" s="181">
        <f t="shared" si="61"/>
        <v>2.625</v>
      </c>
      <c r="V444" s="3">
        <f t="shared" si="57"/>
        <v>7051.171426866671</v>
      </c>
      <c r="W444" s="179">
        <f t="shared" si="58"/>
        <v>1762.7928567166678</v>
      </c>
      <c r="X444">
        <f t="shared" si="59"/>
        <v>176280</v>
      </c>
    </row>
    <row r="445" spans="16:24">
      <c r="P445">
        <v>441</v>
      </c>
      <c r="Q445" s="180">
        <f t="shared" si="62"/>
        <v>41.709333333333454</v>
      </c>
      <c r="R445" s="180">
        <f t="shared" si="54"/>
        <v>451.94393410081545</v>
      </c>
      <c r="S445" s="179">
        <f t="shared" si="55"/>
        <v>18850.280195389001</v>
      </c>
      <c r="T445" s="179">
        <f t="shared" si="56"/>
        <v>18808.570862055669</v>
      </c>
      <c r="U445" s="181">
        <f t="shared" si="61"/>
        <v>2.625</v>
      </c>
      <c r="V445" s="3">
        <f t="shared" si="57"/>
        <v>7165.1698522116831</v>
      </c>
      <c r="W445" s="179">
        <f t="shared" si="58"/>
        <v>1791.2924630529208</v>
      </c>
      <c r="X445">
        <f t="shared" si="59"/>
        <v>0</v>
      </c>
    </row>
    <row r="446" spans="16:24">
      <c r="P446">
        <v>442</v>
      </c>
      <c r="Q446" s="180">
        <f t="shared" si="62"/>
        <v>41.79866666666679</v>
      </c>
      <c r="R446" s="180">
        <f t="shared" si="54"/>
        <v>458.2528363151219</v>
      </c>
      <c r="S446" s="179">
        <f t="shared" si="55"/>
        <v>19154.357554190399</v>
      </c>
      <c r="T446" s="179">
        <f t="shared" si="56"/>
        <v>19112.558887523734</v>
      </c>
      <c r="U446" s="181">
        <f t="shared" si="61"/>
        <v>2.625</v>
      </c>
      <c r="V446" s="3">
        <f t="shared" si="57"/>
        <v>7280.9748142947556</v>
      </c>
      <c r="W446" s="179">
        <f t="shared" si="58"/>
        <v>1820.2437035736889</v>
      </c>
      <c r="X446">
        <f t="shared" si="59"/>
        <v>0</v>
      </c>
    </row>
    <row r="447" spans="16:24">
      <c r="P447">
        <v>443</v>
      </c>
      <c r="Q447" s="180">
        <f t="shared" si="62"/>
        <v>41.888000000000126</v>
      </c>
      <c r="R447" s="180">
        <f t="shared" si="54"/>
        <v>464.6498075223862</v>
      </c>
      <c r="S447" s="179">
        <f t="shared" si="55"/>
        <v>19463.251137497773</v>
      </c>
      <c r="T447" s="179">
        <f t="shared" si="56"/>
        <v>19421.363137497774</v>
      </c>
      <c r="U447" s="181">
        <f t="shared" si="61"/>
        <v>2.625</v>
      </c>
      <c r="V447" s="3">
        <f t="shared" si="57"/>
        <v>7398.6145285705807</v>
      </c>
      <c r="W447" s="179">
        <f t="shared" si="58"/>
        <v>1849.6536321426452</v>
      </c>
      <c r="X447">
        <f t="shared" si="59"/>
        <v>0</v>
      </c>
    </row>
    <row r="448" spans="16:24">
      <c r="P448">
        <v>444</v>
      </c>
      <c r="Q448" s="180">
        <f t="shared" si="62"/>
        <v>41.977333333333462</v>
      </c>
      <c r="R448" s="180">
        <f t="shared" si="54"/>
        <v>471.13607711993615</v>
      </c>
      <c r="S448" s="179">
        <f t="shared" si="55"/>
        <v>19777.03615462266</v>
      </c>
      <c r="T448" s="179">
        <f t="shared" si="56"/>
        <v>19735.058821289327</v>
      </c>
      <c r="U448" s="181">
        <f t="shared" si="61"/>
        <v>2.625</v>
      </c>
      <c r="V448" s="3">
        <f t="shared" si="57"/>
        <v>7518.1176462054582</v>
      </c>
      <c r="W448" s="179">
        <f t="shared" si="58"/>
        <v>1879.5294115513645</v>
      </c>
      <c r="X448">
        <f t="shared" si="59"/>
        <v>0</v>
      </c>
    </row>
    <row r="449" spans="16:24">
      <c r="P449">
        <v>445</v>
      </c>
      <c r="Q449" s="180">
        <f t="shared" si="62"/>
        <v>42.066666666666798</v>
      </c>
      <c r="R449" s="180">
        <f t="shared" si="54"/>
        <v>477.71289166684534</v>
      </c>
      <c r="S449" s="179">
        <f t="shared" si="55"/>
        <v>20095.788976118689</v>
      </c>
      <c r="T449" s="179">
        <f t="shared" si="56"/>
        <v>20053.722309452023</v>
      </c>
      <c r="U449" s="181">
        <f t="shared" si="61"/>
        <v>2.625</v>
      </c>
      <c r="V449" s="3">
        <f t="shared" si="57"/>
        <v>7639.5132607436281</v>
      </c>
      <c r="W449" s="179">
        <f t="shared" si="58"/>
        <v>1909.878315185907</v>
      </c>
      <c r="X449">
        <f t="shared" si="59"/>
        <v>0</v>
      </c>
    </row>
    <row r="450" spans="16:24">
      <c r="P450">
        <v>446</v>
      </c>
      <c r="Q450" s="180">
        <f t="shared" si="62"/>
        <v>42.156000000000134</v>
      </c>
      <c r="R450" s="180">
        <f t="shared" si="54"/>
        <v>484.38151512350487</v>
      </c>
      <c r="S450" s="179">
        <f t="shared" si="55"/>
        <v>20419.587151546537</v>
      </c>
      <c r="T450" s="179">
        <f t="shared" si="56"/>
        <v>20377.431151546538</v>
      </c>
      <c r="U450" s="181">
        <f t="shared" si="61"/>
        <v>2.625</v>
      </c>
      <c r="V450" s="3">
        <f t="shared" si="57"/>
        <v>7762.8309148748713</v>
      </c>
      <c r="W450" s="179">
        <f t="shared" si="58"/>
        <v>1940.7077287187178</v>
      </c>
      <c r="X450">
        <f t="shared" si="59"/>
        <v>0</v>
      </c>
    </row>
    <row r="451" spans="16:24">
      <c r="P451">
        <v>447</v>
      </c>
      <c r="Q451" s="180">
        <f t="shared" si="62"/>
        <v>42.24533333333347</v>
      </c>
      <c r="R451" s="180">
        <f t="shared" si="54"/>
        <v>491.14322909453495</v>
      </c>
      <c r="S451" s="179">
        <f t="shared" si="55"/>
        <v>20748.509427508394</v>
      </c>
      <c r="T451" s="179">
        <f t="shared" si="56"/>
        <v>20706.264094175061</v>
      </c>
      <c r="U451" s="181">
        <f t="shared" si="61"/>
        <v>2.625</v>
      </c>
      <c r="V451" s="3">
        <f t="shared" si="57"/>
        <v>7888.1006073047856</v>
      </c>
      <c r="W451" s="179">
        <f t="shared" si="58"/>
        <v>1972.0251518261964</v>
      </c>
      <c r="X451">
        <f t="shared" si="59"/>
        <v>0</v>
      </c>
    </row>
    <row r="452" spans="16:24">
      <c r="P452">
        <v>448</v>
      </c>
      <c r="Q452" s="180">
        <f t="shared" si="62"/>
        <v>42.334666666666806</v>
      </c>
      <c r="R452" s="180">
        <f t="shared" ref="R452:R503" si="63">POWER(2,P452/50)</f>
        <v>497.99933307509048</v>
      </c>
      <c r="S452" s="179">
        <f t="shared" ref="S452:S503" si="64">Q452*R452</f>
        <v>21082.635765956333</v>
      </c>
      <c r="T452" s="179">
        <f t="shared" si="56"/>
        <v>21040.301099289667</v>
      </c>
      <c r="U452" s="181">
        <f t="shared" si="61"/>
        <v>2.625</v>
      </c>
      <c r="V452" s="3">
        <f t="shared" si="57"/>
        <v>8015.3527997293968</v>
      </c>
      <c r="W452" s="179">
        <f t="shared" si="58"/>
        <v>2003.8381999323492</v>
      </c>
      <c r="X452">
        <f t="shared" si="59"/>
        <v>0</v>
      </c>
    </row>
    <row r="453" spans="16:24">
      <c r="P453">
        <v>449</v>
      </c>
      <c r="Q453" s="180">
        <f t="shared" si="62"/>
        <v>42.424000000000142</v>
      </c>
      <c r="R453" s="180">
        <f t="shared" si="63"/>
        <v>504.95114470060003</v>
      </c>
      <c r="S453" s="179">
        <f t="shared" si="64"/>
        <v>21422.047362778329</v>
      </c>
      <c r="T453" s="179">
        <f t="shared" si="56"/>
        <v>21379.623362778329</v>
      </c>
      <c r="U453" s="181">
        <f t="shared" si="61"/>
        <v>2.625</v>
      </c>
      <c r="V453" s="3">
        <f t="shared" si="57"/>
        <v>8144.6184239155536</v>
      </c>
      <c r="W453" s="179">
        <f t="shared" si="58"/>
        <v>2036.1546059788884</v>
      </c>
      <c r="X453">
        <f t="shared" si="59"/>
        <v>0</v>
      </c>
    </row>
    <row r="454" spans="16:24">
      <c r="P454">
        <v>450</v>
      </c>
      <c r="Q454" s="180">
        <f t="shared" si="62"/>
        <v>42.513333333333478</v>
      </c>
      <c r="R454" s="180">
        <f t="shared" si="63"/>
        <v>512</v>
      </c>
      <c r="S454" s="179">
        <f t="shared" si="64"/>
        <v>21766.82666666674</v>
      </c>
      <c r="T454" s="179">
        <f t="shared" si="56"/>
        <v>21724.313333333408</v>
      </c>
      <c r="U454" s="181">
        <f t="shared" si="61"/>
        <v>2.625</v>
      </c>
      <c r="V454" s="3">
        <f t="shared" si="57"/>
        <v>8275.9288888889168</v>
      </c>
      <c r="W454" s="179">
        <f t="shared" si="58"/>
        <v>2068.9822222222292</v>
      </c>
      <c r="X454">
        <f t="shared" si="59"/>
        <v>206900</v>
      </c>
    </row>
    <row r="455" spans="16:24">
      <c r="P455">
        <v>451</v>
      </c>
      <c r="Q455" s="180">
        <f t="shared" si="62"/>
        <v>42.602666666666813</v>
      </c>
      <c r="R455" s="180">
        <f t="shared" si="63"/>
        <v>519.14725365249467</v>
      </c>
      <c r="S455" s="179">
        <f t="shared" si="64"/>
        <v>22117.057398272755</v>
      </c>
      <c r="T455" s="179">
        <f t="shared" si="56"/>
        <v>22074.454731606089</v>
      </c>
      <c r="U455" s="181">
        <f t="shared" si="61"/>
        <v>2.625</v>
      </c>
      <c r="V455" s="3">
        <f t="shared" si="57"/>
        <v>8409.3160882308912</v>
      </c>
      <c r="W455" s="179">
        <f t="shared" si="58"/>
        <v>2102.3290220577228</v>
      </c>
      <c r="X455">
        <f t="shared" si="59"/>
        <v>0</v>
      </c>
    </row>
    <row r="456" spans="16:24">
      <c r="P456">
        <v>452</v>
      </c>
      <c r="Q456" s="180">
        <f t="shared" si="62"/>
        <v>42.692000000000149</v>
      </c>
      <c r="R456" s="180">
        <f t="shared" si="63"/>
        <v>526.39427924790562</v>
      </c>
      <c r="S456" s="179">
        <f t="shared" si="64"/>
        <v>22472.824569651664</v>
      </c>
      <c r="T456" s="179">
        <f t="shared" si="56"/>
        <v>22430.132569651665</v>
      </c>
      <c r="U456" s="181">
        <f t="shared" si="61"/>
        <v>2.625</v>
      </c>
      <c r="V456" s="3">
        <f t="shared" si="57"/>
        <v>8544.8124074863481</v>
      </c>
      <c r="W456" s="179">
        <f t="shared" si="58"/>
        <v>2136.203101871587</v>
      </c>
      <c r="X456">
        <f t="shared" si="59"/>
        <v>0</v>
      </c>
    </row>
    <row r="457" spans="16:24">
      <c r="P457">
        <v>453</v>
      </c>
      <c r="Q457" s="180">
        <f t="shared" si="62"/>
        <v>42.781333333333485</v>
      </c>
      <c r="R457" s="180">
        <f t="shared" si="63"/>
        <v>533.74246955065405</v>
      </c>
      <c r="S457" s="179">
        <f t="shared" si="64"/>
        <v>22834.214504003128</v>
      </c>
      <c r="T457" s="179">
        <f t="shared" si="56"/>
        <v>22791.433170669796</v>
      </c>
      <c r="U457" s="181">
        <f t="shared" si="61"/>
        <v>2.625</v>
      </c>
      <c r="V457" s="3">
        <f t="shared" si="57"/>
        <v>8682.4507316837316</v>
      </c>
      <c r="W457" s="179">
        <f t="shared" si="58"/>
        <v>2170.6126829209329</v>
      </c>
      <c r="X457">
        <f t="shared" si="59"/>
        <v>0</v>
      </c>
    </row>
    <row r="458" spans="16:24">
      <c r="P458">
        <v>454</v>
      </c>
      <c r="Q458" s="180">
        <f t="shared" si="62"/>
        <v>42.870666666666821</v>
      </c>
      <c r="R458" s="180">
        <f t="shared" si="63"/>
        <v>541.19323676742692</v>
      </c>
      <c r="S458" s="179">
        <f t="shared" si="64"/>
        <v>23201.314855710854</v>
      </c>
      <c r="T458" s="179">
        <f t="shared" ref="T458:T503" si="65">S458-Q458</f>
        <v>23158.444189044189</v>
      </c>
      <c r="U458" s="181">
        <f t="shared" si="61"/>
        <v>2.625</v>
      </c>
      <c r="V458" s="3">
        <f t="shared" ref="V458:V503" si="66">T458/U458</f>
        <v>8822.2644529692152</v>
      </c>
      <c r="W458" s="179">
        <f t="shared" ref="W458:W503" si="67">V458/4</f>
        <v>2205.5661132423038</v>
      </c>
      <c r="X458">
        <f t="shared" ref="X458:X503" si="68">IF(MOD(P458,10)=0,ROUND(W458*100,-1),)</f>
        <v>0</v>
      </c>
    </row>
    <row r="459" spans="16:24">
      <c r="P459">
        <v>455</v>
      </c>
      <c r="Q459" s="180">
        <f t="shared" si="62"/>
        <v>42.960000000000157</v>
      </c>
      <c r="R459" s="180">
        <f t="shared" si="63"/>
        <v>548.74801281858208</v>
      </c>
      <c r="S459" s="179">
        <f t="shared" si="64"/>
        <v>23574.214630686372</v>
      </c>
      <c r="T459" s="179">
        <f t="shared" si="65"/>
        <v>23531.254630686373</v>
      </c>
      <c r="U459" s="181">
        <f t="shared" ref="U459:U503" si="69">U458</f>
        <v>2.625</v>
      </c>
      <c r="V459" s="3">
        <f t="shared" si="66"/>
        <v>8964.2874783567131</v>
      </c>
      <c r="W459" s="179">
        <f t="shared" si="67"/>
        <v>2241.0718695891783</v>
      </c>
      <c r="X459">
        <f t="shared" si="68"/>
        <v>0</v>
      </c>
    </row>
    <row r="460" spans="16:24">
      <c r="P460">
        <v>456</v>
      </c>
      <c r="Q460" s="180">
        <f t="shared" si="62"/>
        <v>43.049333333333493</v>
      </c>
      <c r="R460" s="180">
        <f t="shared" si="63"/>
        <v>556.40824961334147</v>
      </c>
      <c r="S460" s="179">
        <f t="shared" si="64"/>
        <v>23953.004207021364</v>
      </c>
      <c r="T460" s="179">
        <f t="shared" si="65"/>
        <v>23909.954873688032</v>
      </c>
      <c r="U460" s="181">
        <f t="shared" si="69"/>
        <v>2.625</v>
      </c>
      <c r="V460" s="3">
        <f t="shared" si="66"/>
        <v>9108.554237595441</v>
      </c>
      <c r="W460" s="179">
        <f t="shared" si="67"/>
        <v>2277.1385593988603</v>
      </c>
      <c r="X460">
        <f t="shared" si="68"/>
        <v>0</v>
      </c>
    </row>
    <row r="461" spans="16:24">
      <c r="P461">
        <v>457</v>
      </c>
      <c r="Q461" s="180">
        <f t="shared" si="62"/>
        <v>43.138666666666829</v>
      </c>
      <c r="R461" s="180">
        <f t="shared" si="63"/>
        <v>564.17541932882477</v>
      </c>
      <c r="S461" s="179">
        <f t="shared" si="64"/>
        <v>24337.775355953156</v>
      </c>
      <c r="T461" s="179">
        <f t="shared" si="65"/>
        <v>24294.63668928649</v>
      </c>
      <c r="U461" s="181">
        <f t="shared" si="69"/>
        <v>2.625</v>
      </c>
      <c r="V461" s="3">
        <f t="shared" si="66"/>
        <v>9255.0996911567581</v>
      </c>
      <c r="W461" s="179">
        <f t="shared" si="67"/>
        <v>2313.7749227891895</v>
      </c>
      <c r="X461">
        <f t="shared" si="68"/>
        <v>0</v>
      </c>
    </row>
    <row r="462" spans="16:24">
      <c r="P462">
        <v>458</v>
      </c>
      <c r="Q462" s="180">
        <f t="shared" si="62"/>
        <v>43.228000000000165</v>
      </c>
      <c r="R462" s="180">
        <f t="shared" si="63"/>
        <v>572.05101469297642</v>
      </c>
      <c r="S462" s="179">
        <f t="shared" si="64"/>
        <v>24728.621263148078</v>
      </c>
      <c r="T462" s="179">
        <f t="shared" si="65"/>
        <v>24685.393263148078</v>
      </c>
      <c r="U462" s="181">
        <f t="shared" si="69"/>
        <v>2.625</v>
      </c>
      <c r="V462" s="3">
        <f t="shared" si="66"/>
        <v>9403.9593383421252</v>
      </c>
      <c r="W462" s="179">
        <f t="shared" si="67"/>
        <v>2350.9898345855313</v>
      </c>
      <c r="X462">
        <f t="shared" si="68"/>
        <v>0</v>
      </c>
    </row>
    <row r="463" spans="16:24">
      <c r="P463">
        <v>459</v>
      </c>
      <c r="Q463" s="180">
        <f t="shared" si="62"/>
        <v>43.317333333333501</v>
      </c>
      <c r="R463" s="180">
        <f t="shared" si="63"/>
        <v>580.03654927144851</v>
      </c>
      <c r="S463" s="179">
        <f t="shared" si="64"/>
        <v>25125.636550307856</v>
      </c>
      <c r="T463" s="179">
        <f t="shared" si="65"/>
        <v>25082.319216974523</v>
      </c>
      <c r="U463" s="181">
        <f t="shared" si="69"/>
        <v>2.625</v>
      </c>
      <c r="V463" s="3">
        <f t="shared" si="66"/>
        <v>9555.1692255141043</v>
      </c>
      <c r="W463" s="179">
        <f t="shared" si="67"/>
        <v>2388.7923063785261</v>
      </c>
      <c r="X463">
        <f t="shared" si="68"/>
        <v>0</v>
      </c>
    </row>
    <row r="464" spans="16:24">
      <c r="P464">
        <v>460</v>
      </c>
      <c r="Q464" s="180">
        <f t="shared" si="62"/>
        <v>43.406666666666837</v>
      </c>
      <c r="R464" s="180">
        <f t="shared" si="63"/>
        <v>588.1335577584814</v>
      </c>
      <c r="S464" s="179">
        <f t="shared" si="64"/>
        <v>25528.917297103249</v>
      </c>
      <c r="T464" s="179">
        <f t="shared" si="65"/>
        <v>25485.510630436584</v>
      </c>
      <c r="U464" s="181">
        <f t="shared" si="69"/>
        <v>2.625</v>
      </c>
      <c r="V464" s="3">
        <f t="shared" si="66"/>
        <v>9708.765954452032</v>
      </c>
      <c r="W464" s="179">
        <f t="shared" si="67"/>
        <v>2427.191488613008</v>
      </c>
      <c r="X464">
        <f t="shared" si="68"/>
        <v>242720</v>
      </c>
    </row>
    <row r="465" spans="16:24">
      <c r="P465">
        <v>461</v>
      </c>
      <c r="Q465" s="180">
        <f t="shared" ref="Q465:Q473" si="70">Q464+(Q$474-Q$399)/(P$474-P$399)</f>
        <v>43.496000000000173</v>
      </c>
      <c r="R465" s="180">
        <f t="shared" si="63"/>
        <v>596.34359627184961</v>
      </c>
      <c r="S465" s="179">
        <f t="shared" si="64"/>
        <v>25938.561063440473</v>
      </c>
      <c r="T465" s="179">
        <f t="shared" si="65"/>
        <v>25895.065063440474</v>
      </c>
      <c r="U465" s="181">
        <f t="shared" si="69"/>
        <v>2.625</v>
      </c>
      <c r="V465" s="3">
        <f t="shared" si="66"/>
        <v>9864.7866908344658</v>
      </c>
      <c r="W465" s="179">
        <f t="shared" si="67"/>
        <v>2466.1966727086165</v>
      </c>
      <c r="X465">
        <f t="shared" si="68"/>
        <v>0</v>
      </c>
    </row>
    <row r="466" spans="16:24">
      <c r="P466">
        <v>462</v>
      </c>
      <c r="Q466" s="180">
        <f t="shared" si="70"/>
        <v>43.585333333333509</v>
      </c>
      <c r="R466" s="180">
        <f t="shared" si="63"/>
        <v>604.66824265191963</v>
      </c>
      <c r="S466" s="179">
        <f t="shared" si="64"/>
        <v>26354.666912064906</v>
      </c>
      <c r="T466" s="179">
        <f t="shared" si="65"/>
        <v>26311.081578731573</v>
      </c>
      <c r="U466" s="181">
        <f t="shared" si="69"/>
        <v>2.625</v>
      </c>
      <c r="V466" s="3">
        <f t="shared" si="66"/>
        <v>10023.269172850123</v>
      </c>
      <c r="W466" s="179">
        <f t="shared" si="67"/>
        <v>2505.8172932125308</v>
      </c>
      <c r="X466">
        <f t="shared" si="68"/>
        <v>0</v>
      </c>
    </row>
    <row r="467" spans="16:24">
      <c r="P467">
        <v>463</v>
      </c>
      <c r="Q467" s="180">
        <f t="shared" si="70"/>
        <v>43.674666666666845</v>
      </c>
      <c r="R467" s="180">
        <f t="shared" si="63"/>
        <v>613.10909676489132</v>
      </c>
      <c r="S467" s="179">
        <f t="shared" si="64"/>
        <v>26777.335431507814</v>
      </c>
      <c r="T467" s="179">
        <f t="shared" si="65"/>
        <v>26733.660764841148</v>
      </c>
      <c r="U467" s="181">
        <f t="shared" si="69"/>
        <v>2.625</v>
      </c>
      <c r="V467" s="3">
        <f t="shared" si="66"/>
        <v>10184.251719939484</v>
      </c>
      <c r="W467" s="179">
        <f t="shared" si="67"/>
        <v>2546.0629299848711</v>
      </c>
      <c r="X467">
        <f t="shared" si="68"/>
        <v>0</v>
      </c>
    </row>
    <row r="468" spans="16:24">
      <c r="P468">
        <v>464</v>
      </c>
      <c r="Q468" s="180">
        <f t="shared" si="70"/>
        <v>43.764000000000181</v>
      </c>
      <c r="R468" s="180">
        <f t="shared" si="63"/>
        <v>621.66778081026359</v>
      </c>
      <c r="S468" s="179">
        <f t="shared" si="64"/>
        <v>27206.668759380489</v>
      </c>
      <c r="T468" s="179">
        <f t="shared" si="65"/>
        <v>27162.90475938049</v>
      </c>
      <c r="U468" s="181">
        <f t="shared" si="69"/>
        <v>2.625</v>
      </c>
      <c r="V468" s="3">
        <f t="shared" si="66"/>
        <v>10347.773241668758</v>
      </c>
      <c r="W468" s="179">
        <f t="shared" si="67"/>
        <v>2586.9433104171894</v>
      </c>
      <c r="X468">
        <f t="shared" si="68"/>
        <v>0</v>
      </c>
    </row>
    <row r="469" spans="16:24">
      <c r="P469">
        <v>465</v>
      </c>
      <c r="Q469" s="180">
        <f t="shared" si="70"/>
        <v>43.853333333333516</v>
      </c>
      <c r="R469" s="180">
        <f t="shared" si="63"/>
        <v>630.34593963259704</v>
      </c>
      <c r="S469" s="179">
        <f t="shared" si="64"/>
        <v>27642.770606021604</v>
      </c>
      <c r="T469" s="179">
        <f t="shared" si="65"/>
        <v>27598.917272688272</v>
      </c>
      <c r="U469" s="181">
        <f t="shared" si="69"/>
        <v>2.625</v>
      </c>
      <c r="V469" s="3">
        <f t="shared" si="66"/>
        <v>10513.873246738389</v>
      </c>
      <c r="W469" s="179">
        <f t="shared" si="67"/>
        <v>2628.4683116845972</v>
      </c>
      <c r="X469">
        <f t="shared" si="68"/>
        <v>0</v>
      </c>
    </row>
    <row r="470" spans="16:24">
      <c r="P470">
        <v>466</v>
      </c>
      <c r="Q470" s="180">
        <f t="shared" si="70"/>
        <v>43.942666666666852</v>
      </c>
      <c r="R470" s="180">
        <f t="shared" si="63"/>
        <v>639.14524103762506</v>
      </c>
      <c r="S470" s="179">
        <f t="shared" si="64"/>
        <v>28085.746278502796</v>
      </c>
      <c r="T470" s="179">
        <f t="shared" si="65"/>
        <v>28041.803611836131</v>
      </c>
      <c r="U470" s="181">
        <f t="shared" si="69"/>
        <v>2.625</v>
      </c>
      <c r="V470" s="3">
        <f t="shared" si="66"/>
        <v>10682.591852128049</v>
      </c>
      <c r="W470" s="179">
        <f t="shared" si="67"/>
        <v>2670.6479630320123</v>
      </c>
      <c r="X470">
        <f t="shared" si="68"/>
        <v>0</v>
      </c>
    </row>
    <row r="471" spans="16:24">
      <c r="P471">
        <v>467</v>
      </c>
      <c r="Q471" s="180">
        <f t="shared" si="70"/>
        <v>44.032000000000188</v>
      </c>
      <c r="R471" s="180">
        <f t="shared" si="63"/>
        <v>648.06737611278345</v>
      </c>
      <c r="S471" s="179">
        <f t="shared" si="64"/>
        <v>28535.702704998203</v>
      </c>
      <c r="T471" s="179">
        <f t="shared" si="65"/>
        <v>28491.670704998203</v>
      </c>
      <c r="U471" s="181">
        <f t="shared" si="69"/>
        <v>2.625</v>
      </c>
      <c r="V471" s="3">
        <f t="shared" si="66"/>
        <v>10853.969792380269</v>
      </c>
      <c r="W471" s="179">
        <f t="shared" si="67"/>
        <v>2713.4924480950672</v>
      </c>
      <c r="X471">
        <f t="shared" si="68"/>
        <v>0</v>
      </c>
    </row>
    <row r="472" spans="16:24">
      <c r="P472">
        <v>468</v>
      </c>
      <c r="Q472" s="180">
        <f t="shared" si="70"/>
        <v>44.121333333333524</v>
      </c>
      <c r="R472" s="180">
        <f t="shared" si="63"/>
        <v>657.11405955220675</v>
      </c>
      <c r="S472" s="179">
        <f t="shared" si="64"/>
        <v>28992.748459522889</v>
      </c>
      <c r="T472" s="179">
        <f t="shared" si="65"/>
        <v>28948.627126189556</v>
      </c>
      <c r="U472" s="181">
        <f t="shared" si="69"/>
        <v>2.625</v>
      </c>
      <c r="V472" s="3">
        <f t="shared" si="66"/>
        <v>11028.048429024593</v>
      </c>
      <c r="W472" s="179">
        <f t="shared" si="67"/>
        <v>2757.0121072561483</v>
      </c>
      <c r="X472">
        <f t="shared" si="68"/>
        <v>0</v>
      </c>
    </row>
    <row r="473" spans="16:24">
      <c r="P473">
        <v>469</v>
      </c>
      <c r="Q473" s="180">
        <f t="shared" si="70"/>
        <v>44.21066666666686</v>
      </c>
      <c r="R473" s="180">
        <f t="shared" si="63"/>
        <v>666.28702998627023</v>
      </c>
      <c r="S473" s="179">
        <f t="shared" si="64"/>
        <v>29456.99378704646</v>
      </c>
      <c r="T473" s="179">
        <f t="shared" si="65"/>
        <v>29412.783120379794</v>
      </c>
      <c r="U473" s="181">
        <f t="shared" si="69"/>
        <v>2.625</v>
      </c>
      <c r="V473" s="3">
        <f t="shared" si="66"/>
        <v>11204.869760144684</v>
      </c>
      <c r="W473" s="179">
        <f t="shared" si="67"/>
        <v>2801.217440036171</v>
      </c>
      <c r="X473">
        <f t="shared" si="68"/>
        <v>0</v>
      </c>
    </row>
    <row r="474" spans="16:24">
      <c r="P474">
        <v>470</v>
      </c>
      <c r="Q474" s="182">
        <f>M14</f>
        <v>44.300000000000004</v>
      </c>
      <c r="R474" s="180">
        <f t="shared" si="63"/>
        <v>675.58805031572183</v>
      </c>
      <c r="S474" s="179">
        <f t="shared" si="64"/>
        <v>29928.550628986479</v>
      </c>
      <c r="T474" s="179">
        <f t="shared" si="65"/>
        <v>29884.25062898648</v>
      </c>
      <c r="U474" s="183">
        <f>J13</f>
        <v>2.9750000000000001</v>
      </c>
      <c r="V474" s="3">
        <f t="shared" si="66"/>
        <v>10045.126261844194</v>
      </c>
      <c r="W474" s="179">
        <f t="shared" si="67"/>
        <v>2511.2815654610486</v>
      </c>
      <c r="X474">
        <f t="shared" si="68"/>
        <v>251130</v>
      </c>
    </row>
    <row r="475" spans="16:24">
      <c r="P475">
        <v>471</v>
      </c>
      <c r="R475" s="180">
        <f t="shared" si="63"/>
        <v>685.01890805048913</v>
      </c>
      <c r="S475" s="179">
        <f t="shared" si="64"/>
        <v>0</v>
      </c>
      <c r="T475" s="179">
        <f t="shared" si="65"/>
        <v>0</v>
      </c>
      <c r="U475" s="181">
        <f t="shared" si="69"/>
        <v>2.9750000000000001</v>
      </c>
      <c r="V475" s="3">
        <f t="shared" si="66"/>
        <v>0</v>
      </c>
      <c r="W475" s="179">
        <f t="shared" si="67"/>
        <v>0</v>
      </c>
      <c r="X475">
        <f t="shared" si="68"/>
        <v>0</v>
      </c>
    </row>
    <row r="476" spans="16:24">
      <c r="P476">
        <v>472</v>
      </c>
      <c r="R476" s="180">
        <f t="shared" si="63"/>
        <v>694.5814156532075</v>
      </c>
      <c r="S476" s="179">
        <f t="shared" si="64"/>
        <v>0</v>
      </c>
      <c r="T476" s="179">
        <f t="shared" si="65"/>
        <v>0</v>
      </c>
      <c r="U476" s="181">
        <f t="shared" si="69"/>
        <v>2.9750000000000001</v>
      </c>
      <c r="V476" s="3">
        <f t="shared" si="66"/>
        <v>0</v>
      </c>
      <c r="W476" s="179">
        <f t="shared" si="67"/>
        <v>0</v>
      </c>
      <c r="X476">
        <f t="shared" si="68"/>
        <v>0</v>
      </c>
    </row>
    <row r="477" spans="16:24">
      <c r="P477">
        <v>473</v>
      </c>
      <c r="R477" s="180">
        <f t="shared" si="63"/>
        <v>704.27741088754919</v>
      </c>
      <c r="S477" s="179">
        <f t="shared" si="64"/>
        <v>0</v>
      </c>
      <c r="T477" s="179">
        <f t="shared" si="65"/>
        <v>0</v>
      </c>
      <c r="U477" s="181">
        <f t="shared" si="69"/>
        <v>2.9750000000000001</v>
      </c>
      <c r="V477" s="3">
        <f t="shared" si="66"/>
        <v>0</v>
      </c>
      <c r="W477" s="179">
        <f t="shared" si="67"/>
        <v>0</v>
      </c>
      <c r="X477">
        <f t="shared" si="68"/>
        <v>0</v>
      </c>
    </row>
    <row r="478" spans="16:24">
      <c r="P478">
        <v>474</v>
      </c>
      <c r="R478" s="180">
        <f t="shared" si="63"/>
        <v>714.10875717140777</v>
      </c>
      <c r="S478" s="179">
        <f t="shared" si="64"/>
        <v>0</v>
      </c>
      <c r="T478" s="179">
        <f t="shared" si="65"/>
        <v>0</v>
      </c>
      <c r="U478" s="181">
        <f t="shared" si="69"/>
        <v>2.9750000000000001</v>
      </c>
      <c r="V478" s="3">
        <f t="shared" si="66"/>
        <v>0</v>
      </c>
      <c r="W478" s="179">
        <f t="shared" si="67"/>
        <v>0</v>
      </c>
      <c r="X478">
        <f t="shared" si="68"/>
        <v>0</v>
      </c>
    </row>
    <row r="479" spans="16:24">
      <c r="P479">
        <v>475</v>
      </c>
      <c r="R479" s="180">
        <f t="shared" si="63"/>
        <v>724.0773439350246</v>
      </c>
      <c r="S479" s="179">
        <f t="shared" si="64"/>
        <v>0</v>
      </c>
      <c r="T479" s="179">
        <f t="shared" si="65"/>
        <v>0</v>
      </c>
      <c r="U479" s="181">
        <f t="shared" si="69"/>
        <v>2.9750000000000001</v>
      </c>
      <c r="V479" s="3">
        <f t="shared" si="66"/>
        <v>0</v>
      </c>
      <c r="W479" s="179">
        <f t="shared" si="67"/>
        <v>0</v>
      </c>
      <c r="X479">
        <f t="shared" si="68"/>
        <v>0</v>
      </c>
    </row>
    <row r="480" spans="16:24">
      <c r="P480">
        <v>476</v>
      </c>
      <c r="R480" s="180">
        <f t="shared" si="63"/>
        <v>734.18508698410335</v>
      </c>
      <c r="S480" s="179">
        <f t="shared" si="64"/>
        <v>0</v>
      </c>
      <c r="T480" s="179">
        <f t="shared" si="65"/>
        <v>0</v>
      </c>
      <c r="U480" s="181">
        <f t="shared" si="69"/>
        <v>2.9750000000000001</v>
      </c>
      <c r="V480" s="3">
        <f t="shared" si="66"/>
        <v>0</v>
      </c>
      <c r="W480" s="179">
        <f t="shared" si="67"/>
        <v>0</v>
      </c>
      <c r="X480">
        <f t="shared" si="68"/>
        <v>0</v>
      </c>
    </row>
    <row r="481" spans="16:24">
      <c r="P481">
        <v>477</v>
      </c>
      <c r="R481" s="180">
        <f t="shared" si="63"/>
        <v>744.43392886799847</v>
      </c>
      <c r="S481" s="179">
        <f t="shared" si="64"/>
        <v>0</v>
      </c>
      <c r="T481" s="179">
        <f t="shared" si="65"/>
        <v>0</v>
      </c>
      <c r="U481" s="181">
        <f t="shared" si="69"/>
        <v>2.9750000000000001</v>
      </c>
      <c r="V481" s="3">
        <f t="shared" si="66"/>
        <v>0</v>
      </c>
      <c r="W481" s="179">
        <f t="shared" si="67"/>
        <v>0</v>
      </c>
      <c r="X481">
        <f t="shared" si="68"/>
        <v>0</v>
      </c>
    </row>
    <row r="482" spans="16:24">
      <c r="P482">
        <v>478</v>
      </c>
      <c r="R482" s="180">
        <f t="shared" si="63"/>
        <v>754.82583925304368</v>
      </c>
      <c r="S482" s="179">
        <f t="shared" si="64"/>
        <v>0</v>
      </c>
      <c r="T482" s="179">
        <f t="shared" si="65"/>
        <v>0</v>
      </c>
      <c r="U482" s="181">
        <f t="shared" si="69"/>
        <v>2.9750000000000001</v>
      </c>
      <c r="V482" s="3">
        <f t="shared" si="66"/>
        <v>0</v>
      </c>
      <c r="W482" s="179">
        <f t="shared" si="67"/>
        <v>0</v>
      </c>
      <c r="X482">
        <f t="shared" si="68"/>
        <v>0</v>
      </c>
    </row>
    <row r="483" spans="16:24">
      <c r="P483">
        <v>479</v>
      </c>
      <c r="R483" s="180">
        <f t="shared" si="63"/>
        <v>765.36281530108806</v>
      </c>
      <c r="S483" s="179">
        <f t="shared" si="64"/>
        <v>0</v>
      </c>
      <c r="T483" s="179">
        <f t="shared" si="65"/>
        <v>0</v>
      </c>
      <c r="U483" s="181">
        <f t="shared" si="69"/>
        <v>2.9750000000000001</v>
      </c>
      <c r="V483" s="3">
        <f t="shared" si="66"/>
        <v>0</v>
      </c>
      <c r="W483" s="179">
        <f t="shared" si="67"/>
        <v>0</v>
      </c>
      <c r="X483">
        <f t="shared" si="68"/>
        <v>0</v>
      </c>
    </row>
    <row r="484" spans="16:24">
      <c r="P484">
        <v>480</v>
      </c>
      <c r="R484" s="180">
        <f t="shared" si="63"/>
        <v>776.04688205332377</v>
      </c>
      <c r="S484" s="179">
        <f t="shared" si="64"/>
        <v>0</v>
      </c>
      <c r="T484" s="179">
        <f t="shared" si="65"/>
        <v>0</v>
      </c>
      <c r="U484" s="181">
        <f t="shared" si="69"/>
        <v>2.9750000000000001</v>
      </c>
      <c r="V484" s="3">
        <f t="shared" si="66"/>
        <v>0</v>
      </c>
      <c r="W484" s="179">
        <f t="shared" si="67"/>
        <v>0</v>
      </c>
      <c r="X484">
        <f t="shared" si="68"/>
        <v>0</v>
      </c>
    </row>
    <row r="485" spans="16:24">
      <c r="P485">
        <v>481</v>
      </c>
      <c r="R485" s="180">
        <f t="shared" si="63"/>
        <v>786.88009281946199</v>
      </c>
      <c r="S485" s="179">
        <f t="shared" si="64"/>
        <v>0</v>
      </c>
      <c r="T485" s="179">
        <f t="shared" si="65"/>
        <v>0</v>
      </c>
      <c r="U485" s="181">
        <f t="shared" si="69"/>
        <v>2.9750000000000001</v>
      </c>
      <c r="V485" s="3">
        <f t="shared" si="66"/>
        <v>0</v>
      </c>
      <c r="W485" s="179">
        <f t="shared" si="67"/>
        <v>0</v>
      </c>
      <c r="X485">
        <f t="shared" si="68"/>
        <v>0</v>
      </c>
    </row>
    <row r="486" spans="16:24">
      <c r="P486">
        <v>482</v>
      </c>
      <c r="R486" s="180">
        <f t="shared" si="63"/>
        <v>797.86452957235201</v>
      </c>
      <c r="S486" s="179">
        <f t="shared" si="64"/>
        <v>0</v>
      </c>
      <c r="T486" s="179">
        <f t="shared" si="65"/>
        <v>0</v>
      </c>
      <c r="U486" s="181">
        <f t="shared" si="69"/>
        <v>2.9750000000000001</v>
      </c>
      <c r="V486" s="3">
        <f t="shared" si="66"/>
        <v>0</v>
      </c>
      <c r="W486" s="179">
        <f t="shared" si="67"/>
        <v>0</v>
      </c>
      <c r="X486">
        <f t="shared" si="68"/>
        <v>0</v>
      </c>
    </row>
    <row r="487" spans="16:24">
      <c r="P487">
        <v>483</v>
      </c>
      <c r="R487" s="180">
        <f t="shared" si="63"/>
        <v>809.00230334809805</v>
      </c>
      <c r="S487" s="179">
        <f t="shared" si="64"/>
        <v>0</v>
      </c>
      <c r="T487" s="179">
        <f t="shared" si="65"/>
        <v>0</v>
      </c>
      <c r="U487" s="181">
        <f t="shared" si="69"/>
        <v>2.9750000000000001</v>
      </c>
      <c r="V487" s="3">
        <f t="shared" si="66"/>
        <v>0</v>
      </c>
      <c r="W487" s="179">
        <f t="shared" si="67"/>
        <v>0</v>
      </c>
      <c r="X487">
        <f t="shared" si="68"/>
        <v>0</v>
      </c>
    </row>
    <row r="488" spans="16:24">
      <c r="P488">
        <v>484</v>
      </c>
      <c r="R488" s="180">
        <f t="shared" si="63"/>
        <v>820.29555465177259</v>
      </c>
      <c r="S488" s="179">
        <f t="shared" si="64"/>
        <v>0</v>
      </c>
      <c r="T488" s="179">
        <f t="shared" si="65"/>
        <v>0</v>
      </c>
      <c r="U488" s="181">
        <f t="shared" si="69"/>
        <v>2.9750000000000001</v>
      </c>
      <c r="V488" s="3">
        <f t="shared" si="66"/>
        <v>0</v>
      </c>
      <c r="W488" s="179">
        <f t="shared" si="67"/>
        <v>0</v>
      </c>
      <c r="X488">
        <f t="shared" si="68"/>
        <v>0</v>
      </c>
    </row>
    <row r="489" spans="16:24">
      <c r="P489">
        <v>485</v>
      </c>
      <c r="R489" s="180">
        <f t="shared" si="63"/>
        <v>831.74645386878444</v>
      </c>
      <c r="S489" s="179">
        <f t="shared" si="64"/>
        <v>0</v>
      </c>
      <c r="T489" s="179">
        <f t="shared" si="65"/>
        <v>0</v>
      </c>
      <c r="U489" s="181">
        <f t="shared" si="69"/>
        <v>2.9750000000000001</v>
      </c>
      <c r="V489" s="3">
        <f t="shared" si="66"/>
        <v>0</v>
      </c>
      <c r="W489" s="179">
        <f t="shared" si="67"/>
        <v>0</v>
      </c>
      <c r="X489">
        <f t="shared" si="68"/>
        <v>0</v>
      </c>
    </row>
    <row r="490" spans="16:24">
      <c r="P490">
        <v>486</v>
      </c>
      <c r="R490" s="180">
        <f t="shared" si="63"/>
        <v>843.35720168199532</v>
      </c>
      <c r="S490" s="179">
        <f t="shared" si="64"/>
        <v>0</v>
      </c>
      <c r="T490" s="179">
        <f t="shared" si="65"/>
        <v>0</v>
      </c>
      <c r="U490" s="181">
        <f t="shared" si="69"/>
        <v>2.9750000000000001</v>
      </c>
      <c r="V490" s="3">
        <f t="shared" si="66"/>
        <v>0</v>
      </c>
      <c r="W490" s="179">
        <f t="shared" si="67"/>
        <v>0</v>
      </c>
      <c r="X490">
        <f t="shared" si="68"/>
        <v>0</v>
      </c>
    </row>
    <row r="491" spans="16:24">
      <c r="P491">
        <v>487</v>
      </c>
      <c r="R491" s="180">
        <f t="shared" si="63"/>
        <v>855.13002949465033</v>
      </c>
      <c r="S491" s="179">
        <f t="shared" si="64"/>
        <v>0</v>
      </c>
      <c r="T491" s="179">
        <f t="shared" si="65"/>
        <v>0</v>
      </c>
      <c r="U491" s="181">
        <f t="shared" si="69"/>
        <v>2.9750000000000001</v>
      </c>
      <c r="V491" s="3">
        <f t="shared" si="66"/>
        <v>0</v>
      </c>
      <c r="W491" s="179">
        <f t="shared" si="67"/>
        <v>0</v>
      </c>
      <c r="X491">
        <f t="shared" si="68"/>
        <v>0</v>
      </c>
    </row>
    <row r="492" spans="16:24">
      <c r="P492">
        <v>488</v>
      </c>
      <c r="R492" s="180">
        <f t="shared" si="63"/>
        <v>867.06719985922769</v>
      </c>
      <c r="S492" s="179">
        <f t="shared" si="64"/>
        <v>0</v>
      </c>
      <c r="T492" s="179">
        <f t="shared" si="65"/>
        <v>0</v>
      </c>
      <c r="U492" s="181">
        <f t="shared" si="69"/>
        <v>2.9750000000000001</v>
      </c>
      <c r="V492" s="3">
        <f t="shared" si="66"/>
        <v>0</v>
      </c>
      <c r="W492" s="179">
        <f t="shared" si="67"/>
        <v>0</v>
      </c>
      <c r="X492">
        <f t="shared" si="68"/>
        <v>0</v>
      </c>
    </row>
    <row r="493" spans="16:24">
      <c r="P493">
        <v>489</v>
      </c>
      <c r="R493" s="180">
        <f t="shared" si="63"/>
        <v>879.17100691225937</v>
      </c>
      <c r="S493" s="179">
        <f t="shared" si="64"/>
        <v>0</v>
      </c>
      <c r="T493" s="179">
        <f t="shared" si="65"/>
        <v>0</v>
      </c>
      <c r="U493" s="181">
        <f t="shared" si="69"/>
        <v>2.9750000000000001</v>
      </c>
      <c r="V493" s="3">
        <f t="shared" si="66"/>
        <v>0</v>
      </c>
      <c r="W493" s="179">
        <f t="shared" si="67"/>
        <v>0</v>
      </c>
      <c r="X493">
        <f t="shared" si="68"/>
        <v>0</v>
      </c>
    </row>
    <row r="494" spans="16:24">
      <c r="P494">
        <v>490</v>
      </c>
      <c r="R494" s="180">
        <f t="shared" si="63"/>
        <v>891.4437768152311</v>
      </c>
      <c r="S494" s="179">
        <f t="shared" si="64"/>
        <v>0</v>
      </c>
      <c r="T494" s="179">
        <f t="shared" si="65"/>
        <v>0</v>
      </c>
      <c r="U494" s="181">
        <f t="shared" si="69"/>
        <v>2.9750000000000001</v>
      </c>
      <c r="V494" s="3">
        <f t="shared" si="66"/>
        <v>0</v>
      </c>
      <c r="W494" s="179">
        <f t="shared" si="67"/>
        <v>0</v>
      </c>
      <c r="X494">
        <f t="shared" si="68"/>
        <v>0</v>
      </c>
    </row>
    <row r="495" spans="16:24">
      <c r="P495">
        <v>491</v>
      </c>
      <c r="R495" s="180">
        <f t="shared" si="63"/>
        <v>903.88786820163023</v>
      </c>
      <c r="S495" s="179">
        <f t="shared" si="64"/>
        <v>0</v>
      </c>
      <c r="T495" s="179">
        <f t="shared" si="65"/>
        <v>0</v>
      </c>
      <c r="U495" s="181">
        <f t="shared" si="69"/>
        <v>2.9750000000000001</v>
      </c>
      <c r="V495" s="3">
        <f t="shared" si="66"/>
        <v>0</v>
      </c>
      <c r="W495" s="179">
        <f t="shared" si="67"/>
        <v>0</v>
      </c>
      <c r="X495">
        <f t="shared" si="68"/>
        <v>0</v>
      </c>
    </row>
    <row r="496" spans="16:24">
      <c r="P496">
        <v>492</v>
      </c>
      <c r="R496" s="180">
        <f t="shared" si="63"/>
        <v>916.50567263024311</v>
      </c>
      <c r="S496" s="179">
        <f t="shared" si="64"/>
        <v>0</v>
      </c>
      <c r="T496" s="179">
        <f t="shared" si="65"/>
        <v>0</v>
      </c>
      <c r="U496" s="181">
        <f t="shared" si="69"/>
        <v>2.9750000000000001</v>
      </c>
      <c r="V496" s="3">
        <f t="shared" si="66"/>
        <v>0</v>
      </c>
      <c r="W496" s="179">
        <f t="shared" si="67"/>
        <v>0</v>
      </c>
      <c r="X496">
        <f t="shared" si="68"/>
        <v>0</v>
      </c>
    </row>
    <row r="497" spans="16:24">
      <c r="P497">
        <v>493</v>
      </c>
      <c r="R497" s="180">
        <f t="shared" si="63"/>
        <v>929.29961504477251</v>
      </c>
      <c r="S497" s="179">
        <f t="shared" si="64"/>
        <v>0</v>
      </c>
      <c r="T497" s="179">
        <f t="shared" si="65"/>
        <v>0</v>
      </c>
      <c r="U497" s="181">
        <f t="shared" si="69"/>
        <v>2.9750000000000001</v>
      </c>
      <c r="V497" s="3">
        <f t="shared" si="66"/>
        <v>0</v>
      </c>
      <c r="W497" s="179">
        <f t="shared" si="67"/>
        <v>0</v>
      </c>
      <c r="X497">
        <f t="shared" si="68"/>
        <v>0</v>
      </c>
    </row>
    <row r="498" spans="16:24">
      <c r="P498">
        <v>494</v>
      </c>
      <c r="R498" s="180">
        <f t="shared" si="63"/>
        <v>942.27215423987241</v>
      </c>
      <c r="S498" s="179">
        <f t="shared" si="64"/>
        <v>0</v>
      </c>
      <c r="T498" s="179">
        <f t="shared" si="65"/>
        <v>0</v>
      </c>
      <c r="U498" s="181">
        <f t="shared" si="69"/>
        <v>2.9750000000000001</v>
      </c>
      <c r="V498" s="3">
        <f t="shared" si="66"/>
        <v>0</v>
      </c>
      <c r="W498" s="179">
        <f t="shared" si="67"/>
        <v>0</v>
      </c>
      <c r="X498">
        <f t="shared" si="68"/>
        <v>0</v>
      </c>
    </row>
    <row r="499" spans="16:24">
      <c r="P499">
        <v>495</v>
      </c>
      <c r="R499" s="180">
        <f t="shared" si="63"/>
        <v>955.42578333369079</v>
      </c>
      <c r="S499" s="179">
        <f t="shared" si="64"/>
        <v>0</v>
      </c>
      <c r="T499" s="179">
        <f t="shared" si="65"/>
        <v>0</v>
      </c>
      <c r="U499" s="181">
        <f t="shared" si="69"/>
        <v>2.9750000000000001</v>
      </c>
      <c r="V499" s="3">
        <f t="shared" si="66"/>
        <v>0</v>
      </c>
      <c r="W499" s="179">
        <f t="shared" si="67"/>
        <v>0</v>
      </c>
      <c r="X499">
        <f t="shared" si="68"/>
        <v>0</v>
      </c>
    </row>
    <row r="500" spans="16:24">
      <c r="P500">
        <v>496</v>
      </c>
      <c r="R500" s="180">
        <f t="shared" si="63"/>
        <v>968.76303024700985</v>
      </c>
      <c r="S500" s="179">
        <f t="shared" si="64"/>
        <v>0</v>
      </c>
      <c r="T500" s="179">
        <f t="shared" si="65"/>
        <v>0</v>
      </c>
      <c r="U500" s="181">
        <f t="shared" si="69"/>
        <v>2.9750000000000001</v>
      </c>
      <c r="V500" s="3">
        <f t="shared" si="66"/>
        <v>0</v>
      </c>
      <c r="W500" s="179">
        <f t="shared" si="67"/>
        <v>0</v>
      </c>
      <c r="X500">
        <f t="shared" si="68"/>
        <v>0</v>
      </c>
    </row>
    <row r="501" spans="16:24">
      <c r="P501">
        <v>497</v>
      </c>
      <c r="R501" s="180">
        <f t="shared" si="63"/>
        <v>982.28645818907</v>
      </c>
      <c r="S501" s="179">
        <f t="shared" si="64"/>
        <v>0</v>
      </c>
      <c r="T501" s="179">
        <f t="shared" si="65"/>
        <v>0</v>
      </c>
      <c r="U501" s="181">
        <f t="shared" si="69"/>
        <v>2.9750000000000001</v>
      </c>
      <c r="V501" s="3">
        <f t="shared" si="66"/>
        <v>0</v>
      </c>
      <c r="W501" s="179">
        <f t="shared" si="67"/>
        <v>0</v>
      </c>
      <c r="X501">
        <f t="shared" si="68"/>
        <v>0</v>
      </c>
    </row>
    <row r="502" spans="16:24">
      <c r="P502">
        <v>498</v>
      </c>
      <c r="R502" s="180">
        <f t="shared" si="63"/>
        <v>995.99866615018107</v>
      </c>
      <c r="S502" s="179">
        <f t="shared" si="64"/>
        <v>0</v>
      </c>
      <c r="T502" s="179">
        <f t="shared" si="65"/>
        <v>0</v>
      </c>
      <c r="U502" s="181">
        <f t="shared" si="69"/>
        <v>2.9750000000000001</v>
      </c>
      <c r="V502" s="3">
        <f t="shared" si="66"/>
        <v>0</v>
      </c>
      <c r="W502" s="179">
        <f t="shared" si="67"/>
        <v>0</v>
      </c>
      <c r="X502">
        <f t="shared" si="68"/>
        <v>0</v>
      </c>
    </row>
    <row r="503" spans="16:24">
      <c r="P503">
        <v>499</v>
      </c>
      <c r="R503" s="180">
        <f t="shared" si="63"/>
        <v>1009.9022894012002</v>
      </c>
      <c r="S503" s="179">
        <f t="shared" si="64"/>
        <v>0</v>
      </c>
      <c r="T503" s="179">
        <f t="shared" si="65"/>
        <v>0</v>
      </c>
      <c r="U503" s="181">
        <f t="shared" si="69"/>
        <v>2.9750000000000001</v>
      </c>
      <c r="V503" s="3">
        <f t="shared" si="66"/>
        <v>0</v>
      </c>
      <c r="W503" s="179">
        <f t="shared" si="67"/>
        <v>0</v>
      </c>
      <c r="X503">
        <f t="shared" si="68"/>
        <v>0</v>
      </c>
    </row>
  </sheetData>
  <phoneticPr fontId="2" type="noConversion"/>
  <conditionalFormatting sqref="W9:W503">
    <cfRule type="expression" dxfId="3" priority="1">
      <formula>MOD(P9,10)=0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63"/>
  <sheetViews>
    <sheetView zoomScale="70" zoomScaleNormal="70" workbookViewId="0">
      <selection activeCell="Y22" sqref="Y22"/>
    </sheetView>
  </sheetViews>
  <sheetFormatPr defaultRowHeight="16.5"/>
  <cols>
    <col min="1" max="1" width="21.625" bestFit="1" customWidth="1"/>
    <col min="2" max="2" width="9.5" bestFit="1" customWidth="1"/>
    <col min="5" max="5" width="12.875" customWidth="1"/>
  </cols>
  <sheetData>
    <row r="2" spans="1:32">
      <c r="I2" t="s">
        <v>330</v>
      </c>
    </row>
    <row r="3" spans="1:32">
      <c r="H3" t="s">
        <v>332</v>
      </c>
      <c r="I3" t="s">
        <v>331</v>
      </c>
    </row>
    <row r="4" spans="1:32">
      <c r="K4" t="s">
        <v>425</v>
      </c>
    </row>
    <row r="5" spans="1:32">
      <c r="I5" t="s">
        <v>424</v>
      </c>
      <c r="J5" t="s">
        <v>424</v>
      </c>
      <c r="K5" t="s">
        <v>423</v>
      </c>
    </row>
    <row r="6" spans="1:32">
      <c r="B6" t="s">
        <v>182</v>
      </c>
      <c r="I6" t="s">
        <v>421</v>
      </c>
      <c r="J6" t="s">
        <v>421</v>
      </c>
      <c r="K6" t="s">
        <v>422</v>
      </c>
      <c r="L6" s="3"/>
      <c r="N6" s="3">
        <v>2</v>
      </c>
      <c r="O6" s="3">
        <v>6</v>
      </c>
    </row>
    <row r="7" spans="1:32">
      <c r="A7" t="s">
        <v>433</v>
      </c>
      <c r="B7" t="s">
        <v>184</v>
      </c>
      <c r="K7" t="s">
        <v>143</v>
      </c>
      <c r="Y7" t="s">
        <v>328</v>
      </c>
      <c r="AA7" t="s">
        <v>329</v>
      </c>
    </row>
    <row r="8" spans="1:32">
      <c r="A8" t="s">
        <v>418</v>
      </c>
      <c r="B8" s="3" t="s">
        <v>191</v>
      </c>
      <c r="C8" t="s">
        <v>192</v>
      </c>
      <c r="E8" t="s">
        <v>419</v>
      </c>
      <c r="F8" t="s">
        <v>193</v>
      </c>
      <c r="H8" t="s">
        <v>144</v>
      </c>
      <c r="I8" t="s">
        <v>145</v>
      </c>
      <c r="Q8" t="s">
        <v>146</v>
      </c>
      <c r="R8" t="s">
        <v>146</v>
      </c>
      <c r="S8" t="s">
        <v>147</v>
      </c>
      <c r="T8" t="s">
        <v>148</v>
      </c>
      <c r="U8" t="s">
        <v>148</v>
      </c>
      <c r="V8" t="s">
        <v>148</v>
      </c>
      <c r="W8" s="110" t="s">
        <v>149</v>
      </c>
      <c r="X8" t="s">
        <v>195</v>
      </c>
      <c r="Y8" t="s">
        <v>326</v>
      </c>
      <c r="Z8" t="s">
        <v>196</v>
      </c>
      <c r="AA8" t="s">
        <v>327</v>
      </c>
    </row>
    <row r="9" spans="1:32">
      <c r="A9" t="s">
        <v>427</v>
      </c>
      <c r="D9" t="s">
        <v>428</v>
      </c>
      <c r="H9" t="s">
        <v>426</v>
      </c>
      <c r="I9" t="s">
        <v>7</v>
      </c>
      <c r="J9" t="s">
        <v>2</v>
      </c>
      <c r="K9" t="s">
        <v>151</v>
      </c>
      <c r="L9" t="s">
        <v>152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R9" t="s">
        <v>158</v>
      </c>
      <c r="T9" t="s">
        <v>157</v>
      </c>
      <c r="U9" t="s">
        <v>158</v>
      </c>
      <c r="V9" t="s">
        <v>159</v>
      </c>
      <c r="AB9" t="s">
        <v>436</v>
      </c>
    </row>
    <row r="10" spans="1:32">
      <c r="A10" s="115">
        <f>F10*P10/1000*E10</f>
        <v>49.5</v>
      </c>
      <c r="B10" s="3">
        <f>30*W10</f>
        <v>33.104999999999997</v>
      </c>
      <c r="C10">
        <f>30000/F10</f>
        <v>6</v>
      </c>
      <c r="D10" s="3">
        <f>A10/E10</f>
        <v>16.5</v>
      </c>
      <c r="E10">
        <v>3</v>
      </c>
      <c r="F10" s="1">
        <v>5000</v>
      </c>
      <c r="G10" s="111" t="s">
        <v>160</v>
      </c>
      <c r="H10" s="190" t="s">
        <v>430</v>
      </c>
      <c r="I10" s="3">
        <v>1</v>
      </c>
      <c r="J10" s="3">
        <v>1</v>
      </c>
      <c r="K10" s="3">
        <v>1</v>
      </c>
      <c r="L10" s="3">
        <v>1</v>
      </c>
      <c r="M10" s="112">
        <v>4.4999999999999998E-2</v>
      </c>
      <c r="N10" s="3">
        <v>3.3</v>
      </c>
      <c r="O10" s="113">
        <f t="shared" ref="O10:P19" si="0">M10*K10</f>
        <v>4.4999999999999998E-2</v>
      </c>
      <c r="P10" s="113">
        <f t="shared" si="0"/>
        <v>3.3</v>
      </c>
      <c r="Q10" s="3">
        <f t="shared" ref="Q10:Q19" si="1">(1-O10)</f>
        <v>0.95499999999999996</v>
      </c>
      <c r="R10" s="3">
        <v>1</v>
      </c>
      <c r="S10" s="114">
        <f t="shared" ref="S10:S19" si="2">Q10*R10</f>
        <v>0.95499999999999996</v>
      </c>
      <c r="T10" s="3">
        <f t="shared" ref="T10:U19" si="3">O10</f>
        <v>4.4999999999999998E-2</v>
      </c>
      <c r="U10" s="3">
        <f t="shared" si="3"/>
        <v>3.3</v>
      </c>
      <c r="V10" s="115">
        <f t="shared" ref="V10:V19" si="4">T10*U10</f>
        <v>0.14849999999999999</v>
      </c>
      <c r="W10" s="116">
        <f t="shared" ref="W10:W19" si="5">S10+V10</f>
        <v>1.1034999999999999</v>
      </c>
      <c r="X10" s="3">
        <f>W10/Z10</f>
        <v>1.1034999999999999</v>
      </c>
      <c r="Y10" s="151">
        <f>I10*J10*X10</f>
        <v>1.1034999999999999</v>
      </c>
      <c r="Z10" s="113">
        <v>1</v>
      </c>
      <c r="AA10" s="3">
        <f>Y10*Z10</f>
        <v>1.1034999999999999</v>
      </c>
      <c r="AB10" s="3">
        <v>3.24</v>
      </c>
      <c r="AD10" s="3"/>
      <c r="AF10" s="3"/>
    </row>
    <row r="11" spans="1:32">
      <c r="A11" s="115">
        <f>F11*P11/1000*E11</f>
        <v>50.4</v>
      </c>
      <c r="B11" s="3">
        <f>30*W11</f>
        <v>33.120000000000005</v>
      </c>
      <c r="C11">
        <f>30000/F11</f>
        <v>4.2857142857142856</v>
      </c>
      <c r="D11" s="3">
        <f t="shared" ref="D11:D19" si="6">A11/E11</f>
        <v>25.2</v>
      </c>
      <c r="E11">
        <v>2</v>
      </c>
      <c r="F11" s="1">
        <v>7000</v>
      </c>
      <c r="G11" s="111" t="s">
        <v>161</v>
      </c>
      <c r="H11" s="190"/>
      <c r="I11" s="3">
        <f>I10</f>
        <v>1</v>
      </c>
      <c r="J11" s="3">
        <f>J10</f>
        <v>1</v>
      </c>
      <c r="K11" s="3">
        <f>K10</f>
        <v>1</v>
      </c>
      <c r="L11" s="3">
        <f>L10</f>
        <v>1</v>
      </c>
      <c r="M11" s="112">
        <v>0.04</v>
      </c>
      <c r="N11" s="3">
        <v>3.6</v>
      </c>
      <c r="O11" s="113">
        <f t="shared" si="0"/>
        <v>0.04</v>
      </c>
      <c r="P11" s="113">
        <f t="shared" si="0"/>
        <v>3.6</v>
      </c>
      <c r="Q11" s="3">
        <f t="shared" si="1"/>
        <v>0.96</v>
      </c>
      <c r="R11" s="3">
        <v>1</v>
      </c>
      <c r="S11" s="114">
        <f t="shared" si="2"/>
        <v>0.96</v>
      </c>
      <c r="T11" s="3">
        <f t="shared" si="3"/>
        <v>0.04</v>
      </c>
      <c r="U11" s="3">
        <f t="shared" si="3"/>
        <v>3.6</v>
      </c>
      <c r="V11" s="115">
        <f t="shared" si="4"/>
        <v>0.14400000000000002</v>
      </c>
      <c r="W11" s="116">
        <f t="shared" si="5"/>
        <v>1.1040000000000001</v>
      </c>
      <c r="X11" s="3">
        <f t="shared" ref="X11:X19" si="7">W11/Z11</f>
        <v>1.1040000000000001</v>
      </c>
      <c r="Y11" s="151">
        <f t="shared" ref="Y11:Y19" si="8">I11*J11*X11</f>
        <v>1.1040000000000001</v>
      </c>
      <c r="Z11" s="113">
        <v>1</v>
      </c>
      <c r="AA11" s="3">
        <f t="shared" ref="AA11:AA19" si="9">Y11*Z11</f>
        <v>1.1040000000000001</v>
      </c>
      <c r="AD11" s="3"/>
      <c r="AF11" s="3"/>
    </row>
    <row r="12" spans="1:32">
      <c r="A12" s="115">
        <f>F12*P12/1000*E12</f>
        <v>50</v>
      </c>
      <c r="B12" s="3">
        <f>30*W12</f>
        <v>33.599999999999994</v>
      </c>
      <c r="C12">
        <f>30000/F12</f>
        <v>3</v>
      </c>
      <c r="D12" s="3">
        <f t="shared" si="6"/>
        <v>50</v>
      </c>
      <c r="E12">
        <v>1</v>
      </c>
      <c r="F12" s="1">
        <v>10000</v>
      </c>
      <c r="G12" s="111" t="s">
        <v>162</v>
      </c>
      <c r="H12" s="190"/>
      <c r="I12" s="3">
        <f t="shared" ref="I12:I18" si="10">I11</f>
        <v>1</v>
      </c>
      <c r="J12" s="3">
        <f t="shared" ref="J12:J18" si="11">J11</f>
        <v>1</v>
      </c>
      <c r="K12" s="3">
        <f t="shared" ref="K12:K18" si="12">K11</f>
        <v>1</v>
      </c>
      <c r="L12" s="3">
        <f t="shared" ref="L12:L18" si="13">L11</f>
        <v>1</v>
      </c>
      <c r="M12" s="112">
        <v>0.03</v>
      </c>
      <c r="N12" s="3">
        <v>5</v>
      </c>
      <c r="O12" s="113">
        <f t="shared" si="0"/>
        <v>0.03</v>
      </c>
      <c r="P12" s="113">
        <f t="shared" si="0"/>
        <v>5</v>
      </c>
      <c r="Q12" s="3">
        <f t="shared" si="1"/>
        <v>0.97</v>
      </c>
      <c r="R12" s="3">
        <v>1</v>
      </c>
      <c r="S12" s="114">
        <f t="shared" si="2"/>
        <v>0.97</v>
      </c>
      <c r="T12" s="3">
        <f t="shared" si="3"/>
        <v>0.03</v>
      </c>
      <c r="U12" s="3">
        <f t="shared" si="3"/>
        <v>5</v>
      </c>
      <c r="V12" s="115">
        <f t="shared" si="4"/>
        <v>0.15</v>
      </c>
      <c r="W12" s="116">
        <f t="shared" si="5"/>
        <v>1.1199999999999999</v>
      </c>
      <c r="X12" s="3">
        <f t="shared" si="7"/>
        <v>1.1199999999999999</v>
      </c>
      <c r="Y12" s="151">
        <f t="shared" si="8"/>
        <v>1.1199999999999999</v>
      </c>
      <c r="Z12" s="113">
        <v>1</v>
      </c>
      <c r="AA12" s="3">
        <f t="shared" si="9"/>
        <v>1.1199999999999999</v>
      </c>
      <c r="AD12" s="3"/>
      <c r="AF12" s="3"/>
    </row>
    <row r="13" spans="1:32">
      <c r="A13" s="115">
        <f>F13*P13/1000*E13</f>
        <v>50.400000000000006</v>
      </c>
      <c r="B13" s="3">
        <f>30*W13</f>
        <v>33.36</v>
      </c>
      <c r="C13">
        <f>30000/F13</f>
        <v>7.5</v>
      </c>
      <c r="D13" s="3">
        <f t="shared" si="6"/>
        <v>16.8</v>
      </c>
      <c r="E13">
        <v>3</v>
      </c>
      <c r="F13" s="1">
        <v>4000</v>
      </c>
      <c r="G13" s="111" t="s">
        <v>163</v>
      </c>
      <c r="H13" s="190" t="s">
        <v>429</v>
      </c>
      <c r="I13" s="3">
        <f t="shared" si="10"/>
        <v>1</v>
      </c>
      <c r="J13" s="3">
        <f t="shared" si="11"/>
        <v>1</v>
      </c>
      <c r="K13" s="3">
        <f t="shared" si="12"/>
        <v>1</v>
      </c>
      <c r="L13" s="3">
        <f t="shared" si="13"/>
        <v>1</v>
      </c>
      <c r="M13" s="112">
        <v>3.5000000000000003E-2</v>
      </c>
      <c r="N13" s="3">
        <v>4.2</v>
      </c>
      <c r="O13" s="113">
        <f t="shared" si="0"/>
        <v>3.5000000000000003E-2</v>
      </c>
      <c r="P13" s="113">
        <f t="shared" si="0"/>
        <v>4.2</v>
      </c>
      <c r="Q13" s="3">
        <f t="shared" si="1"/>
        <v>0.96499999999999997</v>
      </c>
      <c r="R13" s="3">
        <v>1</v>
      </c>
      <c r="S13" s="114">
        <f t="shared" si="2"/>
        <v>0.96499999999999997</v>
      </c>
      <c r="T13" s="3">
        <f t="shared" si="3"/>
        <v>3.5000000000000003E-2</v>
      </c>
      <c r="U13" s="3">
        <f t="shared" si="3"/>
        <v>4.2</v>
      </c>
      <c r="V13" s="115">
        <f t="shared" si="4"/>
        <v>0.14700000000000002</v>
      </c>
      <c r="W13" s="116">
        <f t="shared" si="5"/>
        <v>1.1120000000000001</v>
      </c>
      <c r="X13" s="3">
        <f t="shared" si="7"/>
        <v>1.1120000000000001</v>
      </c>
      <c r="Y13" s="151">
        <f t="shared" si="8"/>
        <v>1.1120000000000001</v>
      </c>
      <c r="Z13" s="113">
        <v>1</v>
      </c>
      <c r="AA13" s="3">
        <f t="shared" si="9"/>
        <v>1.1120000000000001</v>
      </c>
      <c r="AD13" s="3"/>
      <c r="AF13" s="3"/>
    </row>
    <row r="14" spans="1:32">
      <c r="A14" s="115">
        <f>F14*P14/1000*E14</f>
        <v>48</v>
      </c>
      <c r="B14" s="3">
        <f>30*W14</f>
        <v>33</v>
      </c>
      <c r="C14">
        <f>30000/F14</f>
        <v>3.75</v>
      </c>
      <c r="D14" s="3">
        <f t="shared" si="6"/>
        <v>24</v>
      </c>
      <c r="E14">
        <v>2</v>
      </c>
      <c r="F14" s="1">
        <v>8000</v>
      </c>
      <c r="G14" s="111" t="s">
        <v>164</v>
      </c>
      <c r="H14" s="190" t="s">
        <v>431</v>
      </c>
      <c r="I14" s="3">
        <f t="shared" si="10"/>
        <v>1</v>
      </c>
      <c r="J14" s="3">
        <f t="shared" si="11"/>
        <v>1</v>
      </c>
      <c r="K14" s="3">
        <f t="shared" si="12"/>
        <v>1</v>
      </c>
      <c r="L14" s="3">
        <f t="shared" si="13"/>
        <v>1</v>
      </c>
      <c r="M14" s="112">
        <v>0.05</v>
      </c>
      <c r="N14" s="3">
        <v>3</v>
      </c>
      <c r="O14" s="113">
        <f t="shared" si="0"/>
        <v>0.05</v>
      </c>
      <c r="P14" s="113">
        <f t="shared" si="0"/>
        <v>3</v>
      </c>
      <c r="Q14" s="3">
        <f t="shared" si="1"/>
        <v>0.95</v>
      </c>
      <c r="R14" s="3">
        <v>1</v>
      </c>
      <c r="S14" s="114">
        <f t="shared" si="2"/>
        <v>0.95</v>
      </c>
      <c r="T14" s="3">
        <f t="shared" si="3"/>
        <v>0.05</v>
      </c>
      <c r="U14" s="3">
        <f t="shared" si="3"/>
        <v>3</v>
      </c>
      <c r="V14" s="115">
        <f t="shared" si="4"/>
        <v>0.15000000000000002</v>
      </c>
      <c r="W14" s="116">
        <f t="shared" si="5"/>
        <v>1.1000000000000001</v>
      </c>
      <c r="X14" s="3">
        <f t="shared" si="7"/>
        <v>1.1000000000000001</v>
      </c>
      <c r="Y14" s="151">
        <f t="shared" si="8"/>
        <v>1.1000000000000001</v>
      </c>
      <c r="Z14" s="113">
        <v>1</v>
      </c>
      <c r="AA14" s="3">
        <f t="shared" si="9"/>
        <v>1.1000000000000001</v>
      </c>
      <c r="AD14" s="3"/>
      <c r="AF14" s="3"/>
    </row>
    <row r="15" spans="1:32">
      <c r="A15" s="115">
        <f>F15*P15/1000*E15</f>
        <v>50.4</v>
      </c>
      <c r="B15" s="3">
        <f>30*W15</f>
        <v>33.36</v>
      </c>
      <c r="C15">
        <f>30000/F15</f>
        <v>2.5</v>
      </c>
      <c r="D15" s="3">
        <f t="shared" si="6"/>
        <v>50.4</v>
      </c>
      <c r="E15">
        <v>1</v>
      </c>
      <c r="F15" s="1">
        <v>12000</v>
      </c>
      <c r="G15" s="111" t="s">
        <v>165</v>
      </c>
      <c r="H15" s="190" t="s">
        <v>429</v>
      </c>
      <c r="I15" s="3">
        <f t="shared" si="10"/>
        <v>1</v>
      </c>
      <c r="J15" s="3">
        <f t="shared" si="11"/>
        <v>1</v>
      </c>
      <c r="K15" s="3">
        <f t="shared" si="12"/>
        <v>1</v>
      </c>
      <c r="L15" s="3">
        <f t="shared" si="13"/>
        <v>1</v>
      </c>
      <c r="M15" s="112">
        <v>3.5000000000000003E-2</v>
      </c>
      <c r="N15" s="3">
        <v>4.2</v>
      </c>
      <c r="O15" s="113">
        <f t="shared" si="0"/>
        <v>3.5000000000000003E-2</v>
      </c>
      <c r="P15" s="113">
        <f t="shared" si="0"/>
        <v>4.2</v>
      </c>
      <c r="Q15" s="3">
        <f t="shared" si="1"/>
        <v>0.96499999999999997</v>
      </c>
      <c r="R15" s="3">
        <v>1</v>
      </c>
      <c r="S15" s="114">
        <f t="shared" si="2"/>
        <v>0.96499999999999997</v>
      </c>
      <c r="T15" s="3">
        <f t="shared" si="3"/>
        <v>3.5000000000000003E-2</v>
      </c>
      <c r="U15" s="3">
        <f t="shared" si="3"/>
        <v>4.2</v>
      </c>
      <c r="V15" s="115">
        <f t="shared" si="4"/>
        <v>0.14700000000000002</v>
      </c>
      <c r="W15" s="116">
        <f t="shared" si="5"/>
        <v>1.1120000000000001</v>
      </c>
      <c r="X15" s="3">
        <f t="shared" si="7"/>
        <v>1.1120000000000001</v>
      </c>
      <c r="Y15" s="151">
        <f t="shared" si="8"/>
        <v>1.1120000000000001</v>
      </c>
      <c r="Z15" s="113">
        <v>1</v>
      </c>
      <c r="AA15" s="3">
        <f t="shared" si="9"/>
        <v>1.1120000000000001</v>
      </c>
      <c r="AD15" s="3"/>
      <c r="AF15" s="3"/>
    </row>
    <row r="16" spans="1:32">
      <c r="A16" s="115">
        <f>F16*P16/1000*E16</f>
        <v>49.5</v>
      </c>
      <c r="B16" s="3">
        <f>30*W16</f>
        <v>33.375</v>
      </c>
      <c r="C16">
        <f>30000/F16</f>
        <v>10</v>
      </c>
      <c r="D16" s="3">
        <f t="shared" si="6"/>
        <v>16.5</v>
      </c>
      <c r="E16">
        <v>3</v>
      </c>
      <c r="F16" s="1">
        <v>3000</v>
      </c>
      <c r="G16" s="111" t="s">
        <v>166</v>
      </c>
      <c r="H16" s="190"/>
      <c r="I16" s="3">
        <f t="shared" si="10"/>
        <v>1</v>
      </c>
      <c r="J16" s="3">
        <f t="shared" si="11"/>
        <v>1</v>
      </c>
      <c r="K16" s="3">
        <f t="shared" si="12"/>
        <v>1</v>
      </c>
      <c r="L16" s="3">
        <f t="shared" si="13"/>
        <v>1</v>
      </c>
      <c r="M16" s="112">
        <v>2.5000000000000001E-2</v>
      </c>
      <c r="N16" s="3">
        <v>5.5</v>
      </c>
      <c r="O16" s="113">
        <f t="shared" si="0"/>
        <v>2.5000000000000001E-2</v>
      </c>
      <c r="P16" s="113">
        <f t="shared" si="0"/>
        <v>5.5</v>
      </c>
      <c r="Q16" s="3">
        <f t="shared" si="1"/>
        <v>0.97499999999999998</v>
      </c>
      <c r="R16" s="3">
        <v>1</v>
      </c>
      <c r="S16" s="114">
        <f t="shared" si="2"/>
        <v>0.97499999999999998</v>
      </c>
      <c r="T16" s="3">
        <f t="shared" si="3"/>
        <v>2.5000000000000001E-2</v>
      </c>
      <c r="U16" s="3">
        <f t="shared" si="3"/>
        <v>5.5</v>
      </c>
      <c r="V16" s="115">
        <f t="shared" si="4"/>
        <v>0.13750000000000001</v>
      </c>
      <c r="W16" s="116">
        <f t="shared" si="5"/>
        <v>1.1125</v>
      </c>
      <c r="X16" s="3">
        <f t="shared" si="7"/>
        <v>1.1125</v>
      </c>
      <c r="Y16" s="151">
        <f t="shared" si="8"/>
        <v>1.1125</v>
      </c>
      <c r="Z16" s="113">
        <v>1</v>
      </c>
      <c r="AA16" s="3">
        <f t="shared" si="9"/>
        <v>1.1125</v>
      </c>
      <c r="AD16" s="3"/>
      <c r="AF16" s="3"/>
    </row>
    <row r="17" spans="1:32">
      <c r="A17" s="115">
        <f>F17*P17/1000*E17</f>
        <v>50.4</v>
      </c>
      <c r="B17" s="3">
        <f>30*W17</f>
        <v>32.97</v>
      </c>
      <c r="C17">
        <f>30000/F17</f>
        <v>3.3333333333333335</v>
      </c>
      <c r="D17" s="3">
        <f t="shared" si="6"/>
        <v>25.2</v>
      </c>
      <c r="E17">
        <v>2</v>
      </c>
      <c r="F17" s="1">
        <v>9000</v>
      </c>
      <c r="G17" s="111" t="s">
        <v>167</v>
      </c>
      <c r="H17" s="190"/>
      <c r="I17" s="3">
        <f t="shared" si="10"/>
        <v>1</v>
      </c>
      <c r="J17" s="3">
        <f t="shared" si="11"/>
        <v>1</v>
      </c>
      <c r="K17" s="3">
        <f t="shared" si="12"/>
        <v>1</v>
      </c>
      <c r="L17" s="3">
        <f t="shared" si="13"/>
        <v>1</v>
      </c>
      <c r="M17" s="112">
        <v>5.5E-2</v>
      </c>
      <c r="N17" s="3">
        <v>2.8</v>
      </c>
      <c r="O17" s="113">
        <f t="shared" si="0"/>
        <v>5.5E-2</v>
      </c>
      <c r="P17" s="113">
        <f t="shared" si="0"/>
        <v>2.8</v>
      </c>
      <c r="Q17" s="3">
        <f t="shared" si="1"/>
        <v>0.94499999999999995</v>
      </c>
      <c r="R17" s="3">
        <v>1</v>
      </c>
      <c r="S17" s="114">
        <f t="shared" si="2"/>
        <v>0.94499999999999995</v>
      </c>
      <c r="T17" s="3">
        <f t="shared" si="3"/>
        <v>5.5E-2</v>
      </c>
      <c r="U17" s="3">
        <f t="shared" si="3"/>
        <v>2.8</v>
      </c>
      <c r="V17" s="115">
        <f t="shared" si="4"/>
        <v>0.154</v>
      </c>
      <c r="W17" s="116">
        <f t="shared" si="5"/>
        <v>1.099</v>
      </c>
      <c r="X17" s="3">
        <f t="shared" si="7"/>
        <v>1.099</v>
      </c>
      <c r="Y17" s="151">
        <f t="shared" si="8"/>
        <v>1.099</v>
      </c>
      <c r="Z17" s="113">
        <v>1</v>
      </c>
      <c r="AA17" s="3">
        <f t="shared" si="9"/>
        <v>1.099</v>
      </c>
      <c r="AD17" s="3"/>
      <c r="AF17" s="3"/>
    </row>
    <row r="18" spans="1:32">
      <c r="A18" s="115">
        <f>F18*P18/1000*E18</f>
        <v>49.5</v>
      </c>
      <c r="B18" s="3">
        <f>30*W18</f>
        <v>33.104999999999997</v>
      </c>
      <c r="C18">
        <f>30000/F18</f>
        <v>2</v>
      </c>
      <c r="D18" s="3">
        <f t="shared" si="6"/>
        <v>49.5</v>
      </c>
      <c r="E18">
        <v>1</v>
      </c>
      <c r="F18" s="1">
        <v>15000</v>
      </c>
      <c r="G18" s="111" t="s">
        <v>171</v>
      </c>
      <c r="H18" s="190"/>
      <c r="I18" s="3">
        <f t="shared" si="10"/>
        <v>1</v>
      </c>
      <c r="J18" s="3">
        <f t="shared" si="11"/>
        <v>1</v>
      </c>
      <c r="K18" s="3">
        <f t="shared" si="12"/>
        <v>1</v>
      </c>
      <c r="L18" s="3">
        <f t="shared" si="13"/>
        <v>1</v>
      </c>
      <c r="M18" s="112">
        <v>4.4999999999999998E-2</v>
      </c>
      <c r="N18" s="3">
        <v>3.3</v>
      </c>
      <c r="O18" s="113">
        <f t="shared" si="0"/>
        <v>4.4999999999999998E-2</v>
      </c>
      <c r="P18" s="113">
        <f t="shared" si="0"/>
        <v>3.3</v>
      </c>
      <c r="Q18" s="3">
        <f t="shared" si="1"/>
        <v>0.95499999999999996</v>
      </c>
      <c r="R18" s="3">
        <v>1</v>
      </c>
      <c r="S18" s="114">
        <f t="shared" si="2"/>
        <v>0.95499999999999996</v>
      </c>
      <c r="T18" s="3">
        <f t="shared" si="3"/>
        <v>4.4999999999999998E-2</v>
      </c>
      <c r="U18" s="3">
        <f t="shared" si="3"/>
        <v>3.3</v>
      </c>
      <c r="V18" s="115">
        <f t="shared" si="4"/>
        <v>0.14849999999999999</v>
      </c>
      <c r="W18" s="116">
        <f t="shared" si="5"/>
        <v>1.1034999999999999</v>
      </c>
      <c r="X18" s="3">
        <f t="shared" si="7"/>
        <v>1.1034999999999999</v>
      </c>
      <c r="Y18" s="151">
        <f t="shared" si="8"/>
        <v>1.1034999999999999</v>
      </c>
      <c r="Z18" s="113">
        <v>1</v>
      </c>
      <c r="AA18" s="3">
        <f t="shared" si="9"/>
        <v>1.1034999999999999</v>
      </c>
      <c r="AD18" s="3"/>
      <c r="AF18" s="3"/>
    </row>
    <row r="19" spans="1:32">
      <c r="A19" s="115">
        <f>W19*F19/1000*E19</f>
        <v>54</v>
      </c>
      <c r="B19" s="3">
        <f>30*W19</f>
        <v>32.400000000000006</v>
      </c>
      <c r="C19">
        <f>30000/F19</f>
        <v>6</v>
      </c>
      <c r="D19" s="3">
        <f t="shared" si="6"/>
        <v>5.4</v>
      </c>
      <c r="E19">
        <v>10</v>
      </c>
      <c r="F19" s="1">
        <v>5000</v>
      </c>
      <c r="G19" s="117" t="s">
        <v>172</v>
      </c>
      <c r="H19" s="190"/>
      <c r="I19" s="3">
        <f>I18</f>
        <v>1</v>
      </c>
      <c r="J19" s="3">
        <f>J18</f>
        <v>1</v>
      </c>
      <c r="K19" s="3">
        <f>K18</f>
        <v>1</v>
      </c>
      <c r="L19" s="3">
        <f>L18</f>
        <v>1</v>
      </c>
      <c r="M19" s="112">
        <v>0.08</v>
      </c>
      <c r="N19" s="3">
        <v>2</v>
      </c>
      <c r="O19" s="113">
        <f t="shared" si="0"/>
        <v>0.08</v>
      </c>
      <c r="P19" s="113">
        <f t="shared" si="0"/>
        <v>2</v>
      </c>
      <c r="Q19" s="3">
        <f t="shared" si="1"/>
        <v>0.92</v>
      </c>
      <c r="R19" s="3">
        <v>1</v>
      </c>
      <c r="S19" s="114">
        <f t="shared" si="2"/>
        <v>0.92</v>
      </c>
      <c r="T19" s="3">
        <f t="shared" si="3"/>
        <v>0.08</v>
      </c>
      <c r="U19" s="3">
        <f t="shared" si="3"/>
        <v>2</v>
      </c>
      <c r="V19" s="115">
        <f t="shared" si="4"/>
        <v>0.16</v>
      </c>
      <c r="W19" s="116">
        <f t="shared" si="5"/>
        <v>1.08</v>
      </c>
      <c r="X19" s="3">
        <f t="shared" si="7"/>
        <v>1.08</v>
      </c>
      <c r="Y19" s="151">
        <f t="shared" si="8"/>
        <v>1.08</v>
      </c>
      <c r="Z19" s="113">
        <v>1</v>
      </c>
      <c r="AA19" s="3">
        <f t="shared" si="9"/>
        <v>1.08</v>
      </c>
    </row>
    <row r="20" spans="1:32">
      <c r="A20" t="s">
        <v>420</v>
      </c>
      <c r="I20" t="s">
        <v>435</v>
      </c>
      <c r="J20" t="s">
        <v>435</v>
      </c>
      <c r="K20" t="s">
        <v>434</v>
      </c>
      <c r="L20" t="s">
        <v>434</v>
      </c>
    </row>
    <row r="21" spans="1:32">
      <c r="A21" s="3">
        <v>200</v>
      </c>
      <c r="Q21" t="s">
        <v>417</v>
      </c>
    </row>
    <row r="22" spans="1:32">
      <c r="N22" s="3">
        <v>1.55</v>
      </c>
      <c r="O22">
        <v>31</v>
      </c>
      <c r="P22">
        <v>5</v>
      </c>
      <c r="Q22" s="188">
        <v>0.12</v>
      </c>
      <c r="R22" s="189">
        <v>6.75</v>
      </c>
    </row>
    <row r="23" spans="1:32">
      <c r="J23" t="s">
        <v>176</v>
      </c>
      <c r="K23" t="s">
        <v>177</v>
      </c>
      <c r="L23" t="s">
        <v>178</v>
      </c>
      <c r="N23" s="3">
        <v>0.1</v>
      </c>
      <c r="Q23" s="188">
        <v>0.1</v>
      </c>
      <c r="R23" s="189">
        <v>8</v>
      </c>
    </row>
    <row r="24" spans="1:32">
      <c r="J24" t="s">
        <v>179</v>
      </c>
      <c r="K24" s="3">
        <v>3</v>
      </c>
      <c r="L24" s="3">
        <v>3</v>
      </c>
      <c r="Q24" s="188">
        <v>0.05</v>
      </c>
      <c r="R24" s="189">
        <v>15.5</v>
      </c>
    </row>
    <row r="25" spans="1:32">
      <c r="Q25" s="188">
        <v>7.4999999999999997E-2</v>
      </c>
      <c r="R25" s="189">
        <v>10.5</v>
      </c>
      <c r="X25" t="s">
        <v>168</v>
      </c>
      <c r="Y25" t="s">
        <v>169</v>
      </c>
      <c r="Z25" t="s">
        <v>170</v>
      </c>
    </row>
    <row r="26" spans="1:32">
      <c r="K26" t="s">
        <v>180</v>
      </c>
      <c r="L26" t="s">
        <v>180</v>
      </c>
      <c r="Q26" s="188">
        <v>0.15</v>
      </c>
      <c r="R26" s="189">
        <v>5.5</v>
      </c>
    </row>
    <row r="27" spans="1:32">
      <c r="K27" t="s">
        <v>181</v>
      </c>
      <c r="L27" t="s">
        <v>181</v>
      </c>
      <c r="Q27" s="188">
        <v>0.03</v>
      </c>
      <c r="R27" s="189">
        <v>25.5</v>
      </c>
      <c r="Y27" t="s">
        <v>48</v>
      </c>
      <c r="Z27" t="s">
        <v>173</v>
      </c>
    </row>
    <row r="28" spans="1:32">
      <c r="Q28" s="188">
        <v>0.05</v>
      </c>
      <c r="R28" s="189">
        <v>15.5</v>
      </c>
      <c r="Y28" t="s">
        <v>174</v>
      </c>
      <c r="Z28" t="s">
        <v>175</v>
      </c>
    </row>
    <row r="29" spans="1:32">
      <c r="Q29" s="188">
        <v>0.06</v>
      </c>
      <c r="R29" s="189">
        <v>13</v>
      </c>
    </row>
    <row r="30" spans="1:32">
      <c r="G30" t="s">
        <v>432</v>
      </c>
      <c r="Q30" s="188">
        <v>0.03</v>
      </c>
      <c r="R30" s="189">
        <v>25.5</v>
      </c>
    </row>
    <row r="31" spans="1:32">
      <c r="H31" t="s">
        <v>183</v>
      </c>
      <c r="Q31" s="188">
        <v>0.2</v>
      </c>
      <c r="R31" s="189">
        <v>4.25</v>
      </c>
    </row>
    <row r="32" spans="1:32">
      <c r="H32" t="s">
        <v>185</v>
      </c>
      <c r="I32" t="s">
        <v>186</v>
      </c>
      <c r="J32" t="s">
        <v>187</v>
      </c>
      <c r="K32" t="s">
        <v>188</v>
      </c>
      <c r="L32" t="s">
        <v>189</v>
      </c>
      <c r="W32" t="s">
        <v>190</v>
      </c>
      <c r="Y32" t="s">
        <v>328</v>
      </c>
      <c r="AA32" t="s">
        <v>329</v>
      </c>
    </row>
    <row r="33" spans="1:27">
      <c r="B33" s="3"/>
      <c r="Q33" t="s">
        <v>146</v>
      </c>
      <c r="R33" t="s">
        <v>146</v>
      </c>
      <c r="S33" t="s">
        <v>147</v>
      </c>
      <c r="T33" t="s">
        <v>148</v>
      </c>
      <c r="U33" t="s">
        <v>148</v>
      </c>
      <c r="V33" t="s">
        <v>148</v>
      </c>
      <c r="W33" s="110" t="s">
        <v>194</v>
      </c>
      <c r="X33" t="s">
        <v>195</v>
      </c>
      <c r="Y33" t="s">
        <v>326</v>
      </c>
      <c r="Z33" t="s">
        <v>196</v>
      </c>
      <c r="AA33" t="s">
        <v>327</v>
      </c>
    </row>
    <row r="34" spans="1:27">
      <c r="I34" t="s">
        <v>154</v>
      </c>
      <c r="J34" t="s">
        <v>150</v>
      </c>
      <c r="K34" t="s">
        <v>151</v>
      </c>
      <c r="L34" t="s">
        <v>152</v>
      </c>
      <c r="M34" t="s">
        <v>153</v>
      </c>
      <c r="N34" t="s">
        <v>154</v>
      </c>
      <c r="O34" t="s">
        <v>155</v>
      </c>
      <c r="P34" t="s">
        <v>156</v>
      </c>
      <c r="Q34" t="s">
        <v>157</v>
      </c>
      <c r="R34" t="s">
        <v>158</v>
      </c>
      <c r="T34" t="s">
        <v>157</v>
      </c>
      <c r="U34" t="s">
        <v>158</v>
      </c>
      <c r="V34" t="s">
        <v>159</v>
      </c>
    </row>
    <row r="35" spans="1:27">
      <c r="A35" s="118"/>
      <c r="B35" s="3"/>
      <c r="G35" s="111" t="s">
        <v>160</v>
      </c>
      <c r="H35" s="3">
        <v>1</v>
      </c>
      <c r="I35" s="110">
        <f>100%+$H$35/2</f>
        <v>1.5</v>
      </c>
      <c r="J35" s="110">
        <f>100%+$H$35/2</f>
        <v>1.5</v>
      </c>
      <c r="K35" s="110">
        <f>100%+$H$35</f>
        <v>2</v>
      </c>
      <c r="L35" s="110">
        <f>100%+$H$35</f>
        <v>2</v>
      </c>
      <c r="M35" s="112">
        <v>0.12</v>
      </c>
      <c r="N35" s="3">
        <v>6.75</v>
      </c>
      <c r="O35" s="113">
        <f t="shared" ref="O35:P44" si="14">M35*K35</f>
        <v>0.24</v>
      </c>
      <c r="P35" s="113">
        <f t="shared" si="14"/>
        <v>13.5</v>
      </c>
      <c r="Q35" s="3">
        <f t="shared" ref="Q35:Q44" si="15">(1-O35)</f>
        <v>0.76</v>
      </c>
      <c r="R35" s="3">
        <v>1</v>
      </c>
      <c r="S35" s="114">
        <f t="shared" ref="S35:S44" si="16">Q35*R35</f>
        <v>0.76</v>
      </c>
      <c r="T35" s="3">
        <f t="shared" ref="T35:U44" si="17">O35</f>
        <v>0.24</v>
      </c>
      <c r="U35" s="3">
        <f t="shared" si="17"/>
        <v>13.5</v>
      </c>
      <c r="V35" s="115">
        <f t="shared" ref="V35:V44" si="18">T35*U35</f>
        <v>3.2399999999999998</v>
      </c>
      <c r="W35" s="116">
        <f t="shared" ref="W35:W44" si="19">S35+V35</f>
        <v>4</v>
      </c>
      <c r="X35" s="3">
        <f>W35/Z35</f>
        <v>2.3668639053254439</v>
      </c>
      <c r="Y35" s="151">
        <f>I35*J35*X35</f>
        <v>5.3254437869822491</v>
      </c>
      <c r="Z35" s="113">
        <v>1.69</v>
      </c>
      <c r="AA35" s="3">
        <f>Y35*Z35</f>
        <v>9</v>
      </c>
    </row>
    <row r="36" spans="1:27">
      <c r="A36" s="118"/>
      <c r="B36" s="3"/>
      <c r="G36" s="111" t="s">
        <v>161</v>
      </c>
      <c r="I36" s="110">
        <f>I35</f>
        <v>1.5</v>
      </c>
      <c r="J36" s="110">
        <f t="shared" ref="J36:L44" si="20">J35</f>
        <v>1.5</v>
      </c>
      <c r="K36" s="110">
        <f t="shared" si="20"/>
        <v>2</v>
      </c>
      <c r="L36" s="110">
        <f t="shared" si="20"/>
        <v>2</v>
      </c>
      <c r="M36" s="112">
        <v>0.1</v>
      </c>
      <c r="N36" s="3">
        <v>8</v>
      </c>
      <c r="O36" s="113">
        <f t="shared" si="14"/>
        <v>0.2</v>
      </c>
      <c r="P36" s="113">
        <f t="shared" si="14"/>
        <v>16</v>
      </c>
      <c r="Q36" s="3">
        <f t="shared" si="15"/>
        <v>0.8</v>
      </c>
      <c r="R36" s="3">
        <v>1</v>
      </c>
      <c r="S36" s="114">
        <f t="shared" si="16"/>
        <v>0.8</v>
      </c>
      <c r="T36" s="3">
        <f t="shared" si="17"/>
        <v>0.2</v>
      </c>
      <c r="U36" s="3">
        <f t="shared" si="17"/>
        <v>16</v>
      </c>
      <c r="V36" s="115">
        <f t="shared" si="18"/>
        <v>3.2</v>
      </c>
      <c r="W36" s="116">
        <f t="shared" si="19"/>
        <v>4</v>
      </c>
      <c r="X36" s="3">
        <f t="shared" ref="X36:X44" si="21">W36/Z36</f>
        <v>2.3529411764705879</v>
      </c>
      <c r="Y36" s="151">
        <f t="shared" ref="Y36:Y44" si="22">I36*J36*X36</f>
        <v>5.2941176470588225</v>
      </c>
      <c r="Z36" s="113">
        <v>1.7000000000000002</v>
      </c>
      <c r="AA36" s="3">
        <f t="shared" ref="AA36:AA44" si="23">Y36*Z36</f>
        <v>9</v>
      </c>
    </row>
    <row r="37" spans="1:27">
      <c r="A37" s="118"/>
      <c r="B37" s="3"/>
      <c r="G37" s="111" t="s">
        <v>162</v>
      </c>
      <c r="I37" s="110">
        <f t="shared" ref="I37:I44" si="24">I36</f>
        <v>1.5</v>
      </c>
      <c r="J37" s="110">
        <f t="shared" si="20"/>
        <v>1.5</v>
      </c>
      <c r="K37" s="110">
        <f t="shared" si="20"/>
        <v>2</v>
      </c>
      <c r="L37" s="110">
        <f t="shared" si="20"/>
        <v>2</v>
      </c>
      <c r="M37" s="112">
        <v>0.05</v>
      </c>
      <c r="N37" s="3">
        <v>15.5</v>
      </c>
      <c r="O37" s="113">
        <f t="shared" si="14"/>
        <v>0.1</v>
      </c>
      <c r="P37" s="113">
        <f t="shared" si="14"/>
        <v>31</v>
      </c>
      <c r="Q37" s="3">
        <f t="shared" si="15"/>
        <v>0.9</v>
      </c>
      <c r="R37" s="3">
        <v>1</v>
      </c>
      <c r="S37" s="114">
        <f t="shared" si="16"/>
        <v>0.9</v>
      </c>
      <c r="T37" s="3">
        <f t="shared" si="17"/>
        <v>0.1</v>
      </c>
      <c r="U37" s="3">
        <f t="shared" si="17"/>
        <v>31</v>
      </c>
      <c r="V37" s="115">
        <f t="shared" si="18"/>
        <v>3.1</v>
      </c>
      <c r="W37" s="116">
        <f t="shared" si="19"/>
        <v>4</v>
      </c>
      <c r="X37" s="3">
        <f t="shared" si="21"/>
        <v>2.318840579710145</v>
      </c>
      <c r="Y37" s="151">
        <f t="shared" si="22"/>
        <v>5.2173913043478262</v>
      </c>
      <c r="Z37" s="113">
        <v>1.7250000000000001</v>
      </c>
      <c r="AA37" s="3">
        <f t="shared" si="23"/>
        <v>9</v>
      </c>
    </row>
    <row r="38" spans="1:27">
      <c r="A38" s="118"/>
      <c r="B38" s="3"/>
      <c r="G38" s="111" t="s">
        <v>163</v>
      </c>
      <c r="I38" s="110">
        <f t="shared" si="24"/>
        <v>1.5</v>
      </c>
      <c r="J38" s="110">
        <f t="shared" si="20"/>
        <v>1.5</v>
      </c>
      <c r="K38" s="110">
        <f t="shared" si="20"/>
        <v>2</v>
      </c>
      <c r="L38" s="110">
        <f t="shared" si="20"/>
        <v>2</v>
      </c>
      <c r="M38" s="112">
        <v>7.4999999999999997E-2</v>
      </c>
      <c r="N38" s="3">
        <v>10.5</v>
      </c>
      <c r="O38" s="113">
        <f t="shared" si="14"/>
        <v>0.15</v>
      </c>
      <c r="P38" s="113">
        <f t="shared" si="14"/>
        <v>21</v>
      </c>
      <c r="Q38" s="3">
        <f t="shared" si="15"/>
        <v>0.85</v>
      </c>
      <c r="R38" s="3">
        <v>1</v>
      </c>
      <c r="S38" s="114">
        <f t="shared" si="16"/>
        <v>0.85</v>
      </c>
      <c r="T38" s="3">
        <f t="shared" si="17"/>
        <v>0.15</v>
      </c>
      <c r="U38" s="3">
        <f t="shared" si="17"/>
        <v>21</v>
      </c>
      <c r="V38" s="115">
        <f t="shared" si="18"/>
        <v>3.15</v>
      </c>
      <c r="W38" s="116">
        <f t="shared" si="19"/>
        <v>4</v>
      </c>
      <c r="X38" s="3">
        <f t="shared" si="21"/>
        <v>2.3357664233576645</v>
      </c>
      <c r="Y38" s="151">
        <f t="shared" si="22"/>
        <v>5.2554744525547452</v>
      </c>
      <c r="Z38" s="113">
        <v>1.7124999999999999</v>
      </c>
      <c r="AA38" s="3">
        <f t="shared" si="23"/>
        <v>9</v>
      </c>
    </row>
    <row r="39" spans="1:27">
      <c r="A39" s="118"/>
      <c r="B39" s="3"/>
      <c r="G39" s="111" t="s">
        <v>164</v>
      </c>
      <c r="I39" s="110">
        <f t="shared" si="24"/>
        <v>1.5</v>
      </c>
      <c r="J39" s="110">
        <f t="shared" si="20"/>
        <v>1.5</v>
      </c>
      <c r="K39" s="110">
        <f t="shared" si="20"/>
        <v>2</v>
      </c>
      <c r="L39" s="110">
        <f t="shared" si="20"/>
        <v>2</v>
      </c>
      <c r="M39" s="112">
        <v>0.15</v>
      </c>
      <c r="N39" s="3">
        <v>5.5</v>
      </c>
      <c r="O39" s="113">
        <f t="shared" si="14"/>
        <v>0.3</v>
      </c>
      <c r="P39" s="113">
        <f t="shared" si="14"/>
        <v>11</v>
      </c>
      <c r="Q39" s="3">
        <f t="shared" si="15"/>
        <v>0.7</v>
      </c>
      <c r="R39" s="3">
        <v>1</v>
      </c>
      <c r="S39" s="114">
        <f t="shared" si="16"/>
        <v>0.7</v>
      </c>
      <c r="T39" s="3">
        <f t="shared" si="17"/>
        <v>0.3</v>
      </c>
      <c r="U39" s="3">
        <f t="shared" si="17"/>
        <v>11</v>
      </c>
      <c r="V39" s="115">
        <f t="shared" si="18"/>
        <v>3.3</v>
      </c>
      <c r="W39" s="116">
        <f t="shared" si="19"/>
        <v>4</v>
      </c>
      <c r="X39" s="3">
        <f t="shared" si="21"/>
        <v>2.3880597014925375</v>
      </c>
      <c r="Y39" s="151">
        <f t="shared" si="22"/>
        <v>5.3731343283582094</v>
      </c>
      <c r="Z39" s="113">
        <v>1.6749999999999998</v>
      </c>
      <c r="AA39" s="3">
        <f t="shared" si="23"/>
        <v>9</v>
      </c>
    </row>
    <row r="40" spans="1:27">
      <c r="A40" s="118"/>
      <c r="B40" s="3"/>
      <c r="G40" s="111" t="s">
        <v>165</v>
      </c>
      <c r="I40" s="110">
        <f t="shared" si="24"/>
        <v>1.5</v>
      </c>
      <c r="J40" s="110">
        <f t="shared" si="20"/>
        <v>1.5</v>
      </c>
      <c r="K40" s="110">
        <f t="shared" si="20"/>
        <v>2</v>
      </c>
      <c r="L40" s="110">
        <f t="shared" si="20"/>
        <v>2</v>
      </c>
      <c r="M40" s="112">
        <v>0.03</v>
      </c>
      <c r="N40" s="3">
        <v>25.5</v>
      </c>
      <c r="O40" s="113">
        <f t="shared" si="14"/>
        <v>0.06</v>
      </c>
      <c r="P40" s="113">
        <f t="shared" si="14"/>
        <v>51</v>
      </c>
      <c r="Q40" s="3">
        <f t="shared" si="15"/>
        <v>0.94</v>
      </c>
      <c r="R40" s="3">
        <v>1</v>
      </c>
      <c r="S40" s="114">
        <f t="shared" si="16"/>
        <v>0.94</v>
      </c>
      <c r="T40" s="3">
        <f t="shared" si="17"/>
        <v>0.06</v>
      </c>
      <c r="U40" s="3">
        <f t="shared" si="17"/>
        <v>51</v>
      </c>
      <c r="V40" s="115">
        <f t="shared" si="18"/>
        <v>3.06</v>
      </c>
      <c r="W40" s="116">
        <f t="shared" si="19"/>
        <v>4</v>
      </c>
      <c r="X40" s="3">
        <f t="shared" si="21"/>
        <v>2.3054755043227666</v>
      </c>
      <c r="Y40" s="151">
        <f t="shared" si="22"/>
        <v>5.1873198847262252</v>
      </c>
      <c r="Z40" s="113">
        <v>1.7349999999999999</v>
      </c>
      <c r="AA40" s="3">
        <f t="shared" si="23"/>
        <v>9</v>
      </c>
    </row>
    <row r="41" spans="1:27">
      <c r="A41" s="118"/>
      <c r="B41" s="3"/>
      <c r="G41" s="111" t="s">
        <v>166</v>
      </c>
      <c r="I41" s="110">
        <f t="shared" si="24"/>
        <v>1.5</v>
      </c>
      <c r="J41" s="110">
        <f t="shared" si="20"/>
        <v>1.5</v>
      </c>
      <c r="K41" s="110">
        <f t="shared" si="20"/>
        <v>2</v>
      </c>
      <c r="L41" s="110">
        <f t="shared" si="20"/>
        <v>2</v>
      </c>
      <c r="M41" s="112">
        <v>0.05</v>
      </c>
      <c r="N41" s="3">
        <v>15.5</v>
      </c>
      <c r="O41" s="113">
        <f t="shared" si="14"/>
        <v>0.1</v>
      </c>
      <c r="P41" s="113">
        <f t="shared" si="14"/>
        <v>31</v>
      </c>
      <c r="Q41" s="3">
        <f t="shared" si="15"/>
        <v>0.9</v>
      </c>
      <c r="R41" s="3">
        <v>1</v>
      </c>
      <c r="S41" s="114">
        <f t="shared" si="16"/>
        <v>0.9</v>
      </c>
      <c r="T41" s="3">
        <f t="shared" si="17"/>
        <v>0.1</v>
      </c>
      <c r="U41" s="3">
        <f t="shared" si="17"/>
        <v>31</v>
      </c>
      <c r="V41" s="115">
        <f t="shared" si="18"/>
        <v>3.1</v>
      </c>
      <c r="W41" s="116">
        <f t="shared" si="19"/>
        <v>4</v>
      </c>
      <c r="X41" s="3">
        <f t="shared" si="21"/>
        <v>2.318840579710145</v>
      </c>
      <c r="Y41" s="151">
        <f t="shared" si="22"/>
        <v>5.2173913043478262</v>
      </c>
      <c r="Z41" s="113">
        <v>1.7250000000000001</v>
      </c>
      <c r="AA41" s="3">
        <f t="shared" si="23"/>
        <v>9</v>
      </c>
    </row>
    <row r="42" spans="1:27">
      <c r="A42" s="118"/>
      <c r="B42" s="3"/>
      <c r="G42" s="111" t="s">
        <v>167</v>
      </c>
      <c r="I42" s="110">
        <f t="shared" si="24"/>
        <v>1.5</v>
      </c>
      <c r="J42" s="110">
        <f t="shared" si="20"/>
        <v>1.5</v>
      </c>
      <c r="K42" s="110">
        <f t="shared" si="20"/>
        <v>2</v>
      </c>
      <c r="L42" s="110">
        <f t="shared" si="20"/>
        <v>2</v>
      </c>
      <c r="M42" s="112">
        <v>0.06</v>
      </c>
      <c r="N42" s="3">
        <v>13</v>
      </c>
      <c r="O42" s="113">
        <f t="shared" si="14"/>
        <v>0.12</v>
      </c>
      <c r="P42" s="113">
        <f t="shared" si="14"/>
        <v>26</v>
      </c>
      <c r="Q42" s="3">
        <f t="shared" si="15"/>
        <v>0.88</v>
      </c>
      <c r="R42" s="3">
        <v>1</v>
      </c>
      <c r="S42" s="114">
        <f t="shared" si="16"/>
        <v>0.88</v>
      </c>
      <c r="T42" s="3">
        <f t="shared" si="17"/>
        <v>0.12</v>
      </c>
      <c r="U42" s="3">
        <f t="shared" si="17"/>
        <v>26</v>
      </c>
      <c r="V42" s="115">
        <f t="shared" si="18"/>
        <v>3.12</v>
      </c>
      <c r="W42" s="116">
        <f t="shared" si="19"/>
        <v>4</v>
      </c>
      <c r="X42" s="3">
        <f t="shared" si="21"/>
        <v>2.3255813953488373</v>
      </c>
      <c r="Y42" s="151">
        <f t="shared" si="22"/>
        <v>5.2325581395348841</v>
      </c>
      <c r="Z42" s="113">
        <v>1.72</v>
      </c>
      <c r="AA42" s="3">
        <f t="shared" si="23"/>
        <v>9</v>
      </c>
    </row>
    <row r="43" spans="1:27">
      <c r="A43" s="118"/>
      <c r="B43" s="3"/>
      <c r="G43" s="111" t="s">
        <v>171</v>
      </c>
      <c r="I43" s="110">
        <f t="shared" si="24"/>
        <v>1.5</v>
      </c>
      <c r="J43" s="110">
        <f t="shared" si="20"/>
        <v>1.5</v>
      </c>
      <c r="K43" s="110">
        <f t="shared" si="20"/>
        <v>2</v>
      </c>
      <c r="L43" s="110">
        <f t="shared" si="20"/>
        <v>2</v>
      </c>
      <c r="M43" s="112">
        <v>0.03</v>
      </c>
      <c r="N43" s="3">
        <v>25.5</v>
      </c>
      <c r="O43" s="113">
        <f t="shared" si="14"/>
        <v>0.06</v>
      </c>
      <c r="P43" s="113">
        <f t="shared" si="14"/>
        <v>51</v>
      </c>
      <c r="Q43" s="3">
        <f t="shared" si="15"/>
        <v>0.94</v>
      </c>
      <c r="R43" s="3">
        <v>1</v>
      </c>
      <c r="S43" s="114">
        <f t="shared" si="16"/>
        <v>0.94</v>
      </c>
      <c r="T43" s="3">
        <f t="shared" si="17"/>
        <v>0.06</v>
      </c>
      <c r="U43" s="3">
        <f t="shared" si="17"/>
        <v>51</v>
      </c>
      <c r="V43" s="115">
        <f t="shared" si="18"/>
        <v>3.06</v>
      </c>
      <c r="W43" s="116">
        <f t="shared" si="19"/>
        <v>4</v>
      </c>
      <c r="X43" s="3">
        <f t="shared" si="21"/>
        <v>2.3054755043227666</v>
      </c>
      <c r="Y43" s="151">
        <f t="shared" si="22"/>
        <v>5.1873198847262252</v>
      </c>
      <c r="Z43" s="113">
        <v>1.7349999999999999</v>
      </c>
      <c r="AA43" s="3">
        <f t="shared" si="23"/>
        <v>9</v>
      </c>
    </row>
    <row r="44" spans="1:27">
      <c r="A44" s="118"/>
      <c r="B44" s="3"/>
      <c r="G44" s="117" t="s">
        <v>172</v>
      </c>
      <c r="I44" s="110">
        <f t="shared" si="24"/>
        <v>1.5</v>
      </c>
      <c r="J44" s="110">
        <f t="shared" si="20"/>
        <v>1.5</v>
      </c>
      <c r="K44" s="110">
        <f t="shared" si="20"/>
        <v>2</v>
      </c>
      <c r="L44" s="110">
        <f t="shared" si="20"/>
        <v>2</v>
      </c>
      <c r="M44" s="112">
        <v>0.2</v>
      </c>
      <c r="N44" s="3">
        <v>4.25</v>
      </c>
      <c r="O44" s="113">
        <f t="shared" si="14"/>
        <v>0.4</v>
      </c>
      <c r="P44" s="113">
        <f t="shared" si="14"/>
        <v>8.5</v>
      </c>
      <c r="Q44" s="3">
        <f t="shared" si="15"/>
        <v>0.6</v>
      </c>
      <c r="R44" s="3">
        <v>1</v>
      </c>
      <c r="S44" s="114">
        <f t="shared" si="16"/>
        <v>0.6</v>
      </c>
      <c r="T44" s="3">
        <f t="shared" si="17"/>
        <v>0.4</v>
      </c>
      <c r="U44" s="3">
        <f t="shared" si="17"/>
        <v>8.5</v>
      </c>
      <c r="V44" s="115">
        <f t="shared" si="18"/>
        <v>3.4000000000000004</v>
      </c>
      <c r="W44" s="116">
        <f t="shared" si="19"/>
        <v>4</v>
      </c>
      <c r="X44" s="3">
        <f t="shared" si="21"/>
        <v>2.4242424242424239</v>
      </c>
      <c r="Y44" s="151">
        <f t="shared" si="22"/>
        <v>5.4545454545454533</v>
      </c>
      <c r="Z44" s="113">
        <v>1.6500000000000001</v>
      </c>
      <c r="AA44" s="3">
        <f t="shared" si="23"/>
        <v>8.9999999999999982</v>
      </c>
    </row>
    <row r="45" spans="1:27">
      <c r="A45" s="110"/>
      <c r="B45" s="110"/>
    </row>
    <row r="47" spans="1:27">
      <c r="O47" t="s">
        <v>197</v>
      </c>
      <c r="S47" t="s">
        <v>198</v>
      </c>
    </row>
    <row r="48" spans="1:27">
      <c r="G48" s="111" t="s">
        <v>160</v>
      </c>
      <c r="K48" t="s">
        <v>199</v>
      </c>
      <c r="O48" t="s">
        <v>200</v>
      </c>
      <c r="P48">
        <v>10</v>
      </c>
      <c r="Q48" t="s">
        <v>201</v>
      </c>
      <c r="R48" s="3">
        <v>0.1</v>
      </c>
      <c r="S48" t="s">
        <v>202</v>
      </c>
    </row>
    <row r="49" spans="7:19">
      <c r="G49" s="111" t="s">
        <v>161</v>
      </c>
      <c r="K49" t="s">
        <v>203</v>
      </c>
      <c r="O49" t="s">
        <v>204</v>
      </c>
      <c r="P49">
        <v>10</v>
      </c>
      <c r="Q49" t="s">
        <v>205</v>
      </c>
      <c r="R49" s="3">
        <v>0.1</v>
      </c>
    </row>
    <row r="50" spans="7:19">
      <c r="G50" s="111" t="s">
        <v>162</v>
      </c>
      <c r="K50" t="s">
        <v>206</v>
      </c>
      <c r="L50" t="s">
        <v>207</v>
      </c>
      <c r="O50" t="s">
        <v>206</v>
      </c>
      <c r="P50">
        <v>10</v>
      </c>
      <c r="Q50" t="s">
        <v>208</v>
      </c>
      <c r="R50" s="3">
        <v>0.05</v>
      </c>
    </row>
    <row r="51" spans="7:19">
      <c r="G51" s="111" t="s">
        <v>163</v>
      </c>
      <c r="Q51" t="s">
        <v>209</v>
      </c>
      <c r="R51" s="3">
        <v>0.1</v>
      </c>
      <c r="S51" t="s">
        <v>210</v>
      </c>
    </row>
    <row r="52" spans="7:19">
      <c r="G52" s="111" t="s">
        <v>164</v>
      </c>
      <c r="Q52" t="s">
        <v>211</v>
      </c>
      <c r="R52" s="3">
        <v>0.1</v>
      </c>
      <c r="S52" t="s">
        <v>212</v>
      </c>
    </row>
    <row r="53" spans="7:19">
      <c r="G53" s="111" t="s">
        <v>165</v>
      </c>
      <c r="Q53" t="s">
        <v>213</v>
      </c>
      <c r="R53" s="3">
        <v>0.1</v>
      </c>
      <c r="S53" t="s">
        <v>214</v>
      </c>
    </row>
    <row r="54" spans="7:19">
      <c r="G54" s="111" t="s">
        <v>166</v>
      </c>
    </row>
    <row r="55" spans="7:19">
      <c r="G55" s="111" t="s">
        <v>167</v>
      </c>
      <c r="O55" t="s">
        <v>215</v>
      </c>
      <c r="P55" t="s">
        <v>216</v>
      </c>
      <c r="Q55" t="s">
        <v>217</v>
      </c>
    </row>
    <row r="56" spans="7:19">
      <c r="G56" s="111" t="s">
        <v>171</v>
      </c>
      <c r="O56">
        <v>1</v>
      </c>
      <c r="P56">
        <v>0.5</v>
      </c>
      <c r="Q56" t="s">
        <v>218</v>
      </c>
    </row>
    <row r="57" spans="7:19">
      <c r="G57" s="117" t="s">
        <v>172</v>
      </c>
    </row>
    <row r="63" spans="7:19" ht="148.5">
      <c r="O63" s="191" t="s">
        <v>437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10</v>
      </c>
      <c r="C1" t="s">
        <v>13</v>
      </c>
      <c r="D1" t="s">
        <v>13</v>
      </c>
      <c r="E1" t="s">
        <v>14</v>
      </c>
      <c r="F1" t="s">
        <v>14</v>
      </c>
      <c r="H1" s="1" t="s">
        <v>17</v>
      </c>
      <c r="I1" s="1" t="s">
        <v>16</v>
      </c>
      <c r="J1" s="1" t="s">
        <v>11</v>
      </c>
      <c r="K1" s="1" t="s">
        <v>20</v>
      </c>
      <c r="L1" s="1" t="s">
        <v>20</v>
      </c>
      <c r="M1" s="16" t="s">
        <v>18</v>
      </c>
      <c r="R1" t="s">
        <v>55</v>
      </c>
      <c r="T1">
        <v>60</v>
      </c>
      <c r="U1" t="s">
        <v>56</v>
      </c>
    </row>
    <row r="2" spans="1:26">
      <c r="A2" t="s">
        <v>21</v>
      </c>
      <c r="C2">
        <v>0.3</v>
      </c>
      <c r="D2">
        <v>0.7</v>
      </c>
      <c r="G2" s="1" t="s">
        <v>15</v>
      </c>
      <c r="H2" s="1" t="s">
        <v>19</v>
      </c>
      <c r="I2" s="1"/>
      <c r="J2" s="1">
        <v>60</v>
      </c>
      <c r="K2" s="1" t="s">
        <v>19</v>
      </c>
      <c r="L2" s="1"/>
      <c r="M2" t="s">
        <v>12</v>
      </c>
      <c r="R2" t="s">
        <v>57</v>
      </c>
      <c r="T2">
        <v>300</v>
      </c>
    </row>
    <row r="3" spans="1:26">
      <c r="A3" t="s">
        <v>22</v>
      </c>
      <c r="C3">
        <v>0.3</v>
      </c>
      <c r="D3">
        <v>0.7</v>
      </c>
      <c r="J3">
        <v>60</v>
      </c>
    </row>
    <row r="4" spans="1:26">
      <c r="G4" s="19"/>
      <c r="H4" s="18"/>
      <c r="Q4" t="s">
        <v>59</v>
      </c>
      <c r="R4" t="s">
        <v>58</v>
      </c>
      <c r="S4">
        <v>0.2</v>
      </c>
      <c r="T4">
        <f>S4*T$2</f>
        <v>60</v>
      </c>
      <c r="U4" t="s">
        <v>61</v>
      </c>
    </row>
    <row r="5" spans="1:26">
      <c r="G5" s="19"/>
      <c r="H5" s="18"/>
      <c r="Q5" t="s">
        <v>60</v>
      </c>
      <c r="R5" t="s">
        <v>58</v>
      </c>
      <c r="S5">
        <v>0.8</v>
      </c>
      <c r="T5">
        <f>S5*T$2</f>
        <v>240</v>
      </c>
      <c r="U5" t="s">
        <v>62</v>
      </c>
    </row>
    <row r="6" spans="1:26">
      <c r="G6" s="19"/>
      <c r="H6" s="18"/>
    </row>
    <row r="7" spans="1:26">
      <c r="G7" s="19"/>
      <c r="H7" s="18"/>
    </row>
    <row r="8" spans="1:26">
      <c r="G8" s="19"/>
      <c r="H8" s="18"/>
    </row>
    <row r="9" spans="1:26">
      <c r="G9" s="19"/>
      <c r="H9" s="18"/>
      <c r="L9" s="17"/>
    </row>
    <row r="10" spans="1:26">
      <c r="G10" s="19"/>
      <c r="H10" s="18"/>
      <c r="L10" s="17"/>
    </row>
    <row r="11" spans="1:26">
      <c r="G11" s="19"/>
      <c r="H11" s="18"/>
      <c r="L11" s="17"/>
    </row>
    <row r="12" spans="1:26">
      <c r="B12" s="20"/>
      <c r="G12" s="19"/>
      <c r="H12" s="18"/>
      <c r="K12" s="17"/>
      <c r="L12" s="17"/>
    </row>
    <row r="15" spans="1:26" ht="17.25"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 ht="17.25"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</row>
    <row r="17" spans="9:26" ht="19.5"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9:26" ht="19.5">
      <c r="I18" s="18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9:26">
      <c r="I19" s="18"/>
    </row>
    <row r="20" spans="9:26">
      <c r="I20" s="18"/>
    </row>
    <row r="21" spans="9:26">
      <c r="I21" s="18"/>
    </row>
    <row r="22" spans="9:26">
      <c r="I22" s="18"/>
      <c r="O22" s="14"/>
      <c r="P22" s="14"/>
      <c r="Q22" s="14"/>
      <c r="R22" s="14"/>
    </row>
    <row r="23" spans="9:26">
      <c r="I23" s="18"/>
      <c r="O23" s="14"/>
      <c r="P23" s="14"/>
      <c r="Q23" s="14"/>
      <c r="R23" s="14"/>
    </row>
    <row r="24" spans="9:26">
      <c r="I24" s="18"/>
      <c r="O24" s="14"/>
      <c r="P24" s="14"/>
      <c r="Q24" s="14"/>
      <c r="R24" s="14"/>
    </row>
    <row r="25" spans="9:26">
      <c r="I25" s="18"/>
      <c r="O25" s="14"/>
      <c r="P25" s="14"/>
      <c r="Q25" s="14"/>
      <c r="R25" s="14"/>
    </row>
    <row r="26" spans="9:26">
      <c r="O26" s="14"/>
      <c r="P26" s="14"/>
      <c r="Q26" s="14"/>
      <c r="R26" s="14"/>
    </row>
    <row r="27" spans="9:26">
      <c r="O27" s="14"/>
      <c r="P27" s="14"/>
      <c r="Q27" s="14"/>
      <c r="R27" s="14"/>
    </row>
    <row r="28" spans="9:26">
      <c r="O28" s="14"/>
      <c r="P28" s="14"/>
      <c r="Q28" s="14"/>
      <c r="R28" s="14"/>
    </row>
    <row r="29" spans="9:26">
      <c r="O29" s="14"/>
      <c r="P29" s="14"/>
      <c r="Q29" s="14"/>
      <c r="R29" s="14"/>
    </row>
    <row r="30" spans="9:26">
      <c r="O30" s="14"/>
      <c r="P30" s="14"/>
      <c r="Q30" s="14"/>
      <c r="R30" s="14"/>
    </row>
    <row r="31" spans="9:26">
      <c r="O31" s="14"/>
      <c r="P31" s="14"/>
      <c r="Q31" s="14"/>
      <c r="R31" s="14"/>
    </row>
    <row r="32" spans="9:26">
      <c r="O32" s="14"/>
      <c r="P32" s="14"/>
      <c r="Q32" s="14"/>
      <c r="R32" s="14"/>
    </row>
    <row r="33" spans="15:18">
      <c r="O33" s="14"/>
      <c r="P33" s="14"/>
      <c r="Q33" s="14"/>
      <c r="R33" s="14"/>
    </row>
    <row r="34" spans="15:18">
      <c r="O34" s="14"/>
      <c r="P34" s="14"/>
      <c r="Q34" s="14"/>
      <c r="R3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66"/>
  <sheetViews>
    <sheetView topLeftCell="C1" zoomScaleNormal="100" workbookViewId="0">
      <selection activeCell="U41" sqref="U41:W41"/>
    </sheetView>
  </sheetViews>
  <sheetFormatPr defaultRowHeight="11.25"/>
  <cols>
    <col min="1" max="1" width="26.625" style="74" customWidth="1"/>
    <col min="2" max="2" width="26" style="74" customWidth="1"/>
    <col min="3" max="4" width="9" style="74"/>
    <col min="5" max="27" width="6.625" style="74" customWidth="1"/>
    <col min="28" max="28" width="8.5" style="74" customWidth="1"/>
    <col min="29" max="30" width="6.625" style="74" customWidth="1"/>
    <col min="31" max="16384" width="9" style="74"/>
  </cols>
  <sheetData>
    <row r="1" spans="1:32" ht="22.5">
      <c r="A1" s="75" t="s">
        <v>103</v>
      </c>
      <c r="B1" s="2" t="s">
        <v>73</v>
      </c>
      <c r="C1" s="75" t="s">
        <v>98</v>
      </c>
      <c r="D1" s="75" t="s">
        <v>66</v>
      </c>
      <c r="E1" s="75" t="s">
        <v>67</v>
      </c>
      <c r="F1" s="75" t="s">
        <v>68</v>
      </c>
      <c r="G1" s="75" t="s">
        <v>69</v>
      </c>
      <c r="H1" s="75" t="s">
        <v>70</v>
      </c>
    </row>
    <row r="2" spans="1:32" ht="12.75">
      <c r="A2" s="75" t="s">
        <v>74</v>
      </c>
      <c r="B2" s="2">
        <v>3.3330000000000002</v>
      </c>
      <c r="C2" s="76" t="s">
        <v>99</v>
      </c>
      <c r="D2" s="76">
        <v>0.01</v>
      </c>
      <c r="E2" s="2" t="s">
        <v>75</v>
      </c>
      <c r="F2" s="76">
        <v>0.7</v>
      </c>
      <c r="G2" s="2" t="s">
        <v>76</v>
      </c>
      <c r="H2" s="76">
        <v>0.2</v>
      </c>
    </row>
    <row r="3" spans="1:32" ht="12.75">
      <c r="A3" s="75" t="s">
        <v>78</v>
      </c>
      <c r="B3" s="2">
        <v>3.3330000000000002</v>
      </c>
      <c r="C3" s="76"/>
      <c r="D3" s="76">
        <v>0.1</v>
      </c>
      <c r="E3" s="2" t="s">
        <v>75</v>
      </c>
      <c r="F3" s="76">
        <v>8</v>
      </c>
      <c r="G3" s="2" t="s">
        <v>76</v>
      </c>
      <c r="H3" s="76">
        <v>3</v>
      </c>
    </row>
    <row r="4" spans="1:32" ht="12.75">
      <c r="A4" s="75" t="s">
        <v>81</v>
      </c>
      <c r="B4" s="2">
        <v>3.3330000000000002</v>
      </c>
      <c r="C4" s="76"/>
      <c r="D4" s="76">
        <v>0.05</v>
      </c>
      <c r="E4" s="2" t="s">
        <v>75</v>
      </c>
      <c r="F4" s="76">
        <v>4</v>
      </c>
      <c r="G4" s="2" t="s">
        <v>76</v>
      </c>
      <c r="H4" s="76">
        <v>1.5</v>
      </c>
    </row>
    <row r="5" spans="1:32" ht="12.75">
      <c r="A5" s="2" t="s">
        <v>82</v>
      </c>
      <c r="B5" s="77" t="s">
        <v>83</v>
      </c>
      <c r="C5" s="2" t="s">
        <v>100</v>
      </c>
      <c r="D5" s="2" t="s">
        <v>84</v>
      </c>
      <c r="E5" s="2" t="s">
        <v>75</v>
      </c>
      <c r="F5" s="75" t="s">
        <v>71</v>
      </c>
      <c r="G5" s="2"/>
      <c r="H5" s="2"/>
    </row>
    <row r="6" spans="1:32" ht="12.75">
      <c r="A6" s="2" t="s">
        <v>85</v>
      </c>
      <c r="B6" s="78" t="s">
        <v>86</v>
      </c>
      <c r="C6" s="2"/>
      <c r="D6" s="2"/>
      <c r="E6" s="2" t="s">
        <v>75</v>
      </c>
      <c r="F6" s="2"/>
      <c r="G6" s="2"/>
      <c r="H6" s="2"/>
    </row>
    <row r="7" spans="1:32" ht="12.75">
      <c r="A7" s="2" t="s">
        <v>87</v>
      </c>
      <c r="B7" s="78" t="s">
        <v>88</v>
      </c>
      <c r="C7" s="2"/>
      <c r="D7" s="2"/>
      <c r="E7" s="2" t="s">
        <v>75</v>
      </c>
      <c r="F7" s="2"/>
      <c r="G7" s="2"/>
      <c r="H7" s="2"/>
    </row>
    <row r="8" spans="1:32" ht="12.75">
      <c r="A8" s="2" t="s">
        <v>89</v>
      </c>
      <c r="B8" s="79"/>
      <c r="C8" s="2"/>
      <c r="D8" s="2"/>
      <c r="E8" s="2" t="s">
        <v>75</v>
      </c>
      <c r="F8" s="2"/>
      <c r="G8" s="2"/>
      <c r="H8" s="2"/>
    </row>
    <row r="9" spans="1:32" ht="12.75">
      <c r="A9" s="2" t="s">
        <v>90</v>
      </c>
      <c r="B9" s="79"/>
      <c r="C9" s="2"/>
      <c r="D9" s="2"/>
      <c r="E9" s="2" t="s">
        <v>75</v>
      </c>
      <c r="F9" s="2"/>
      <c r="G9" s="2"/>
      <c r="H9" s="2"/>
    </row>
    <row r="10" spans="1:32" ht="12.75">
      <c r="A10" s="2" t="s">
        <v>91</v>
      </c>
      <c r="B10" s="79"/>
      <c r="C10" s="2"/>
      <c r="D10" s="2"/>
      <c r="E10" s="2" t="s">
        <v>75</v>
      </c>
      <c r="F10" s="2"/>
      <c r="G10" s="2"/>
      <c r="H10" s="2"/>
    </row>
    <row r="11" spans="1:32" ht="12.75">
      <c r="A11" s="2" t="s">
        <v>92</v>
      </c>
      <c r="B11" s="79"/>
      <c r="C11" s="2"/>
      <c r="D11" s="2"/>
      <c r="E11" s="2" t="s">
        <v>75</v>
      </c>
      <c r="F11" s="2"/>
      <c r="G11" s="2"/>
      <c r="H11" s="2"/>
    </row>
    <row r="12" spans="1:32" ht="12.75">
      <c r="A12" s="2" t="s">
        <v>93</v>
      </c>
      <c r="B12" s="79"/>
      <c r="C12" s="2"/>
      <c r="D12" s="2"/>
      <c r="E12" s="2" t="s">
        <v>75</v>
      </c>
      <c r="F12" s="2"/>
      <c r="G12" s="2"/>
      <c r="H12" s="2"/>
    </row>
    <row r="13" spans="1:32" ht="12.75">
      <c r="A13" s="2" t="s">
        <v>94</v>
      </c>
      <c r="B13" s="79"/>
      <c r="C13" s="2"/>
      <c r="D13" s="2"/>
      <c r="E13" s="2" t="s">
        <v>75</v>
      </c>
      <c r="F13" s="2"/>
      <c r="G13" s="2"/>
      <c r="H13" s="2"/>
      <c r="W13" s="74" t="s">
        <v>375</v>
      </c>
      <c r="AD13" s="74" t="s">
        <v>380</v>
      </c>
      <c r="AF13" s="74" t="s">
        <v>382</v>
      </c>
    </row>
    <row r="14" spans="1:32" ht="12.75">
      <c r="A14" s="2"/>
      <c r="B14" s="80"/>
      <c r="C14" s="2"/>
      <c r="D14" s="2"/>
      <c r="E14" s="2" t="s">
        <v>75</v>
      </c>
      <c r="F14" s="2"/>
      <c r="G14" s="2"/>
      <c r="H14" s="2"/>
      <c r="Q14" s="121">
        <v>6.75</v>
      </c>
      <c r="R14" s="74">
        <v>1.69</v>
      </c>
      <c r="W14" s="74" t="s">
        <v>376</v>
      </c>
      <c r="AD14" s="74" t="s">
        <v>381</v>
      </c>
    </row>
    <row r="15" spans="1:32" ht="12.75">
      <c r="A15" s="75" t="s">
        <v>95</v>
      </c>
      <c r="B15" s="2">
        <v>1</v>
      </c>
      <c r="C15" s="2" t="s">
        <v>101</v>
      </c>
      <c r="D15" s="2"/>
      <c r="E15" s="2"/>
      <c r="F15" s="2"/>
      <c r="G15" s="2"/>
      <c r="H15" s="2"/>
      <c r="Q15" s="121">
        <v>8</v>
      </c>
      <c r="R15" s="74">
        <v>1.7000000000000002</v>
      </c>
      <c r="W15" s="74" t="s">
        <v>379</v>
      </c>
      <c r="AA15" s="74" t="s">
        <v>383</v>
      </c>
    </row>
    <row r="16" spans="1:32" ht="12.75">
      <c r="A16" s="2" t="s">
        <v>96</v>
      </c>
      <c r="B16" s="2">
        <v>1</v>
      </c>
      <c r="C16" s="2" t="s">
        <v>101</v>
      </c>
      <c r="D16" s="2"/>
      <c r="E16" s="2"/>
      <c r="F16" s="2"/>
      <c r="G16" s="2"/>
      <c r="H16" s="2"/>
      <c r="Q16" s="121">
        <v>15.5</v>
      </c>
      <c r="R16" s="74">
        <v>1.7250000000000001</v>
      </c>
    </row>
    <row r="17" spans="1:40" ht="12.75">
      <c r="A17" s="75" t="s">
        <v>97</v>
      </c>
      <c r="B17" s="2">
        <v>1</v>
      </c>
      <c r="C17" s="2" t="s">
        <v>101</v>
      </c>
      <c r="D17" s="2"/>
      <c r="E17" s="2"/>
      <c r="F17" s="2"/>
      <c r="G17" s="2"/>
      <c r="H17" s="2"/>
      <c r="Q17" s="121">
        <v>10.5</v>
      </c>
      <c r="R17" s="74">
        <v>1.7124999999999999</v>
      </c>
      <c r="W17" s="74" t="s">
        <v>377</v>
      </c>
    </row>
    <row r="18" spans="1:40">
      <c r="Q18" s="121">
        <v>5.5</v>
      </c>
      <c r="R18" s="74">
        <v>1.6749999999999998</v>
      </c>
      <c r="W18" s="74" t="s">
        <v>378</v>
      </c>
    </row>
    <row r="19" spans="1:40">
      <c r="C19" s="74" t="s">
        <v>102</v>
      </c>
      <c r="Q19" s="121">
        <v>25.5</v>
      </c>
      <c r="R19" s="74">
        <v>1.7349999999999999</v>
      </c>
      <c r="W19" s="74">
        <v>3</v>
      </c>
      <c r="AB19" s="74">
        <v>3</v>
      </c>
      <c r="AF19" s="74">
        <v>3</v>
      </c>
      <c r="AJ19" s="74">
        <v>5</v>
      </c>
    </row>
    <row r="20" spans="1:40">
      <c r="Q20" s="121">
        <v>15.5</v>
      </c>
      <c r="R20" s="74">
        <v>1.7250000000000001</v>
      </c>
      <c r="W20" s="74">
        <v>1</v>
      </c>
      <c r="X20" s="74">
        <v>1</v>
      </c>
      <c r="Y20" s="74">
        <v>1</v>
      </c>
      <c r="AB20" s="74">
        <v>3</v>
      </c>
      <c r="AC20" s="74">
        <v>1</v>
      </c>
      <c r="AD20" s="74">
        <v>1</v>
      </c>
      <c r="AF20" s="74">
        <v>5</v>
      </c>
      <c r="AG20" s="74">
        <v>1</v>
      </c>
      <c r="AH20" s="74">
        <v>1</v>
      </c>
      <c r="AJ20" s="74">
        <v>1</v>
      </c>
      <c r="AK20" s="74">
        <v>1</v>
      </c>
      <c r="AL20" s="74">
        <v>1</v>
      </c>
      <c r="AM20" s="74">
        <v>1</v>
      </c>
      <c r="AN20" s="74">
        <v>1</v>
      </c>
    </row>
    <row r="21" spans="1:40">
      <c r="Q21" s="121">
        <v>13</v>
      </c>
      <c r="R21" s="74">
        <v>1.72</v>
      </c>
    </row>
    <row r="22" spans="1:40">
      <c r="Q22" s="121">
        <v>25.5</v>
      </c>
      <c r="R22" s="74">
        <v>1.7349999999999999</v>
      </c>
      <c r="AF22" s="74">
        <v>3</v>
      </c>
      <c r="AJ22" s="74">
        <v>5</v>
      </c>
    </row>
    <row r="23" spans="1:40">
      <c r="Q23" s="121">
        <v>4.25</v>
      </c>
      <c r="R23" s="74">
        <v>1.6500000000000001</v>
      </c>
      <c r="AF23" s="74">
        <v>3</v>
      </c>
      <c r="AG23" s="74">
        <v>3</v>
      </c>
      <c r="AH23" s="74">
        <v>1</v>
      </c>
      <c r="AJ23" s="74">
        <v>5</v>
      </c>
      <c r="AK23" s="74">
        <v>1</v>
      </c>
      <c r="AL23" s="74">
        <v>1</v>
      </c>
      <c r="AM23" s="74">
        <v>1</v>
      </c>
      <c r="AN23" s="74">
        <v>1</v>
      </c>
    </row>
    <row r="24" spans="1:40">
      <c r="A24" s="74" t="s">
        <v>250</v>
      </c>
    </row>
    <row r="25" spans="1:40">
      <c r="A25" s="74" t="s">
        <v>107</v>
      </c>
      <c r="B25" s="74" t="s">
        <v>109</v>
      </c>
      <c r="K25" s="74" t="s">
        <v>258</v>
      </c>
      <c r="AJ25" s="74">
        <v>5</v>
      </c>
    </row>
    <row r="26" spans="1:40">
      <c r="A26" s="74" t="s">
        <v>108</v>
      </c>
      <c r="B26" s="74" t="s">
        <v>110</v>
      </c>
      <c r="K26" s="74" t="s">
        <v>259</v>
      </c>
      <c r="L26" s="74" t="s">
        <v>260</v>
      </c>
      <c r="M26" s="74" t="s">
        <v>261</v>
      </c>
      <c r="N26" s="74" t="s">
        <v>262</v>
      </c>
      <c r="O26" s="74" t="s">
        <v>263</v>
      </c>
      <c r="Z26" s="74" t="s">
        <v>264</v>
      </c>
      <c r="AJ26" s="74">
        <v>9</v>
      </c>
      <c r="AK26" s="74">
        <v>1</v>
      </c>
      <c r="AL26" s="74">
        <v>1</v>
      </c>
      <c r="AM26" s="74">
        <v>1</v>
      </c>
      <c r="AN26" s="74">
        <v>1</v>
      </c>
    </row>
    <row r="27" spans="1:40">
      <c r="B27" s="74" t="s">
        <v>111</v>
      </c>
      <c r="F27" s="121"/>
      <c r="K27" s="74" t="s">
        <v>285</v>
      </c>
      <c r="L27" s="74" t="s">
        <v>284</v>
      </c>
      <c r="M27" s="74" t="s">
        <v>286</v>
      </c>
      <c r="N27" s="74" t="s">
        <v>287</v>
      </c>
      <c r="O27" s="74" t="s">
        <v>288</v>
      </c>
      <c r="T27" s="74" t="s">
        <v>265</v>
      </c>
      <c r="U27" s="74" t="s">
        <v>265</v>
      </c>
      <c r="V27" s="74" t="s">
        <v>266</v>
      </c>
      <c r="W27" s="74" t="s">
        <v>267</v>
      </c>
      <c r="X27" s="74" t="s">
        <v>267</v>
      </c>
      <c r="Y27" s="74" t="s">
        <v>267</v>
      </c>
      <c r="Z27" s="122" t="s">
        <v>268</v>
      </c>
      <c r="AA27" s="74" t="s">
        <v>269</v>
      </c>
      <c r="AB27" s="74" t="s">
        <v>270</v>
      </c>
      <c r="AC27" s="74" t="s">
        <v>271</v>
      </c>
      <c r="AD27" s="74" t="s">
        <v>272</v>
      </c>
    </row>
    <row r="28" spans="1:40">
      <c r="L28" s="74" t="s">
        <v>273</v>
      </c>
      <c r="M28" s="74" t="s">
        <v>274</v>
      </c>
      <c r="N28" s="74" t="s">
        <v>275</v>
      </c>
      <c r="O28" s="74" t="s">
        <v>276</v>
      </c>
      <c r="P28" s="74" t="s">
        <v>277</v>
      </c>
      <c r="Q28" s="74" t="s">
        <v>273</v>
      </c>
      <c r="R28" s="74" t="s">
        <v>278</v>
      </c>
      <c r="S28" s="74" t="s">
        <v>279</v>
      </c>
      <c r="T28" s="74" t="s">
        <v>280</v>
      </c>
      <c r="U28" s="74" t="s">
        <v>281</v>
      </c>
      <c r="W28" s="74" t="s">
        <v>280</v>
      </c>
      <c r="X28" s="74" t="s">
        <v>281</v>
      </c>
      <c r="Y28" s="74" t="s">
        <v>282</v>
      </c>
    </row>
    <row r="29" spans="1:40">
      <c r="A29" s="74" t="s">
        <v>112</v>
      </c>
      <c r="B29" s="74" t="s">
        <v>109</v>
      </c>
      <c r="E29" s="123"/>
      <c r="F29" s="121"/>
      <c r="J29" s="124" t="s">
        <v>160</v>
      </c>
      <c r="K29" s="121"/>
      <c r="L29" s="122">
        <v>1</v>
      </c>
      <c r="M29" s="122">
        <v>1</v>
      </c>
      <c r="N29" s="122">
        <v>1</v>
      </c>
      <c r="O29" s="122">
        <v>1</v>
      </c>
      <c r="P29" s="125">
        <v>0.04</v>
      </c>
      <c r="Q29" s="121">
        <v>2.25</v>
      </c>
      <c r="R29" s="126">
        <f t="shared" ref="R29:S38" si="0">P29*N29</f>
        <v>0.04</v>
      </c>
      <c r="S29" s="126">
        <f t="shared" si="0"/>
        <v>2.25</v>
      </c>
      <c r="T29" s="121">
        <f t="shared" ref="T29:T38" si="1">(1-R29)</f>
        <v>0.96</v>
      </c>
      <c r="U29" s="121">
        <v>1</v>
      </c>
      <c r="V29" s="127">
        <f t="shared" ref="V29:V38" si="2">T29*U29</f>
        <v>0.96</v>
      </c>
      <c r="W29" s="121">
        <f t="shared" ref="W29:X38" si="3">R29</f>
        <v>0.04</v>
      </c>
      <c r="X29" s="121">
        <f t="shared" si="3"/>
        <v>2.25</v>
      </c>
      <c r="Y29" s="128">
        <f t="shared" ref="Y29:Y38" si="4">W29*X29</f>
        <v>0.09</v>
      </c>
      <c r="Z29" s="129">
        <f t="shared" ref="Z29:Z38" si="5">V29+Y29</f>
        <v>1.05</v>
      </c>
      <c r="AA29" s="121">
        <f>Z29/AC29</f>
        <v>1</v>
      </c>
      <c r="AB29" s="122">
        <f>L29*M29*Z29</f>
        <v>1.05</v>
      </c>
      <c r="AC29" s="132">
        <v>1.05</v>
      </c>
      <c r="AD29" s="121">
        <f>AB29/AC29</f>
        <v>1</v>
      </c>
    </row>
    <row r="30" spans="1:40">
      <c r="A30" s="74" t="s">
        <v>113</v>
      </c>
      <c r="B30" s="74" t="s">
        <v>114</v>
      </c>
      <c r="E30" s="123"/>
      <c r="F30" s="121"/>
      <c r="J30" s="124" t="s">
        <v>161</v>
      </c>
      <c r="L30" s="122">
        <v>1</v>
      </c>
      <c r="M30" s="122">
        <v>1</v>
      </c>
      <c r="N30" s="122">
        <v>1</v>
      </c>
      <c r="O30" s="122">
        <v>1</v>
      </c>
      <c r="P30" s="125">
        <v>0.1</v>
      </c>
      <c r="Q30" s="121">
        <v>8</v>
      </c>
      <c r="R30" s="126">
        <f t="shared" si="0"/>
        <v>0.1</v>
      </c>
      <c r="S30" s="126">
        <f t="shared" si="0"/>
        <v>8</v>
      </c>
      <c r="T30" s="121">
        <f t="shared" si="1"/>
        <v>0.9</v>
      </c>
      <c r="U30" s="121">
        <v>1</v>
      </c>
      <c r="V30" s="127">
        <f t="shared" si="2"/>
        <v>0.9</v>
      </c>
      <c r="W30" s="121">
        <f t="shared" si="3"/>
        <v>0.1</v>
      </c>
      <c r="X30" s="121">
        <f t="shared" si="3"/>
        <v>8</v>
      </c>
      <c r="Y30" s="128">
        <f t="shared" si="4"/>
        <v>0.8</v>
      </c>
      <c r="Z30" s="129">
        <f t="shared" si="5"/>
        <v>1.7000000000000002</v>
      </c>
      <c r="AA30" s="121">
        <f t="shared" ref="AA30:AA38" si="6">Z30/AC30</f>
        <v>1</v>
      </c>
      <c r="AB30" s="122">
        <f t="shared" ref="AB30:AB38" si="7">L30*M30*Z30</f>
        <v>1.7000000000000002</v>
      </c>
      <c r="AC30" s="74">
        <v>1.7000000000000002</v>
      </c>
      <c r="AD30" s="121">
        <f t="shared" ref="AD30:AD38" si="8">AB30/AC30</f>
        <v>1</v>
      </c>
    </row>
    <row r="31" spans="1:40">
      <c r="B31" s="74" t="s">
        <v>115</v>
      </c>
      <c r="E31" s="123"/>
      <c r="F31" s="121"/>
      <c r="J31" s="124" t="s">
        <v>162</v>
      </c>
      <c r="L31" s="122">
        <v>1</v>
      </c>
      <c r="M31" s="122">
        <v>1</v>
      </c>
      <c r="N31" s="122">
        <v>1</v>
      </c>
      <c r="O31" s="122">
        <v>1</v>
      </c>
      <c r="P31" s="125">
        <v>0.05</v>
      </c>
      <c r="Q31" s="121">
        <v>15.5</v>
      </c>
      <c r="R31" s="126">
        <f t="shared" si="0"/>
        <v>0.05</v>
      </c>
      <c r="S31" s="126">
        <f t="shared" si="0"/>
        <v>15.5</v>
      </c>
      <c r="T31" s="121">
        <f t="shared" si="1"/>
        <v>0.95</v>
      </c>
      <c r="U31" s="121">
        <v>1</v>
      </c>
      <c r="V31" s="127">
        <f t="shared" si="2"/>
        <v>0.95</v>
      </c>
      <c r="W31" s="121">
        <f t="shared" si="3"/>
        <v>0.05</v>
      </c>
      <c r="X31" s="121">
        <f t="shared" si="3"/>
        <v>15.5</v>
      </c>
      <c r="Y31" s="128">
        <f t="shared" si="4"/>
        <v>0.77500000000000002</v>
      </c>
      <c r="Z31" s="129">
        <f t="shared" si="5"/>
        <v>1.7250000000000001</v>
      </c>
      <c r="AA31" s="121">
        <f t="shared" si="6"/>
        <v>1</v>
      </c>
      <c r="AB31" s="122">
        <f t="shared" si="7"/>
        <v>1.7250000000000001</v>
      </c>
      <c r="AC31" s="74">
        <v>1.7250000000000001</v>
      </c>
      <c r="AD31" s="121">
        <f t="shared" si="8"/>
        <v>1</v>
      </c>
    </row>
    <row r="32" spans="1:40">
      <c r="A32" s="74" t="s">
        <v>142</v>
      </c>
      <c r="E32" s="123"/>
      <c r="F32" s="121"/>
      <c r="J32" s="124" t="s">
        <v>163</v>
      </c>
      <c r="L32" s="122">
        <v>1</v>
      </c>
      <c r="M32" s="122">
        <v>1</v>
      </c>
      <c r="N32" s="122">
        <v>1</v>
      </c>
      <c r="O32" s="122">
        <v>1</v>
      </c>
      <c r="P32" s="125">
        <v>7.4999999999999997E-2</v>
      </c>
      <c r="Q32" s="121">
        <v>10.5</v>
      </c>
      <c r="R32" s="126">
        <f t="shared" si="0"/>
        <v>7.4999999999999997E-2</v>
      </c>
      <c r="S32" s="126">
        <f t="shared" si="0"/>
        <v>10.5</v>
      </c>
      <c r="T32" s="121">
        <f t="shared" si="1"/>
        <v>0.92500000000000004</v>
      </c>
      <c r="U32" s="121">
        <v>1</v>
      </c>
      <c r="V32" s="127">
        <f t="shared" si="2"/>
        <v>0.92500000000000004</v>
      </c>
      <c r="W32" s="121">
        <f t="shared" si="3"/>
        <v>7.4999999999999997E-2</v>
      </c>
      <c r="X32" s="121">
        <f t="shared" si="3"/>
        <v>10.5</v>
      </c>
      <c r="Y32" s="128">
        <f t="shared" si="4"/>
        <v>0.78749999999999998</v>
      </c>
      <c r="Z32" s="129">
        <f t="shared" si="5"/>
        <v>1.7124999999999999</v>
      </c>
      <c r="AA32" s="121">
        <f t="shared" si="6"/>
        <v>1</v>
      </c>
      <c r="AB32" s="122">
        <f t="shared" si="7"/>
        <v>1.7124999999999999</v>
      </c>
      <c r="AC32" s="74">
        <v>1.7124999999999999</v>
      </c>
      <c r="AD32" s="121">
        <f t="shared" si="8"/>
        <v>1</v>
      </c>
    </row>
    <row r="33" spans="1:32">
      <c r="E33" s="123"/>
      <c r="F33" s="121"/>
      <c r="J33" s="124" t="s">
        <v>164</v>
      </c>
      <c r="L33" s="122">
        <v>1</v>
      </c>
      <c r="M33" s="122">
        <v>1</v>
      </c>
      <c r="N33" s="122">
        <v>1</v>
      </c>
      <c r="O33" s="122">
        <v>1</v>
      </c>
      <c r="P33" s="125">
        <v>0.15</v>
      </c>
      <c r="Q33" s="121">
        <v>5.5</v>
      </c>
      <c r="R33" s="126">
        <f t="shared" si="0"/>
        <v>0.15</v>
      </c>
      <c r="S33" s="126">
        <f t="shared" si="0"/>
        <v>5.5</v>
      </c>
      <c r="T33" s="121">
        <f t="shared" si="1"/>
        <v>0.85</v>
      </c>
      <c r="U33" s="121">
        <v>1</v>
      </c>
      <c r="V33" s="127">
        <f t="shared" si="2"/>
        <v>0.85</v>
      </c>
      <c r="W33" s="121">
        <f t="shared" si="3"/>
        <v>0.15</v>
      </c>
      <c r="X33" s="121">
        <f t="shared" si="3"/>
        <v>5.5</v>
      </c>
      <c r="Y33" s="128">
        <f t="shared" si="4"/>
        <v>0.82499999999999996</v>
      </c>
      <c r="Z33" s="129">
        <f t="shared" si="5"/>
        <v>1.6749999999999998</v>
      </c>
      <c r="AA33" s="121">
        <f t="shared" si="6"/>
        <v>1</v>
      </c>
      <c r="AB33" s="122">
        <f t="shared" si="7"/>
        <v>1.6749999999999998</v>
      </c>
      <c r="AC33" s="74">
        <v>1.6749999999999998</v>
      </c>
      <c r="AD33" s="121">
        <f t="shared" si="8"/>
        <v>1</v>
      </c>
    </row>
    <row r="34" spans="1:32">
      <c r="E34" s="123"/>
      <c r="F34" s="121"/>
      <c r="J34" s="124" t="s">
        <v>165</v>
      </c>
      <c r="L34" s="122">
        <v>1</v>
      </c>
      <c r="M34" s="122">
        <v>1</v>
      </c>
      <c r="N34" s="122">
        <v>1</v>
      </c>
      <c r="O34" s="122">
        <v>1</v>
      </c>
      <c r="P34" s="125">
        <v>0.03</v>
      </c>
      <c r="Q34" s="121">
        <v>25.5</v>
      </c>
      <c r="R34" s="126">
        <f t="shared" si="0"/>
        <v>0.03</v>
      </c>
      <c r="S34" s="126">
        <f t="shared" si="0"/>
        <v>25.5</v>
      </c>
      <c r="T34" s="121">
        <f t="shared" si="1"/>
        <v>0.97</v>
      </c>
      <c r="U34" s="121">
        <v>1</v>
      </c>
      <c r="V34" s="127">
        <f t="shared" si="2"/>
        <v>0.97</v>
      </c>
      <c r="W34" s="121">
        <f t="shared" si="3"/>
        <v>0.03</v>
      </c>
      <c r="X34" s="121">
        <f t="shared" si="3"/>
        <v>25.5</v>
      </c>
      <c r="Y34" s="128">
        <f t="shared" si="4"/>
        <v>0.76500000000000001</v>
      </c>
      <c r="Z34" s="129">
        <f t="shared" si="5"/>
        <v>1.7349999999999999</v>
      </c>
      <c r="AA34" s="121">
        <f t="shared" si="6"/>
        <v>1</v>
      </c>
      <c r="AB34" s="122">
        <f t="shared" si="7"/>
        <v>1.7349999999999999</v>
      </c>
      <c r="AC34" s="74">
        <v>1.7349999999999999</v>
      </c>
      <c r="AD34" s="121">
        <f t="shared" si="8"/>
        <v>1</v>
      </c>
    </row>
    <row r="35" spans="1:32">
      <c r="A35" s="74" t="s">
        <v>140</v>
      </c>
      <c r="E35" s="123"/>
      <c r="F35" s="121"/>
      <c r="J35" s="124" t="s">
        <v>166</v>
      </c>
      <c r="L35" s="122">
        <v>1</v>
      </c>
      <c r="M35" s="122">
        <v>1</v>
      </c>
      <c r="N35" s="122">
        <v>1</v>
      </c>
      <c r="O35" s="122">
        <v>1</v>
      </c>
      <c r="P35" s="125">
        <v>0.05</v>
      </c>
      <c r="Q35" s="121">
        <v>15.5</v>
      </c>
      <c r="R35" s="126">
        <f t="shared" si="0"/>
        <v>0.05</v>
      </c>
      <c r="S35" s="126">
        <f t="shared" si="0"/>
        <v>15.5</v>
      </c>
      <c r="T35" s="121">
        <f t="shared" si="1"/>
        <v>0.95</v>
      </c>
      <c r="U35" s="121">
        <v>1</v>
      </c>
      <c r="V35" s="127">
        <f t="shared" si="2"/>
        <v>0.95</v>
      </c>
      <c r="W35" s="121">
        <f t="shared" si="3"/>
        <v>0.05</v>
      </c>
      <c r="X35" s="121">
        <f t="shared" si="3"/>
        <v>15.5</v>
      </c>
      <c r="Y35" s="128">
        <f t="shared" si="4"/>
        <v>0.77500000000000002</v>
      </c>
      <c r="Z35" s="129">
        <f t="shared" si="5"/>
        <v>1.7250000000000001</v>
      </c>
      <c r="AA35" s="121">
        <f t="shared" si="6"/>
        <v>1</v>
      </c>
      <c r="AB35" s="122">
        <f t="shared" si="7"/>
        <v>1.7250000000000001</v>
      </c>
      <c r="AC35" s="74">
        <v>1.7250000000000001</v>
      </c>
      <c r="AD35" s="121">
        <f t="shared" si="8"/>
        <v>1</v>
      </c>
    </row>
    <row r="36" spans="1:32">
      <c r="A36" s="74" t="s">
        <v>141</v>
      </c>
      <c r="E36" s="123"/>
      <c r="F36" s="121"/>
      <c r="J36" s="124" t="s">
        <v>167</v>
      </c>
      <c r="L36" s="122">
        <v>1</v>
      </c>
      <c r="M36" s="122">
        <v>1</v>
      </c>
      <c r="N36" s="122">
        <v>1</v>
      </c>
      <c r="O36" s="122">
        <v>1</v>
      </c>
      <c r="P36" s="125">
        <v>0.06</v>
      </c>
      <c r="Q36" s="121">
        <v>13</v>
      </c>
      <c r="R36" s="126">
        <f t="shared" si="0"/>
        <v>0.06</v>
      </c>
      <c r="S36" s="126">
        <f t="shared" si="0"/>
        <v>13</v>
      </c>
      <c r="T36" s="121">
        <f t="shared" si="1"/>
        <v>0.94</v>
      </c>
      <c r="U36" s="121">
        <v>1</v>
      </c>
      <c r="V36" s="127">
        <f t="shared" si="2"/>
        <v>0.94</v>
      </c>
      <c r="W36" s="121">
        <f t="shared" si="3"/>
        <v>0.06</v>
      </c>
      <c r="X36" s="121">
        <f t="shared" si="3"/>
        <v>13</v>
      </c>
      <c r="Y36" s="128">
        <f t="shared" si="4"/>
        <v>0.78</v>
      </c>
      <c r="Z36" s="129">
        <f t="shared" si="5"/>
        <v>1.72</v>
      </c>
      <c r="AA36" s="121">
        <f t="shared" si="6"/>
        <v>1</v>
      </c>
      <c r="AB36" s="122">
        <f t="shared" si="7"/>
        <v>1.72</v>
      </c>
      <c r="AC36" s="74">
        <v>1.72</v>
      </c>
      <c r="AD36" s="121">
        <f t="shared" si="8"/>
        <v>1</v>
      </c>
    </row>
    <row r="37" spans="1:32">
      <c r="E37" s="123"/>
      <c r="F37" s="121"/>
      <c r="J37" s="124" t="s">
        <v>171</v>
      </c>
      <c r="L37" s="122">
        <v>1</v>
      </c>
      <c r="M37" s="122">
        <v>1</v>
      </c>
      <c r="N37" s="122">
        <v>1</v>
      </c>
      <c r="O37" s="122">
        <v>1</v>
      </c>
      <c r="P37" s="125">
        <v>0.03</v>
      </c>
      <c r="Q37" s="121">
        <v>25.5</v>
      </c>
      <c r="R37" s="126">
        <f t="shared" si="0"/>
        <v>0.03</v>
      </c>
      <c r="S37" s="126">
        <f t="shared" si="0"/>
        <v>25.5</v>
      </c>
      <c r="T37" s="121">
        <f t="shared" si="1"/>
        <v>0.97</v>
      </c>
      <c r="U37" s="121">
        <v>1</v>
      </c>
      <c r="V37" s="127">
        <f t="shared" si="2"/>
        <v>0.97</v>
      </c>
      <c r="W37" s="121">
        <f t="shared" si="3"/>
        <v>0.03</v>
      </c>
      <c r="X37" s="121">
        <f t="shared" si="3"/>
        <v>25.5</v>
      </c>
      <c r="Y37" s="128">
        <f t="shared" si="4"/>
        <v>0.76500000000000001</v>
      </c>
      <c r="Z37" s="129">
        <f t="shared" si="5"/>
        <v>1.7349999999999999</v>
      </c>
      <c r="AA37" s="121">
        <f t="shared" si="6"/>
        <v>1</v>
      </c>
      <c r="AB37" s="122">
        <f t="shared" si="7"/>
        <v>1.7349999999999999</v>
      </c>
      <c r="AC37" s="74">
        <v>1.7349999999999999</v>
      </c>
      <c r="AD37" s="121">
        <f t="shared" si="8"/>
        <v>1</v>
      </c>
    </row>
    <row r="38" spans="1:32">
      <c r="E38" s="123"/>
      <c r="F38" s="121"/>
      <c r="I38" s="74" t="s">
        <v>289</v>
      </c>
      <c r="J38" s="130" t="s">
        <v>283</v>
      </c>
      <c r="L38" s="122">
        <v>1</v>
      </c>
      <c r="M38" s="122">
        <v>1</v>
      </c>
      <c r="N38" s="122">
        <v>1</v>
      </c>
      <c r="O38" s="122">
        <v>1</v>
      </c>
      <c r="P38" s="125">
        <v>0.2</v>
      </c>
      <c r="Q38" s="121">
        <v>4.25</v>
      </c>
      <c r="R38" s="126">
        <f t="shared" si="0"/>
        <v>0.2</v>
      </c>
      <c r="S38" s="126">
        <f t="shared" si="0"/>
        <v>4.25</v>
      </c>
      <c r="T38" s="121">
        <f t="shared" si="1"/>
        <v>0.8</v>
      </c>
      <c r="U38" s="121">
        <v>1</v>
      </c>
      <c r="V38" s="127">
        <f t="shared" si="2"/>
        <v>0.8</v>
      </c>
      <c r="W38" s="121">
        <f t="shared" si="3"/>
        <v>0.2</v>
      </c>
      <c r="X38" s="121">
        <f t="shared" si="3"/>
        <v>4.25</v>
      </c>
      <c r="Y38" s="128">
        <f t="shared" si="4"/>
        <v>0.85000000000000009</v>
      </c>
      <c r="Z38" s="129">
        <f t="shared" si="5"/>
        <v>1.6500000000000001</v>
      </c>
      <c r="AA38" s="121">
        <f t="shared" si="6"/>
        <v>1</v>
      </c>
      <c r="AB38" s="122">
        <f t="shared" si="7"/>
        <v>1.6500000000000001</v>
      </c>
      <c r="AC38" s="74">
        <v>1.6500000000000001</v>
      </c>
      <c r="AD38" s="121">
        <f t="shared" si="8"/>
        <v>1</v>
      </c>
    </row>
    <row r="40" spans="1:32">
      <c r="A40" s="74" t="s">
        <v>251</v>
      </c>
      <c r="C40" s="74" t="s">
        <v>309</v>
      </c>
      <c r="H40" s="74" t="s">
        <v>324</v>
      </c>
    </row>
    <row r="41" spans="1:32">
      <c r="A41" s="74" t="s">
        <v>304</v>
      </c>
      <c r="B41" s="74" t="s">
        <v>305</v>
      </c>
      <c r="C41" s="74" t="s">
        <v>305</v>
      </c>
      <c r="I41" s="165" t="s">
        <v>321</v>
      </c>
    </row>
    <row r="42" spans="1:32">
      <c r="A42" s="74" t="s">
        <v>303</v>
      </c>
      <c r="B42" s="74" t="s">
        <v>306</v>
      </c>
      <c r="C42" s="74" t="s">
        <v>305</v>
      </c>
      <c r="Z42" s="74" t="s">
        <v>264</v>
      </c>
    </row>
    <row r="43" spans="1:32">
      <c r="A43" s="74" t="s">
        <v>307</v>
      </c>
      <c r="B43" s="74" t="s">
        <v>308</v>
      </c>
      <c r="C43" s="74" t="s">
        <v>305</v>
      </c>
      <c r="I43" s="74" t="s">
        <v>293</v>
      </c>
      <c r="J43" s="74">
        <v>137</v>
      </c>
      <c r="T43" s="74" t="s">
        <v>265</v>
      </c>
      <c r="U43" s="74" t="s">
        <v>265</v>
      </c>
      <c r="V43" s="74" t="s">
        <v>266</v>
      </c>
      <c r="W43" s="74" t="s">
        <v>267</v>
      </c>
      <c r="X43" s="74" t="s">
        <v>267</v>
      </c>
      <c r="Y43" s="74" t="s">
        <v>267</v>
      </c>
      <c r="Z43" s="122" t="s">
        <v>268</v>
      </c>
      <c r="AA43" s="74" t="s">
        <v>269</v>
      </c>
      <c r="AB43" s="74" t="s">
        <v>270</v>
      </c>
      <c r="AC43" s="74" t="s">
        <v>271</v>
      </c>
      <c r="AD43" s="74" t="s">
        <v>272</v>
      </c>
      <c r="AE43" s="74" t="s">
        <v>294</v>
      </c>
      <c r="AF43" s="74" t="s">
        <v>295</v>
      </c>
    </row>
    <row r="44" spans="1:32">
      <c r="K44" s="74" t="s">
        <v>292</v>
      </c>
      <c r="L44" s="74" t="s">
        <v>273</v>
      </c>
      <c r="M44" s="74" t="s">
        <v>274</v>
      </c>
      <c r="N44" s="74" t="s">
        <v>275</v>
      </c>
      <c r="O44" s="74" t="s">
        <v>276</v>
      </c>
      <c r="P44" s="74" t="s">
        <v>277</v>
      </c>
      <c r="Q44" s="74" t="s">
        <v>273</v>
      </c>
      <c r="R44" s="74" t="s">
        <v>278</v>
      </c>
      <c r="S44" s="74" t="s">
        <v>279</v>
      </c>
      <c r="T44" s="74" t="s">
        <v>280</v>
      </c>
      <c r="U44" s="74" t="s">
        <v>281</v>
      </c>
      <c r="W44" s="74" t="s">
        <v>280</v>
      </c>
      <c r="X44" s="74" t="s">
        <v>281</v>
      </c>
      <c r="Y44" s="74" t="s">
        <v>282</v>
      </c>
    </row>
    <row r="45" spans="1:32">
      <c r="J45" s="124" t="s">
        <v>160</v>
      </c>
      <c r="K45" s="121">
        <f>100%+$J$43/200</f>
        <v>1.6850000000000001</v>
      </c>
      <c r="L45" s="121">
        <f>100%+$J$43/100</f>
        <v>2.37</v>
      </c>
      <c r="M45" s="121">
        <v>1</v>
      </c>
      <c r="N45" s="122">
        <v>1</v>
      </c>
      <c r="O45" s="122">
        <v>1</v>
      </c>
      <c r="P45" s="125">
        <v>0.12</v>
      </c>
      <c r="Q45" s="121">
        <v>6.75</v>
      </c>
      <c r="R45" s="126">
        <f t="shared" ref="R45:R46" si="9">P45*N45</f>
        <v>0.12</v>
      </c>
      <c r="S45" s="126">
        <f t="shared" ref="S45:S46" si="10">Q45*O45</f>
        <v>6.75</v>
      </c>
      <c r="T45" s="121">
        <f t="shared" ref="T45:T46" si="11">(1-R45)</f>
        <v>0.88</v>
      </c>
      <c r="U45" s="121">
        <v>1</v>
      </c>
      <c r="V45" s="127">
        <f t="shared" ref="V45:V46" si="12">T45*U45</f>
        <v>0.88</v>
      </c>
      <c r="W45" s="121">
        <f t="shared" ref="W45:W46" si="13">R45</f>
        <v>0.12</v>
      </c>
      <c r="X45" s="121">
        <f t="shared" ref="X45:X46" si="14">S45</f>
        <v>6.75</v>
      </c>
      <c r="Y45" s="128">
        <f t="shared" ref="Y45:Y46" si="15">W45*X45</f>
        <v>0.80999999999999994</v>
      </c>
      <c r="Z45" s="129">
        <f t="shared" ref="Z45:Z46" si="16">V45+Y45</f>
        <v>1.69</v>
      </c>
      <c r="AA45" s="121">
        <f>Z45/AC45</f>
        <v>1</v>
      </c>
      <c r="AB45" s="122">
        <f>L45*M45*Z45</f>
        <v>4.0053000000000001</v>
      </c>
      <c r="AC45" s="74">
        <v>1.69</v>
      </c>
      <c r="AD45" s="121">
        <f>AB45/AC45</f>
        <v>2.37</v>
      </c>
      <c r="AE45" s="133">
        <f>AB45*K45</f>
        <v>6.7489305000000002</v>
      </c>
      <c r="AF45" s="132">
        <f>AE45/AC45</f>
        <v>3.9934500000000002</v>
      </c>
    </row>
    <row r="46" spans="1:32">
      <c r="A46" s="74" t="s">
        <v>252</v>
      </c>
      <c r="B46" s="74" t="s">
        <v>253</v>
      </c>
      <c r="I46" s="74" t="s">
        <v>289</v>
      </c>
      <c r="J46" s="130" t="s">
        <v>283</v>
      </c>
      <c r="K46" s="121">
        <f>100%+$J$43/200</f>
        <v>1.6850000000000001</v>
      </c>
      <c r="L46" s="121">
        <f>100%+$J$43/100</f>
        <v>2.37</v>
      </c>
      <c r="M46" s="121">
        <v>1</v>
      </c>
      <c r="N46" s="122">
        <v>1</v>
      </c>
      <c r="O46" s="122">
        <v>1</v>
      </c>
      <c r="P46" s="125">
        <v>0.2</v>
      </c>
      <c r="Q46" s="121">
        <v>4.25</v>
      </c>
      <c r="R46" s="126">
        <f t="shared" si="9"/>
        <v>0.2</v>
      </c>
      <c r="S46" s="126">
        <f t="shared" si="10"/>
        <v>4.25</v>
      </c>
      <c r="T46" s="121">
        <f t="shared" si="11"/>
        <v>0.8</v>
      </c>
      <c r="U46" s="121">
        <v>1</v>
      </c>
      <c r="V46" s="127">
        <f t="shared" si="12"/>
        <v>0.8</v>
      </c>
      <c r="W46" s="121">
        <f t="shared" si="13"/>
        <v>0.2</v>
      </c>
      <c r="X46" s="121">
        <f t="shared" si="14"/>
        <v>4.25</v>
      </c>
      <c r="Y46" s="128">
        <f t="shared" si="15"/>
        <v>0.85000000000000009</v>
      </c>
      <c r="Z46" s="129">
        <f t="shared" si="16"/>
        <v>1.6500000000000001</v>
      </c>
      <c r="AA46" s="121">
        <f t="shared" ref="AA46" si="17">Z46/AC46</f>
        <v>1</v>
      </c>
      <c r="AB46" s="122">
        <f t="shared" ref="AB46" si="18">L46*M46*Z46</f>
        <v>3.9105000000000003</v>
      </c>
      <c r="AC46" s="74">
        <v>1.6500000000000001</v>
      </c>
      <c r="AD46" s="121">
        <f t="shared" ref="AD46" si="19">AB46/AC46</f>
        <v>2.37</v>
      </c>
      <c r="AE46" s="133">
        <f>AB46*K46</f>
        <v>6.5891925000000011</v>
      </c>
      <c r="AF46" s="132">
        <f>AE46/AC46</f>
        <v>3.9934500000000002</v>
      </c>
    </row>
    <row r="47" spans="1:32">
      <c r="A47" s="74" t="s">
        <v>310</v>
      </c>
      <c r="B47" s="74" t="s">
        <v>311</v>
      </c>
    </row>
    <row r="48" spans="1:32">
      <c r="A48" s="74" t="s">
        <v>312</v>
      </c>
      <c r="B48" s="74" t="s">
        <v>313</v>
      </c>
      <c r="AB48" s="74" t="s">
        <v>291</v>
      </c>
    </row>
    <row r="49" spans="1:32">
      <c r="A49" s="74" t="s">
        <v>301</v>
      </c>
      <c r="B49" s="74" t="s">
        <v>314</v>
      </c>
      <c r="AB49" s="131">
        <f>AB45+AB46</f>
        <v>7.9158000000000008</v>
      </c>
      <c r="AC49" s="74">
        <f>AC45+AC46</f>
        <v>3.34</v>
      </c>
      <c r="AD49" s="132">
        <f>AB49/AC49</f>
        <v>2.3700000000000006</v>
      </c>
      <c r="AE49" s="131">
        <f>AE45+AE46</f>
        <v>13.338123000000001</v>
      </c>
      <c r="AF49" s="132">
        <f>AE49/AC49</f>
        <v>3.9934500000000006</v>
      </c>
    </row>
    <row r="50" spans="1:32">
      <c r="A50" s="74" t="s">
        <v>315</v>
      </c>
      <c r="B50" s="74" t="s">
        <v>316</v>
      </c>
    </row>
    <row r="51" spans="1:32">
      <c r="A51" s="74" t="s">
        <v>256</v>
      </c>
      <c r="B51" s="74" t="s">
        <v>257</v>
      </c>
    </row>
    <row r="52" spans="1:32">
      <c r="A52" s="74" t="s">
        <v>296</v>
      </c>
      <c r="B52" s="74" t="s">
        <v>300</v>
      </c>
      <c r="C52" s="74" t="s">
        <v>297</v>
      </c>
    </row>
    <row r="53" spans="1:32">
      <c r="A53" s="74" t="s">
        <v>298</v>
      </c>
      <c r="B53" s="74" t="s">
        <v>299</v>
      </c>
    </row>
    <row r="56" spans="1:32">
      <c r="A56" s="74" t="s">
        <v>290</v>
      </c>
    </row>
    <row r="58" spans="1:32">
      <c r="A58" s="74" t="s">
        <v>302</v>
      </c>
      <c r="B58" s="74" t="s">
        <v>254</v>
      </c>
    </row>
    <row r="59" spans="1:32">
      <c r="B59" s="74" t="s">
        <v>255</v>
      </c>
    </row>
    <row r="61" spans="1:32">
      <c r="A61" s="74" t="s">
        <v>370</v>
      </c>
    </row>
    <row r="62" spans="1:32">
      <c r="A62" s="74" t="s">
        <v>371</v>
      </c>
    </row>
    <row r="63" spans="1:32">
      <c r="A63" s="74" t="s">
        <v>320</v>
      </c>
    </row>
    <row r="65" spans="1:3" ht="12" thickBot="1">
      <c r="A65" s="57" t="s">
        <v>317</v>
      </c>
      <c r="C65" s="74" t="s">
        <v>318</v>
      </c>
    </row>
    <row r="66" spans="1:3">
      <c r="C66" s="74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94" bestFit="1" customWidth="1"/>
    <col min="3" max="3" width="8.375" style="93" bestFit="1" customWidth="1"/>
    <col min="4" max="4" width="5.625" style="92" bestFit="1" customWidth="1"/>
    <col min="5" max="6" width="6.75" style="92" bestFit="1" customWidth="1"/>
    <col min="7" max="7" width="6.875" style="92" bestFit="1" customWidth="1"/>
    <col min="8" max="8" width="8.125" style="92" bestFit="1" customWidth="1"/>
    <col min="9" max="9" width="11" style="107" bestFit="1" customWidth="1"/>
    <col min="10" max="10" width="11" style="90" bestFit="1" customWidth="1"/>
    <col min="11" max="11" width="9" style="3"/>
    <col min="13" max="13" width="4.25" style="27" bestFit="1" customWidth="1"/>
  </cols>
  <sheetData>
    <row r="1" spans="2:32">
      <c r="B1" s="94" t="s">
        <v>39</v>
      </c>
      <c r="C1" s="93" t="s">
        <v>8</v>
      </c>
      <c r="I1" s="106" t="s">
        <v>8</v>
      </c>
      <c r="J1" s="95" t="s">
        <v>106</v>
      </c>
      <c r="M1" s="27" t="s">
        <v>0</v>
      </c>
      <c r="R1" t="s">
        <v>121</v>
      </c>
      <c r="S1" t="s">
        <v>122</v>
      </c>
      <c r="T1" t="s">
        <v>123</v>
      </c>
      <c r="U1" t="s">
        <v>124</v>
      </c>
      <c r="AD1" t="s">
        <v>131</v>
      </c>
      <c r="AE1" t="s">
        <v>122</v>
      </c>
      <c r="AF1" t="s">
        <v>132</v>
      </c>
    </row>
    <row r="2" spans="2:32">
      <c r="C2" s="93" t="s">
        <v>63</v>
      </c>
      <c r="D2" s="86" t="s">
        <v>5</v>
      </c>
      <c r="E2" s="86"/>
      <c r="F2" s="92" t="s">
        <v>6</v>
      </c>
      <c r="G2" s="92" t="s">
        <v>6</v>
      </c>
      <c r="I2" s="106" t="s">
        <v>64</v>
      </c>
      <c r="J2" s="95"/>
      <c r="R2" s="3">
        <v>0.1</v>
      </c>
      <c r="S2" s="3">
        <v>2</v>
      </c>
      <c r="T2" s="3">
        <v>1</v>
      </c>
      <c r="U2" s="3">
        <v>1</v>
      </c>
      <c r="W2" t="s">
        <v>135</v>
      </c>
      <c r="AD2">
        <v>10</v>
      </c>
      <c r="AE2">
        <v>200</v>
      </c>
      <c r="AF2">
        <v>100</v>
      </c>
    </row>
    <row r="3" spans="2:32">
      <c r="D3" s="87" t="s">
        <v>3</v>
      </c>
      <c r="E3" s="87" t="s">
        <v>4</v>
      </c>
      <c r="F3" s="87" t="s">
        <v>2</v>
      </c>
      <c r="G3" s="87" t="s">
        <v>7</v>
      </c>
      <c r="I3" s="106" t="s">
        <v>65</v>
      </c>
      <c r="J3" s="95"/>
      <c r="Q3" t="s">
        <v>133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134</v>
      </c>
      <c r="AD3">
        <v>50</v>
      </c>
      <c r="AE3">
        <v>600</v>
      </c>
      <c r="AF3">
        <v>300</v>
      </c>
    </row>
    <row r="4" spans="2:32" ht="17.25" thickBot="1">
      <c r="B4" s="97"/>
      <c r="C4" s="96"/>
      <c r="I4" s="106"/>
      <c r="J4" s="95"/>
      <c r="M4" s="39"/>
      <c r="Q4" t="s">
        <v>118</v>
      </c>
      <c r="R4" s="88">
        <f>R2+R6*R3</f>
        <v>0.30000000000000004</v>
      </c>
      <c r="S4" s="88">
        <f>S2+S7*S3</f>
        <v>4</v>
      </c>
      <c r="T4" s="88">
        <f>T2+T8*T3</f>
        <v>1.4</v>
      </c>
      <c r="U4" s="88">
        <f>U2+U9*U3</f>
        <v>1</v>
      </c>
      <c r="V4" s="89">
        <f>((1-R4)+R4*S4)*T4*U4</f>
        <v>2.66</v>
      </c>
      <c r="X4" s="88">
        <v>0.1</v>
      </c>
      <c r="Y4" s="88">
        <v>2</v>
      </c>
      <c r="Z4" s="88">
        <v>1</v>
      </c>
      <c r="AA4" s="88">
        <v>1</v>
      </c>
      <c r="AB4" s="89">
        <f>(1-X4)+X4*Y4*Z4*AA4</f>
        <v>1.1000000000000001</v>
      </c>
      <c r="AC4" t="s">
        <v>130</v>
      </c>
      <c r="AD4" s="88">
        <v>0.01</v>
      </c>
      <c r="AE4" s="88">
        <v>0.1</v>
      </c>
      <c r="AF4" s="3">
        <v>0.05</v>
      </c>
    </row>
    <row r="5" spans="2:32">
      <c r="B5" s="99"/>
      <c r="C5" s="98">
        <v>0</v>
      </c>
      <c r="I5" s="106">
        <v>1</v>
      </c>
      <c r="J5" s="95"/>
      <c r="M5" s="46"/>
      <c r="R5" t="s">
        <v>119</v>
      </c>
      <c r="X5" s="88">
        <v>0.4</v>
      </c>
      <c r="Y5" s="88">
        <v>5</v>
      </c>
      <c r="Z5" s="88">
        <v>1</v>
      </c>
      <c r="AA5" s="88">
        <v>1</v>
      </c>
      <c r="AB5" s="89">
        <f>(1-X5)+X5*Y5*Z5*AA5</f>
        <v>2.6</v>
      </c>
    </row>
    <row r="6" spans="2:32">
      <c r="B6" s="100">
        <f>1+M6/200</f>
        <v>1</v>
      </c>
      <c r="C6" s="98">
        <f t="shared" ref="C6:C69" si="0">IF(B6&gt;0,C5+B6,C5)</f>
        <v>1</v>
      </c>
      <c r="D6" s="88">
        <v>0</v>
      </c>
      <c r="E6" s="88">
        <v>0</v>
      </c>
      <c r="F6" s="88">
        <f>100%+M6/200</f>
        <v>1</v>
      </c>
      <c r="G6" s="88">
        <v>1</v>
      </c>
      <c r="H6" s="89">
        <f>((1-D6)+D6*E6)*F6*G6</f>
        <v>1</v>
      </c>
      <c r="I6" s="107">
        <f>H6*I$5</f>
        <v>1</v>
      </c>
      <c r="J6" s="91">
        <f t="shared" ref="J6:J69" si="1">C6+I6</f>
        <v>2</v>
      </c>
      <c r="K6" s="3">
        <f>I6/J6</f>
        <v>0.5</v>
      </c>
      <c r="M6" s="27">
        <v>0</v>
      </c>
      <c r="R6" s="3">
        <v>0.05</v>
      </c>
      <c r="S6" s="3">
        <v>0</v>
      </c>
      <c r="T6" s="3">
        <v>0</v>
      </c>
      <c r="U6" s="3">
        <v>0</v>
      </c>
      <c r="V6" s="89"/>
      <c r="AC6" t="s">
        <v>129</v>
      </c>
      <c r="AD6">
        <v>40</v>
      </c>
      <c r="AE6">
        <v>400</v>
      </c>
      <c r="AF6">
        <v>200</v>
      </c>
    </row>
    <row r="7" spans="2:32">
      <c r="B7" s="99"/>
      <c r="C7" s="98">
        <f t="shared" si="0"/>
        <v>1</v>
      </c>
      <c r="D7" s="88">
        <v>0</v>
      </c>
      <c r="E7" s="88">
        <v>0</v>
      </c>
      <c r="F7" s="88">
        <f t="shared" ref="F7:F70" si="2">100%+M7/200</f>
        <v>1.0049999999999999</v>
      </c>
      <c r="G7" s="88">
        <v>1</v>
      </c>
      <c r="H7" s="89">
        <f t="shared" ref="H7:H56" si="3">((1-D7)+D7*E7)*F7*G7</f>
        <v>1.0049999999999999</v>
      </c>
      <c r="I7" s="107">
        <f t="shared" ref="I7:I70" si="4">H7*I$5</f>
        <v>1.0049999999999999</v>
      </c>
      <c r="J7" s="91">
        <f t="shared" si="1"/>
        <v>2.0049999999999999</v>
      </c>
      <c r="K7" s="3">
        <f t="shared" ref="K7:K70" si="5">I7/J7</f>
        <v>0.50124688279301743</v>
      </c>
      <c r="M7" s="27">
        <v>1</v>
      </c>
      <c r="R7" s="3">
        <v>0</v>
      </c>
      <c r="S7" s="3">
        <v>0.5</v>
      </c>
      <c r="T7" s="3">
        <v>0</v>
      </c>
      <c r="U7" s="3">
        <v>0</v>
      </c>
    </row>
    <row r="8" spans="2:32">
      <c r="B8" s="99"/>
      <c r="C8" s="98">
        <f t="shared" si="0"/>
        <v>1</v>
      </c>
      <c r="D8" s="88">
        <v>0</v>
      </c>
      <c r="E8" s="88">
        <v>0</v>
      </c>
      <c r="F8" s="88">
        <f t="shared" si="2"/>
        <v>1.01</v>
      </c>
      <c r="G8" s="88">
        <v>1</v>
      </c>
      <c r="H8" s="89">
        <f t="shared" si="3"/>
        <v>1.01</v>
      </c>
      <c r="I8" s="107">
        <f t="shared" si="4"/>
        <v>1.01</v>
      </c>
      <c r="J8" s="91">
        <f t="shared" si="1"/>
        <v>2.0099999999999998</v>
      </c>
      <c r="K8" s="3">
        <f t="shared" si="5"/>
        <v>0.50248756218905477</v>
      </c>
      <c r="M8" s="27">
        <v>2</v>
      </c>
      <c r="R8" s="3">
        <v>0</v>
      </c>
      <c r="S8" s="3">
        <v>0</v>
      </c>
      <c r="T8" s="3">
        <v>0.1</v>
      </c>
      <c r="U8" s="3">
        <v>0</v>
      </c>
    </row>
    <row r="9" spans="2:32">
      <c r="B9" s="99"/>
      <c r="C9" s="98">
        <f t="shared" si="0"/>
        <v>1</v>
      </c>
      <c r="D9" s="88">
        <v>0</v>
      </c>
      <c r="E9" s="88">
        <v>0</v>
      </c>
      <c r="F9" s="88">
        <f t="shared" si="2"/>
        <v>1.0149999999999999</v>
      </c>
      <c r="G9" s="88">
        <v>1</v>
      </c>
      <c r="H9" s="89">
        <f t="shared" si="3"/>
        <v>1.0149999999999999</v>
      </c>
      <c r="I9" s="107">
        <f t="shared" si="4"/>
        <v>1.0149999999999999</v>
      </c>
      <c r="J9" s="91">
        <f t="shared" si="1"/>
        <v>2.0149999999999997</v>
      </c>
      <c r="K9" s="3">
        <f t="shared" si="5"/>
        <v>0.50372208436724564</v>
      </c>
      <c r="M9" s="27">
        <v>3</v>
      </c>
      <c r="R9" s="3">
        <v>0</v>
      </c>
      <c r="S9" s="3">
        <v>0</v>
      </c>
      <c r="T9" s="3">
        <v>0</v>
      </c>
      <c r="U9" s="3">
        <v>0</v>
      </c>
    </row>
    <row r="10" spans="2:32">
      <c r="B10" s="99"/>
      <c r="C10" s="98">
        <f t="shared" si="0"/>
        <v>1</v>
      </c>
      <c r="D10" s="88">
        <v>0</v>
      </c>
      <c r="E10" s="88">
        <v>0</v>
      </c>
      <c r="F10" s="88">
        <f t="shared" si="2"/>
        <v>1.02</v>
      </c>
      <c r="G10" s="88">
        <v>1</v>
      </c>
      <c r="H10" s="89">
        <f t="shared" si="3"/>
        <v>1.02</v>
      </c>
      <c r="I10" s="107">
        <f t="shared" si="4"/>
        <v>1.02</v>
      </c>
      <c r="J10" s="91">
        <f t="shared" si="1"/>
        <v>2.02</v>
      </c>
      <c r="K10" s="3">
        <f t="shared" si="5"/>
        <v>0.50495049504950495</v>
      </c>
      <c r="M10" s="27">
        <v>4</v>
      </c>
    </row>
    <row r="11" spans="2:32">
      <c r="B11" s="99"/>
      <c r="C11" s="98">
        <f t="shared" si="0"/>
        <v>1</v>
      </c>
      <c r="D11" s="88">
        <v>0</v>
      </c>
      <c r="E11" s="88">
        <v>0</v>
      </c>
      <c r="F11" s="88">
        <f t="shared" si="2"/>
        <v>1.0249999999999999</v>
      </c>
      <c r="G11" s="88">
        <v>1</v>
      </c>
      <c r="H11" s="89">
        <f t="shared" si="3"/>
        <v>1.0249999999999999</v>
      </c>
      <c r="I11" s="107">
        <f t="shared" si="4"/>
        <v>1.0249999999999999</v>
      </c>
      <c r="J11" s="91">
        <f t="shared" si="1"/>
        <v>2.0249999999999999</v>
      </c>
      <c r="K11" s="3">
        <f t="shared" si="5"/>
        <v>0.50617283950617287</v>
      </c>
      <c r="M11" s="27">
        <v>5</v>
      </c>
    </row>
    <row r="12" spans="2:32">
      <c r="B12" s="99"/>
      <c r="C12" s="98">
        <f t="shared" si="0"/>
        <v>1</v>
      </c>
      <c r="D12" s="88">
        <v>0</v>
      </c>
      <c r="E12" s="88">
        <v>0</v>
      </c>
      <c r="F12" s="88">
        <f t="shared" si="2"/>
        <v>1.03</v>
      </c>
      <c r="G12" s="88">
        <v>1</v>
      </c>
      <c r="H12" s="89">
        <f t="shared" si="3"/>
        <v>1.03</v>
      </c>
      <c r="I12" s="107">
        <f t="shared" si="4"/>
        <v>1.03</v>
      </c>
      <c r="J12" s="91">
        <f t="shared" si="1"/>
        <v>2.0300000000000002</v>
      </c>
      <c r="K12" s="3">
        <f t="shared" si="5"/>
        <v>0.50738916256157629</v>
      </c>
      <c r="M12" s="27">
        <v>6</v>
      </c>
      <c r="R12" t="s">
        <v>120</v>
      </c>
      <c r="V12" t="s">
        <v>136</v>
      </c>
      <c r="X12">
        <v>50</v>
      </c>
      <c r="Y12">
        <v>600</v>
      </c>
      <c r="Z12" t="s">
        <v>125</v>
      </c>
      <c r="AA12" t="s">
        <v>126</v>
      </c>
    </row>
    <row r="13" spans="2:32">
      <c r="B13" s="99"/>
      <c r="C13" s="98">
        <f t="shared" si="0"/>
        <v>1</v>
      </c>
      <c r="D13" s="88">
        <v>0</v>
      </c>
      <c r="E13" s="88">
        <v>0</v>
      </c>
      <c r="F13" s="88">
        <f t="shared" si="2"/>
        <v>1.0349999999999999</v>
      </c>
      <c r="G13" s="88">
        <v>1</v>
      </c>
      <c r="H13" s="89">
        <f t="shared" si="3"/>
        <v>1.0349999999999999</v>
      </c>
      <c r="I13" s="107">
        <f t="shared" si="4"/>
        <v>1.0349999999999999</v>
      </c>
      <c r="J13" s="91">
        <f t="shared" si="1"/>
        <v>2.0350000000000001</v>
      </c>
      <c r="K13" s="3">
        <f t="shared" si="5"/>
        <v>0.50859950859950853</v>
      </c>
      <c r="M13" s="27">
        <v>7</v>
      </c>
      <c r="R13" s="3">
        <f t="shared" ref="R13:U16" si="6">R$4+R6</f>
        <v>0.35000000000000003</v>
      </c>
      <c r="S13" s="3">
        <f t="shared" si="6"/>
        <v>4</v>
      </c>
      <c r="T13" s="3">
        <f t="shared" si="6"/>
        <v>1.4</v>
      </c>
      <c r="U13" s="3">
        <f t="shared" si="6"/>
        <v>1</v>
      </c>
      <c r="V13" s="105">
        <f>((1-R13)+R13*S13)*T13*U13</f>
        <v>2.8699999999999997</v>
      </c>
      <c r="AA13" t="s">
        <v>127</v>
      </c>
    </row>
    <row r="14" spans="2:32">
      <c r="B14" s="99"/>
      <c r="C14" s="98">
        <f t="shared" si="0"/>
        <v>1</v>
      </c>
      <c r="D14" s="88">
        <v>0</v>
      </c>
      <c r="E14" s="88">
        <v>0</v>
      </c>
      <c r="F14" s="88">
        <f t="shared" si="2"/>
        <v>1.04</v>
      </c>
      <c r="G14" s="88">
        <v>1</v>
      </c>
      <c r="H14" s="89">
        <f t="shared" si="3"/>
        <v>1.04</v>
      </c>
      <c r="I14" s="107">
        <f t="shared" si="4"/>
        <v>1.04</v>
      </c>
      <c r="J14" s="91">
        <f t="shared" si="1"/>
        <v>2.04</v>
      </c>
      <c r="K14" s="3">
        <f t="shared" si="5"/>
        <v>0.50980392156862742</v>
      </c>
      <c r="M14" s="27">
        <v>8</v>
      </c>
      <c r="R14" s="3">
        <f t="shared" si="6"/>
        <v>0.30000000000000004</v>
      </c>
      <c r="S14" s="3">
        <f t="shared" si="6"/>
        <v>4.5</v>
      </c>
      <c r="T14" s="3">
        <f t="shared" si="6"/>
        <v>1.4</v>
      </c>
      <c r="U14" s="3">
        <f t="shared" si="6"/>
        <v>1</v>
      </c>
      <c r="V14" s="105">
        <f>((1-R14)+R14*S14)*T14*U14</f>
        <v>2.8699999999999997</v>
      </c>
      <c r="AA14" t="s">
        <v>128</v>
      </c>
    </row>
    <row r="15" spans="2:32">
      <c r="B15" s="99"/>
      <c r="C15" s="98">
        <f t="shared" si="0"/>
        <v>1</v>
      </c>
      <c r="D15" s="88">
        <v>0</v>
      </c>
      <c r="E15" s="88">
        <v>0</v>
      </c>
      <c r="F15" s="88">
        <f t="shared" si="2"/>
        <v>1.0449999999999999</v>
      </c>
      <c r="G15" s="88">
        <v>1</v>
      </c>
      <c r="H15" s="89">
        <f t="shared" si="3"/>
        <v>1.0449999999999999</v>
      </c>
      <c r="I15" s="107">
        <f t="shared" si="4"/>
        <v>1.0449999999999999</v>
      </c>
      <c r="J15" s="91">
        <f t="shared" si="1"/>
        <v>2.0449999999999999</v>
      </c>
      <c r="K15" s="3">
        <f t="shared" si="5"/>
        <v>0.51100244498777503</v>
      </c>
      <c r="M15" s="27">
        <v>9</v>
      </c>
      <c r="R15" s="3">
        <f t="shared" si="6"/>
        <v>0.30000000000000004</v>
      </c>
      <c r="S15" s="3">
        <f t="shared" si="6"/>
        <v>4</v>
      </c>
      <c r="T15" s="3">
        <f t="shared" si="6"/>
        <v>1.5</v>
      </c>
      <c r="U15" s="3">
        <f t="shared" si="6"/>
        <v>1</v>
      </c>
      <c r="V15" s="105">
        <f>((1-R15)+R15*S15)*T15*U15</f>
        <v>2.85</v>
      </c>
    </row>
    <row r="16" spans="2:32">
      <c r="B16" s="101"/>
      <c r="C16" s="98">
        <f t="shared" si="0"/>
        <v>1</v>
      </c>
      <c r="D16" s="88">
        <v>0</v>
      </c>
      <c r="E16" s="88">
        <v>0</v>
      </c>
      <c r="F16" s="88">
        <f t="shared" si="2"/>
        <v>1.05</v>
      </c>
      <c r="G16" s="88">
        <v>1</v>
      </c>
      <c r="H16" s="89">
        <f t="shared" si="3"/>
        <v>1.05</v>
      </c>
      <c r="I16" s="107">
        <f t="shared" si="4"/>
        <v>1.05</v>
      </c>
      <c r="J16" s="91">
        <f t="shared" si="1"/>
        <v>2.0499999999999998</v>
      </c>
      <c r="K16" s="3">
        <f t="shared" si="5"/>
        <v>0.51219512195121952</v>
      </c>
      <c r="M16" s="27">
        <v>10</v>
      </c>
      <c r="R16" s="3">
        <f t="shared" si="6"/>
        <v>0.30000000000000004</v>
      </c>
      <c r="S16" s="3">
        <f t="shared" si="6"/>
        <v>4</v>
      </c>
      <c r="T16" s="3">
        <f t="shared" si="6"/>
        <v>1.4</v>
      </c>
      <c r="U16" s="3">
        <f t="shared" si="6"/>
        <v>1</v>
      </c>
      <c r="V16" s="105">
        <f>((1-R16)+R16*S16)*T16*U16</f>
        <v>2.66</v>
      </c>
    </row>
    <row r="17" spans="2:22">
      <c r="B17" s="99"/>
      <c r="C17" s="98">
        <f t="shared" si="0"/>
        <v>1</v>
      </c>
      <c r="D17" s="88">
        <v>0</v>
      </c>
      <c r="E17" s="88">
        <v>0</v>
      </c>
      <c r="F17" s="88">
        <f t="shared" si="2"/>
        <v>1.0549999999999999</v>
      </c>
      <c r="G17" s="88">
        <v>1</v>
      </c>
      <c r="H17" s="89">
        <f t="shared" si="3"/>
        <v>1.0549999999999999</v>
      </c>
      <c r="I17" s="107">
        <f t="shared" si="4"/>
        <v>1.0549999999999999</v>
      </c>
      <c r="J17" s="91">
        <f t="shared" si="1"/>
        <v>2.0549999999999997</v>
      </c>
      <c r="K17" s="3">
        <f t="shared" si="5"/>
        <v>0.51338199513381999</v>
      </c>
      <c r="M17" s="27">
        <v>11</v>
      </c>
    </row>
    <row r="18" spans="2:22">
      <c r="B18" s="99"/>
      <c r="C18" s="98">
        <f t="shared" si="0"/>
        <v>1</v>
      </c>
      <c r="D18" s="88">
        <v>0</v>
      </c>
      <c r="E18" s="88">
        <v>0</v>
      </c>
      <c r="F18" s="88">
        <f t="shared" si="2"/>
        <v>1.06</v>
      </c>
      <c r="G18" s="88">
        <v>1</v>
      </c>
      <c r="H18" s="89">
        <f t="shared" si="3"/>
        <v>1.06</v>
      </c>
      <c r="I18" s="107">
        <f t="shared" si="4"/>
        <v>1.06</v>
      </c>
      <c r="J18" s="91">
        <f t="shared" si="1"/>
        <v>2.06</v>
      </c>
      <c r="K18" s="3">
        <f t="shared" si="5"/>
        <v>0.5145631067961165</v>
      </c>
      <c r="M18" s="27">
        <v>12</v>
      </c>
    </row>
    <row r="19" spans="2:22">
      <c r="B19" s="99"/>
      <c r="C19" s="98">
        <f t="shared" si="0"/>
        <v>1</v>
      </c>
      <c r="D19" s="88">
        <v>0</v>
      </c>
      <c r="E19" s="88">
        <v>0</v>
      </c>
      <c r="F19" s="88">
        <f t="shared" si="2"/>
        <v>1.0649999999999999</v>
      </c>
      <c r="G19" s="88">
        <v>1</v>
      </c>
      <c r="H19" s="89">
        <f t="shared" si="3"/>
        <v>1.0649999999999999</v>
      </c>
      <c r="I19" s="107">
        <f t="shared" si="4"/>
        <v>1.0649999999999999</v>
      </c>
      <c r="J19" s="91">
        <f t="shared" si="1"/>
        <v>2.0649999999999999</v>
      </c>
      <c r="K19" s="3">
        <f t="shared" si="5"/>
        <v>0.51573849878934619</v>
      </c>
      <c r="M19" s="27">
        <v>13</v>
      </c>
      <c r="V19" t="s">
        <v>135</v>
      </c>
    </row>
    <row r="20" spans="2:22">
      <c r="B20" s="99"/>
      <c r="C20" s="98">
        <f t="shared" si="0"/>
        <v>1</v>
      </c>
      <c r="D20" s="88">
        <v>0</v>
      </c>
      <c r="E20" s="88">
        <v>0</v>
      </c>
      <c r="F20" s="88">
        <f t="shared" si="2"/>
        <v>1.07</v>
      </c>
      <c r="G20" s="88">
        <v>1</v>
      </c>
      <c r="H20" s="89">
        <f t="shared" si="3"/>
        <v>1.07</v>
      </c>
      <c r="I20" s="107">
        <f t="shared" si="4"/>
        <v>1.07</v>
      </c>
      <c r="J20" s="91">
        <f t="shared" si="1"/>
        <v>2.0700000000000003</v>
      </c>
      <c r="K20" s="3">
        <f t="shared" si="5"/>
        <v>0.51690821256038644</v>
      </c>
      <c r="M20" s="27">
        <v>14</v>
      </c>
      <c r="V20" t="s">
        <v>134</v>
      </c>
    </row>
    <row r="21" spans="2:22">
      <c r="B21" s="100">
        <f>1+M21/200</f>
        <v>1.075</v>
      </c>
      <c r="C21" s="98">
        <f t="shared" si="0"/>
        <v>2.0750000000000002</v>
      </c>
      <c r="D21" s="88">
        <v>0</v>
      </c>
      <c r="E21" s="88">
        <v>0</v>
      </c>
      <c r="F21" s="88">
        <f t="shared" si="2"/>
        <v>1.075</v>
      </c>
      <c r="G21" s="88">
        <v>1</v>
      </c>
      <c r="H21" s="89">
        <f t="shared" si="3"/>
        <v>1.075</v>
      </c>
      <c r="I21" s="107">
        <f t="shared" si="4"/>
        <v>1.075</v>
      </c>
      <c r="J21" s="91">
        <f t="shared" si="1"/>
        <v>3.1500000000000004</v>
      </c>
      <c r="K21" s="3">
        <f t="shared" si="5"/>
        <v>0.34126984126984122</v>
      </c>
      <c r="M21" s="27">
        <v>15</v>
      </c>
      <c r="V21" t="s">
        <v>137</v>
      </c>
    </row>
    <row r="22" spans="2:22">
      <c r="B22" s="102"/>
      <c r="C22" s="98">
        <f t="shared" si="0"/>
        <v>2.0750000000000002</v>
      </c>
      <c r="D22" s="88">
        <v>0</v>
      </c>
      <c r="E22" s="88">
        <v>0</v>
      </c>
      <c r="F22" s="88">
        <f t="shared" si="2"/>
        <v>1.08</v>
      </c>
      <c r="G22" s="88">
        <v>1</v>
      </c>
      <c r="H22" s="89">
        <f t="shared" si="3"/>
        <v>1.08</v>
      </c>
      <c r="I22" s="107">
        <f t="shared" si="4"/>
        <v>1.08</v>
      </c>
      <c r="J22" s="91">
        <f t="shared" si="1"/>
        <v>3.1550000000000002</v>
      </c>
      <c r="K22" s="3">
        <f t="shared" si="5"/>
        <v>0.34231378763866877</v>
      </c>
      <c r="M22" s="27">
        <v>16</v>
      </c>
      <c r="V22" t="s">
        <v>138</v>
      </c>
    </row>
    <row r="23" spans="2:22">
      <c r="B23" s="102"/>
      <c r="C23" s="98">
        <f t="shared" si="0"/>
        <v>2.0750000000000002</v>
      </c>
      <c r="D23" s="88">
        <v>0</v>
      </c>
      <c r="E23" s="88">
        <v>0</v>
      </c>
      <c r="F23" s="88">
        <f t="shared" si="2"/>
        <v>1.085</v>
      </c>
      <c r="G23" s="88">
        <v>1</v>
      </c>
      <c r="H23" s="89">
        <f t="shared" si="3"/>
        <v>1.085</v>
      </c>
      <c r="I23" s="107">
        <f t="shared" si="4"/>
        <v>1.085</v>
      </c>
      <c r="J23" s="91">
        <f t="shared" si="1"/>
        <v>3.16</v>
      </c>
      <c r="K23" s="3">
        <f t="shared" si="5"/>
        <v>0.34335443037974683</v>
      </c>
      <c r="M23" s="27">
        <v>17</v>
      </c>
    </row>
    <row r="24" spans="2:22">
      <c r="B24" s="102"/>
      <c r="C24" s="98">
        <f t="shared" si="0"/>
        <v>2.0750000000000002</v>
      </c>
      <c r="D24" s="88">
        <v>0</v>
      </c>
      <c r="E24" s="88">
        <v>0</v>
      </c>
      <c r="F24" s="88">
        <f t="shared" si="2"/>
        <v>1.0900000000000001</v>
      </c>
      <c r="G24" s="88">
        <v>1</v>
      </c>
      <c r="H24" s="89">
        <f t="shared" si="3"/>
        <v>1.0900000000000001</v>
      </c>
      <c r="I24" s="107">
        <f t="shared" si="4"/>
        <v>1.0900000000000001</v>
      </c>
      <c r="J24" s="91">
        <f t="shared" si="1"/>
        <v>3.165</v>
      </c>
      <c r="K24" s="3">
        <f t="shared" si="5"/>
        <v>0.34439178515007901</v>
      </c>
      <c r="M24" s="27">
        <v>18</v>
      </c>
    </row>
    <row r="25" spans="2:22">
      <c r="B25" s="102"/>
      <c r="C25" s="98">
        <f t="shared" si="0"/>
        <v>2.0750000000000002</v>
      </c>
      <c r="D25" s="88">
        <v>0</v>
      </c>
      <c r="E25" s="88">
        <v>0</v>
      </c>
      <c r="F25" s="88">
        <f t="shared" si="2"/>
        <v>1.095</v>
      </c>
      <c r="G25" s="88">
        <v>1</v>
      </c>
      <c r="H25" s="89">
        <f t="shared" si="3"/>
        <v>1.095</v>
      </c>
      <c r="I25" s="107">
        <f t="shared" si="4"/>
        <v>1.095</v>
      </c>
      <c r="J25" s="91">
        <f t="shared" si="1"/>
        <v>3.17</v>
      </c>
      <c r="K25" s="3">
        <f t="shared" si="5"/>
        <v>0.34542586750788645</v>
      </c>
      <c r="M25" s="27">
        <v>19</v>
      </c>
    </row>
    <row r="26" spans="2:22">
      <c r="B26" s="102"/>
      <c r="C26" s="98">
        <f t="shared" si="0"/>
        <v>2.0750000000000002</v>
      </c>
      <c r="D26" s="88">
        <v>0</v>
      </c>
      <c r="E26" s="88">
        <v>0</v>
      </c>
      <c r="F26" s="88">
        <f t="shared" si="2"/>
        <v>1.1000000000000001</v>
      </c>
      <c r="G26" s="88">
        <v>1</v>
      </c>
      <c r="H26" s="89">
        <f t="shared" si="3"/>
        <v>1.1000000000000001</v>
      </c>
      <c r="I26" s="107">
        <f t="shared" si="4"/>
        <v>1.1000000000000001</v>
      </c>
      <c r="J26" s="91">
        <f t="shared" si="1"/>
        <v>3.1750000000000003</v>
      </c>
      <c r="K26" s="3">
        <f t="shared" si="5"/>
        <v>0.34645669291338582</v>
      </c>
      <c r="M26" s="27">
        <v>20</v>
      </c>
    </row>
    <row r="27" spans="2:22">
      <c r="B27" s="102"/>
      <c r="C27" s="98">
        <f t="shared" si="0"/>
        <v>2.0750000000000002</v>
      </c>
      <c r="D27" s="88">
        <v>0</v>
      </c>
      <c r="E27" s="88">
        <v>0</v>
      </c>
      <c r="F27" s="88">
        <f t="shared" si="2"/>
        <v>1.105</v>
      </c>
      <c r="G27" s="88">
        <v>1</v>
      </c>
      <c r="H27" s="89">
        <f t="shared" si="3"/>
        <v>1.105</v>
      </c>
      <c r="I27" s="107">
        <f t="shared" si="4"/>
        <v>1.105</v>
      </c>
      <c r="J27" s="91">
        <f t="shared" si="1"/>
        <v>3.18</v>
      </c>
      <c r="K27" s="3">
        <f t="shared" si="5"/>
        <v>0.34748427672955973</v>
      </c>
      <c r="M27" s="27">
        <v>21</v>
      </c>
    </row>
    <row r="28" spans="2:22">
      <c r="B28" s="102"/>
      <c r="C28" s="98">
        <f t="shared" si="0"/>
        <v>2.0750000000000002</v>
      </c>
      <c r="D28" s="88">
        <v>0</v>
      </c>
      <c r="E28" s="88">
        <v>0</v>
      </c>
      <c r="F28" s="88">
        <f t="shared" si="2"/>
        <v>1.1100000000000001</v>
      </c>
      <c r="G28" s="88">
        <v>1</v>
      </c>
      <c r="H28" s="89">
        <f t="shared" si="3"/>
        <v>1.1100000000000001</v>
      </c>
      <c r="I28" s="107">
        <f t="shared" si="4"/>
        <v>1.1100000000000001</v>
      </c>
      <c r="J28" s="91">
        <f t="shared" si="1"/>
        <v>3.1850000000000005</v>
      </c>
      <c r="K28" s="3">
        <f t="shared" si="5"/>
        <v>0.34850863422291989</v>
      </c>
      <c r="M28" s="27">
        <v>22</v>
      </c>
    </row>
    <row r="29" spans="2:22">
      <c r="B29" s="102"/>
      <c r="C29" s="98">
        <f t="shared" si="0"/>
        <v>2.0750000000000002</v>
      </c>
      <c r="D29" s="88">
        <v>0</v>
      </c>
      <c r="E29" s="88">
        <v>0</v>
      </c>
      <c r="F29" s="88">
        <f t="shared" si="2"/>
        <v>1.115</v>
      </c>
      <c r="G29" s="88">
        <v>1</v>
      </c>
      <c r="H29" s="89">
        <f t="shared" si="3"/>
        <v>1.115</v>
      </c>
      <c r="I29" s="107">
        <f t="shared" si="4"/>
        <v>1.115</v>
      </c>
      <c r="J29" s="91">
        <f t="shared" si="1"/>
        <v>3.1900000000000004</v>
      </c>
      <c r="K29" s="3">
        <f t="shared" si="5"/>
        <v>0.34952978056426326</v>
      </c>
      <c r="M29" s="27">
        <v>23</v>
      </c>
    </row>
    <row r="30" spans="2:22">
      <c r="B30" s="102"/>
      <c r="C30" s="98">
        <f t="shared" si="0"/>
        <v>2.0750000000000002</v>
      </c>
      <c r="D30" s="88">
        <v>0</v>
      </c>
      <c r="E30" s="88">
        <v>0</v>
      </c>
      <c r="F30" s="88">
        <f t="shared" si="2"/>
        <v>1.1200000000000001</v>
      </c>
      <c r="G30" s="88">
        <v>1</v>
      </c>
      <c r="H30" s="89">
        <f t="shared" si="3"/>
        <v>1.1200000000000001</v>
      </c>
      <c r="I30" s="107">
        <f t="shared" si="4"/>
        <v>1.1200000000000001</v>
      </c>
      <c r="J30" s="91">
        <f t="shared" si="1"/>
        <v>3.1950000000000003</v>
      </c>
      <c r="K30" s="3">
        <f t="shared" si="5"/>
        <v>0.35054773082942098</v>
      </c>
      <c r="M30" s="27">
        <v>24</v>
      </c>
    </row>
    <row r="31" spans="2:22">
      <c r="B31" s="102"/>
      <c r="C31" s="98">
        <f t="shared" si="0"/>
        <v>2.0750000000000002</v>
      </c>
      <c r="D31" s="88">
        <v>0</v>
      </c>
      <c r="E31" s="88">
        <v>0</v>
      </c>
      <c r="F31" s="88">
        <f t="shared" si="2"/>
        <v>1.125</v>
      </c>
      <c r="G31" s="88">
        <v>1</v>
      </c>
      <c r="H31" s="89">
        <f t="shared" si="3"/>
        <v>1.125</v>
      </c>
      <c r="I31" s="107">
        <f t="shared" si="4"/>
        <v>1.125</v>
      </c>
      <c r="J31" s="91">
        <f t="shared" si="1"/>
        <v>3.2</v>
      </c>
      <c r="K31" s="3">
        <f t="shared" si="5"/>
        <v>0.3515625</v>
      </c>
      <c r="M31" s="27">
        <v>25</v>
      </c>
    </row>
    <row r="32" spans="2:22">
      <c r="B32" s="102"/>
      <c r="C32" s="98">
        <f t="shared" si="0"/>
        <v>2.0750000000000002</v>
      </c>
      <c r="D32" s="88">
        <v>0</v>
      </c>
      <c r="E32" s="88">
        <v>0</v>
      </c>
      <c r="F32" s="88">
        <f t="shared" si="2"/>
        <v>1.1299999999999999</v>
      </c>
      <c r="G32" s="88">
        <v>1</v>
      </c>
      <c r="H32" s="89">
        <f t="shared" si="3"/>
        <v>1.1299999999999999</v>
      </c>
      <c r="I32" s="107">
        <f t="shared" si="4"/>
        <v>1.1299999999999999</v>
      </c>
      <c r="J32" s="91">
        <f t="shared" si="1"/>
        <v>3.2050000000000001</v>
      </c>
      <c r="K32" s="3">
        <f t="shared" si="5"/>
        <v>0.35257410296411851</v>
      </c>
      <c r="M32" s="27">
        <v>26</v>
      </c>
    </row>
    <row r="33" spans="2:13">
      <c r="B33" s="102"/>
      <c r="C33" s="98">
        <f t="shared" si="0"/>
        <v>2.0750000000000002</v>
      </c>
      <c r="D33" s="88">
        <v>0</v>
      </c>
      <c r="E33" s="88">
        <v>0</v>
      </c>
      <c r="F33" s="88">
        <f t="shared" si="2"/>
        <v>1.135</v>
      </c>
      <c r="G33" s="88">
        <v>1</v>
      </c>
      <c r="H33" s="89">
        <f t="shared" si="3"/>
        <v>1.135</v>
      </c>
      <c r="I33" s="107">
        <f t="shared" si="4"/>
        <v>1.135</v>
      </c>
      <c r="J33" s="91">
        <f t="shared" si="1"/>
        <v>3.21</v>
      </c>
      <c r="K33" s="3">
        <f t="shared" si="5"/>
        <v>0.35358255451713394</v>
      </c>
      <c r="M33" s="27">
        <v>27</v>
      </c>
    </row>
    <row r="34" spans="2:13">
      <c r="B34" s="102"/>
      <c r="C34" s="98">
        <f t="shared" si="0"/>
        <v>2.0750000000000002</v>
      </c>
      <c r="D34" s="88">
        <v>0</v>
      </c>
      <c r="E34" s="88">
        <v>0</v>
      </c>
      <c r="F34" s="88">
        <f t="shared" si="2"/>
        <v>1.1400000000000001</v>
      </c>
      <c r="G34" s="88">
        <v>1</v>
      </c>
      <c r="H34" s="89">
        <f t="shared" si="3"/>
        <v>1.1400000000000001</v>
      </c>
      <c r="I34" s="107">
        <f t="shared" si="4"/>
        <v>1.1400000000000001</v>
      </c>
      <c r="J34" s="91">
        <f t="shared" si="1"/>
        <v>3.2150000000000003</v>
      </c>
      <c r="K34" s="3">
        <f t="shared" si="5"/>
        <v>0.35458786936236392</v>
      </c>
      <c r="M34" s="27">
        <v>28</v>
      </c>
    </row>
    <row r="35" spans="2:13">
      <c r="B35" s="102"/>
      <c r="C35" s="98">
        <f t="shared" si="0"/>
        <v>2.0750000000000002</v>
      </c>
      <c r="D35" s="88">
        <v>0</v>
      </c>
      <c r="E35" s="88">
        <v>0</v>
      </c>
      <c r="F35" s="88">
        <f t="shared" si="2"/>
        <v>1.145</v>
      </c>
      <c r="G35" s="88">
        <v>1</v>
      </c>
      <c r="H35" s="89">
        <f t="shared" si="3"/>
        <v>1.145</v>
      </c>
      <c r="I35" s="107">
        <f t="shared" si="4"/>
        <v>1.145</v>
      </c>
      <c r="J35" s="91">
        <f t="shared" si="1"/>
        <v>3.22</v>
      </c>
      <c r="K35" s="3">
        <f t="shared" si="5"/>
        <v>0.35559006211180122</v>
      </c>
      <c r="M35" s="27">
        <v>29</v>
      </c>
    </row>
    <row r="36" spans="2:13">
      <c r="B36" s="102"/>
      <c r="C36" s="98">
        <f t="shared" si="0"/>
        <v>2.0750000000000002</v>
      </c>
      <c r="D36" s="88">
        <v>0</v>
      </c>
      <c r="E36" s="88">
        <v>0</v>
      </c>
      <c r="F36" s="88">
        <f t="shared" si="2"/>
        <v>1.1499999999999999</v>
      </c>
      <c r="G36" s="88">
        <v>1</v>
      </c>
      <c r="H36" s="89">
        <f t="shared" si="3"/>
        <v>1.1499999999999999</v>
      </c>
      <c r="I36" s="107">
        <f t="shared" si="4"/>
        <v>1.1499999999999999</v>
      </c>
      <c r="J36" s="91">
        <f t="shared" si="1"/>
        <v>3.2250000000000001</v>
      </c>
      <c r="K36" s="3">
        <f t="shared" si="5"/>
        <v>0.35658914728682167</v>
      </c>
      <c r="M36" s="27">
        <v>30</v>
      </c>
    </row>
    <row r="37" spans="2:13">
      <c r="B37" s="102"/>
      <c r="C37" s="98">
        <f t="shared" si="0"/>
        <v>2.0750000000000002</v>
      </c>
      <c r="D37" s="88">
        <v>0</v>
      </c>
      <c r="E37" s="88">
        <v>0</v>
      </c>
      <c r="F37" s="88">
        <f t="shared" si="2"/>
        <v>1.155</v>
      </c>
      <c r="G37" s="88">
        <v>1</v>
      </c>
      <c r="H37" s="89">
        <f t="shared" si="3"/>
        <v>1.155</v>
      </c>
      <c r="I37" s="107">
        <f t="shared" si="4"/>
        <v>1.155</v>
      </c>
      <c r="J37" s="91">
        <f t="shared" si="1"/>
        <v>3.2300000000000004</v>
      </c>
      <c r="K37" s="3">
        <f t="shared" si="5"/>
        <v>0.35758513931888541</v>
      </c>
      <c r="M37" s="27">
        <v>31</v>
      </c>
    </row>
    <row r="38" spans="2:13">
      <c r="B38" s="102"/>
      <c r="C38" s="98">
        <f t="shared" si="0"/>
        <v>2.0750000000000002</v>
      </c>
      <c r="D38" s="88">
        <v>0</v>
      </c>
      <c r="E38" s="88">
        <v>0</v>
      </c>
      <c r="F38" s="88">
        <f t="shared" si="2"/>
        <v>1.1599999999999999</v>
      </c>
      <c r="G38" s="88">
        <v>1</v>
      </c>
      <c r="H38" s="89">
        <f t="shared" si="3"/>
        <v>1.1599999999999999</v>
      </c>
      <c r="I38" s="107">
        <f t="shared" si="4"/>
        <v>1.1599999999999999</v>
      </c>
      <c r="J38" s="91">
        <f t="shared" si="1"/>
        <v>3.2350000000000003</v>
      </c>
      <c r="K38" s="3">
        <f t="shared" si="5"/>
        <v>0.35857805255023179</v>
      </c>
      <c r="M38" s="27">
        <v>32</v>
      </c>
    </row>
    <row r="39" spans="2:13">
      <c r="B39" s="102"/>
      <c r="C39" s="98">
        <f t="shared" si="0"/>
        <v>2.0750000000000002</v>
      </c>
      <c r="D39" s="88">
        <v>0</v>
      </c>
      <c r="E39" s="88">
        <v>0</v>
      </c>
      <c r="F39" s="88">
        <f t="shared" si="2"/>
        <v>1.165</v>
      </c>
      <c r="G39" s="88">
        <v>1</v>
      </c>
      <c r="H39" s="89">
        <f t="shared" si="3"/>
        <v>1.165</v>
      </c>
      <c r="I39" s="107">
        <f t="shared" si="4"/>
        <v>1.165</v>
      </c>
      <c r="J39" s="91">
        <f t="shared" si="1"/>
        <v>3.24</v>
      </c>
      <c r="K39" s="3">
        <f t="shared" si="5"/>
        <v>0.35956790123456789</v>
      </c>
      <c r="M39" s="27">
        <v>33</v>
      </c>
    </row>
    <row r="40" spans="2:13">
      <c r="B40" s="102"/>
      <c r="C40" s="98">
        <f t="shared" si="0"/>
        <v>2.0750000000000002</v>
      </c>
      <c r="D40" s="88">
        <v>0</v>
      </c>
      <c r="E40" s="88">
        <v>0</v>
      </c>
      <c r="F40" s="88">
        <f t="shared" si="2"/>
        <v>1.17</v>
      </c>
      <c r="G40" s="88">
        <v>1</v>
      </c>
      <c r="H40" s="89">
        <f t="shared" si="3"/>
        <v>1.17</v>
      </c>
      <c r="I40" s="107">
        <f t="shared" si="4"/>
        <v>1.17</v>
      </c>
      <c r="J40" s="91">
        <f t="shared" si="1"/>
        <v>3.2450000000000001</v>
      </c>
      <c r="K40" s="3">
        <f t="shared" si="5"/>
        <v>0.36055469953775038</v>
      </c>
      <c r="M40" s="27">
        <v>34</v>
      </c>
    </row>
    <row r="41" spans="2:13">
      <c r="B41" s="100">
        <f>1+M41/200</f>
        <v>1.175</v>
      </c>
      <c r="C41" s="98">
        <f t="shared" si="0"/>
        <v>3.25</v>
      </c>
      <c r="D41" s="88">
        <v>0</v>
      </c>
      <c r="E41" s="88">
        <v>0</v>
      </c>
      <c r="F41" s="88">
        <f t="shared" si="2"/>
        <v>1.175</v>
      </c>
      <c r="G41" s="88">
        <v>1</v>
      </c>
      <c r="H41" s="89">
        <f t="shared" si="3"/>
        <v>1.175</v>
      </c>
      <c r="I41" s="107">
        <f t="shared" si="4"/>
        <v>1.175</v>
      </c>
      <c r="J41" s="91">
        <f t="shared" si="1"/>
        <v>4.4249999999999998</v>
      </c>
      <c r="K41" s="3">
        <f t="shared" si="5"/>
        <v>0.2655367231638418</v>
      </c>
      <c r="M41" s="27">
        <v>35</v>
      </c>
    </row>
    <row r="42" spans="2:13">
      <c r="B42" s="102"/>
      <c r="C42" s="98">
        <f t="shared" si="0"/>
        <v>3.25</v>
      </c>
      <c r="D42" s="88">
        <v>0</v>
      </c>
      <c r="E42" s="88">
        <v>0</v>
      </c>
      <c r="F42" s="88">
        <f t="shared" si="2"/>
        <v>1.18</v>
      </c>
      <c r="G42" s="88">
        <v>1</v>
      </c>
      <c r="H42" s="89">
        <f t="shared" si="3"/>
        <v>1.18</v>
      </c>
      <c r="I42" s="107">
        <f t="shared" si="4"/>
        <v>1.18</v>
      </c>
      <c r="J42" s="91">
        <f t="shared" si="1"/>
        <v>4.43</v>
      </c>
      <c r="K42" s="3">
        <f t="shared" si="5"/>
        <v>0.26636568848758463</v>
      </c>
      <c r="M42" s="27">
        <v>36</v>
      </c>
    </row>
    <row r="43" spans="2:13">
      <c r="B43" s="102"/>
      <c r="C43" s="98">
        <f t="shared" si="0"/>
        <v>3.25</v>
      </c>
      <c r="D43" s="88">
        <v>0</v>
      </c>
      <c r="E43" s="88">
        <v>0</v>
      </c>
      <c r="F43" s="88">
        <f t="shared" si="2"/>
        <v>1.1850000000000001</v>
      </c>
      <c r="G43" s="88">
        <v>1</v>
      </c>
      <c r="H43" s="89">
        <f t="shared" si="3"/>
        <v>1.1850000000000001</v>
      </c>
      <c r="I43" s="107">
        <f t="shared" si="4"/>
        <v>1.1850000000000001</v>
      </c>
      <c r="J43" s="91">
        <f t="shared" si="1"/>
        <v>4.4350000000000005</v>
      </c>
      <c r="K43" s="3">
        <f t="shared" si="5"/>
        <v>0.26719278466741825</v>
      </c>
      <c r="M43" s="27">
        <v>37</v>
      </c>
    </row>
    <row r="44" spans="2:13">
      <c r="B44" s="102"/>
      <c r="C44" s="98">
        <f t="shared" si="0"/>
        <v>3.25</v>
      </c>
      <c r="D44" s="88">
        <v>0</v>
      </c>
      <c r="E44" s="88">
        <v>0</v>
      </c>
      <c r="F44" s="88">
        <f t="shared" si="2"/>
        <v>1.19</v>
      </c>
      <c r="G44" s="88">
        <v>1</v>
      </c>
      <c r="H44" s="89">
        <f t="shared" si="3"/>
        <v>1.19</v>
      </c>
      <c r="I44" s="107">
        <f t="shared" si="4"/>
        <v>1.19</v>
      </c>
      <c r="J44" s="91">
        <f t="shared" si="1"/>
        <v>4.4399999999999995</v>
      </c>
      <c r="K44" s="3">
        <f t="shared" si="5"/>
        <v>0.26801801801801806</v>
      </c>
      <c r="M44" s="27">
        <v>38</v>
      </c>
    </row>
    <row r="45" spans="2:13">
      <c r="B45" s="102"/>
      <c r="C45" s="98">
        <f t="shared" si="0"/>
        <v>3.25</v>
      </c>
      <c r="D45" s="88">
        <v>0</v>
      </c>
      <c r="E45" s="88">
        <v>0</v>
      </c>
      <c r="F45" s="88">
        <f t="shared" si="2"/>
        <v>1.1950000000000001</v>
      </c>
      <c r="G45" s="88">
        <v>1</v>
      </c>
      <c r="H45" s="89">
        <f t="shared" si="3"/>
        <v>1.1950000000000001</v>
      </c>
      <c r="I45" s="107">
        <f t="shared" si="4"/>
        <v>1.1950000000000001</v>
      </c>
      <c r="J45" s="91">
        <f t="shared" si="1"/>
        <v>4.4450000000000003</v>
      </c>
      <c r="K45" s="3">
        <f t="shared" si="5"/>
        <v>0.26884139482564678</v>
      </c>
      <c r="M45" s="27">
        <v>39</v>
      </c>
    </row>
    <row r="46" spans="2:13">
      <c r="B46" s="102"/>
      <c r="C46" s="98">
        <f t="shared" si="0"/>
        <v>3.25</v>
      </c>
      <c r="D46" s="88">
        <v>0</v>
      </c>
      <c r="E46" s="88">
        <v>0</v>
      </c>
      <c r="F46" s="88">
        <f t="shared" si="2"/>
        <v>1.2</v>
      </c>
      <c r="G46" s="88">
        <v>1</v>
      </c>
      <c r="H46" s="89">
        <f t="shared" si="3"/>
        <v>1.2</v>
      </c>
      <c r="I46" s="107">
        <f t="shared" si="4"/>
        <v>1.2</v>
      </c>
      <c r="J46" s="91">
        <f t="shared" si="1"/>
        <v>4.45</v>
      </c>
      <c r="K46" s="3">
        <f t="shared" si="5"/>
        <v>0.2696629213483146</v>
      </c>
      <c r="M46" s="27">
        <v>40</v>
      </c>
    </row>
    <row r="47" spans="2:13">
      <c r="B47" s="102"/>
      <c r="C47" s="98">
        <f t="shared" si="0"/>
        <v>3.25</v>
      </c>
      <c r="D47" s="88">
        <v>0</v>
      </c>
      <c r="E47" s="88">
        <v>0</v>
      </c>
      <c r="F47" s="88">
        <f t="shared" si="2"/>
        <v>1.2050000000000001</v>
      </c>
      <c r="G47" s="88">
        <v>1</v>
      </c>
      <c r="H47" s="89">
        <f t="shared" si="3"/>
        <v>1.2050000000000001</v>
      </c>
      <c r="I47" s="107">
        <f t="shared" si="4"/>
        <v>1.2050000000000001</v>
      </c>
      <c r="J47" s="91">
        <f t="shared" si="1"/>
        <v>4.4550000000000001</v>
      </c>
      <c r="K47" s="3">
        <f t="shared" si="5"/>
        <v>0.27048260381593714</v>
      </c>
      <c r="M47" s="27">
        <v>41</v>
      </c>
    </row>
    <row r="48" spans="2:13">
      <c r="B48" s="102"/>
      <c r="C48" s="98">
        <f t="shared" si="0"/>
        <v>3.25</v>
      </c>
      <c r="D48" s="88">
        <v>0</v>
      </c>
      <c r="E48" s="88">
        <v>0</v>
      </c>
      <c r="F48" s="88">
        <f t="shared" si="2"/>
        <v>1.21</v>
      </c>
      <c r="G48" s="88">
        <v>1</v>
      </c>
      <c r="H48" s="89">
        <f t="shared" si="3"/>
        <v>1.21</v>
      </c>
      <c r="I48" s="107">
        <f t="shared" si="4"/>
        <v>1.21</v>
      </c>
      <c r="J48" s="91">
        <f t="shared" si="1"/>
        <v>4.46</v>
      </c>
      <c r="K48" s="3">
        <f t="shared" si="5"/>
        <v>0.27130044843049328</v>
      </c>
      <c r="M48" s="27">
        <v>42</v>
      </c>
    </row>
    <row r="49" spans="2:13">
      <c r="B49" s="102"/>
      <c r="C49" s="98">
        <f t="shared" si="0"/>
        <v>3.25</v>
      </c>
      <c r="D49" s="88">
        <v>0</v>
      </c>
      <c r="E49" s="88">
        <v>0</v>
      </c>
      <c r="F49" s="88">
        <f t="shared" si="2"/>
        <v>1.2150000000000001</v>
      </c>
      <c r="G49" s="88">
        <v>1</v>
      </c>
      <c r="H49" s="89">
        <f t="shared" si="3"/>
        <v>1.2150000000000001</v>
      </c>
      <c r="I49" s="107">
        <f t="shared" si="4"/>
        <v>1.2150000000000001</v>
      </c>
      <c r="J49" s="91">
        <f t="shared" si="1"/>
        <v>4.4649999999999999</v>
      </c>
      <c r="K49" s="3">
        <f t="shared" si="5"/>
        <v>0.27211646136618145</v>
      </c>
      <c r="M49" s="27">
        <v>43</v>
      </c>
    </row>
    <row r="50" spans="2:13">
      <c r="B50" s="102"/>
      <c r="C50" s="98">
        <f t="shared" si="0"/>
        <v>3.25</v>
      </c>
      <c r="D50" s="88">
        <v>0</v>
      </c>
      <c r="E50" s="88">
        <v>0</v>
      </c>
      <c r="F50" s="88">
        <f t="shared" si="2"/>
        <v>1.22</v>
      </c>
      <c r="G50" s="88">
        <v>1</v>
      </c>
      <c r="H50" s="89">
        <f t="shared" si="3"/>
        <v>1.22</v>
      </c>
      <c r="I50" s="107">
        <f t="shared" si="4"/>
        <v>1.22</v>
      </c>
      <c r="J50" s="91">
        <f t="shared" si="1"/>
        <v>4.47</v>
      </c>
      <c r="K50" s="3">
        <f t="shared" si="5"/>
        <v>0.27293064876957496</v>
      </c>
      <c r="M50" s="27">
        <v>44</v>
      </c>
    </row>
    <row r="51" spans="2:13">
      <c r="B51" s="102"/>
      <c r="C51" s="98">
        <f t="shared" si="0"/>
        <v>3.25</v>
      </c>
      <c r="D51" s="88">
        <v>0</v>
      </c>
      <c r="E51" s="88">
        <v>0</v>
      </c>
      <c r="F51" s="88">
        <f t="shared" si="2"/>
        <v>1.2250000000000001</v>
      </c>
      <c r="G51" s="88">
        <v>1</v>
      </c>
      <c r="H51" s="89">
        <f t="shared" si="3"/>
        <v>1.2250000000000001</v>
      </c>
      <c r="I51" s="107">
        <f t="shared" si="4"/>
        <v>1.2250000000000001</v>
      </c>
      <c r="J51" s="91">
        <f t="shared" si="1"/>
        <v>4.4749999999999996</v>
      </c>
      <c r="K51" s="3">
        <f t="shared" si="5"/>
        <v>0.27374301675977658</v>
      </c>
      <c r="M51" s="27">
        <v>45</v>
      </c>
    </row>
    <row r="52" spans="2:13">
      <c r="B52" s="102"/>
      <c r="C52" s="98">
        <f t="shared" si="0"/>
        <v>3.25</v>
      </c>
      <c r="D52" s="88">
        <v>0</v>
      </c>
      <c r="E52" s="88">
        <v>0</v>
      </c>
      <c r="F52" s="88">
        <f t="shared" si="2"/>
        <v>1.23</v>
      </c>
      <c r="G52" s="88">
        <v>1</v>
      </c>
      <c r="H52" s="89">
        <f t="shared" si="3"/>
        <v>1.23</v>
      </c>
      <c r="I52" s="107">
        <f t="shared" si="4"/>
        <v>1.23</v>
      </c>
      <c r="J52" s="91">
        <f t="shared" si="1"/>
        <v>4.4800000000000004</v>
      </c>
      <c r="K52" s="3">
        <f t="shared" si="5"/>
        <v>0.2745535714285714</v>
      </c>
      <c r="M52" s="27">
        <v>46</v>
      </c>
    </row>
    <row r="53" spans="2:13">
      <c r="B53" s="102"/>
      <c r="C53" s="98">
        <f t="shared" si="0"/>
        <v>3.25</v>
      </c>
      <c r="D53" s="88">
        <v>0</v>
      </c>
      <c r="E53" s="88">
        <v>0</v>
      </c>
      <c r="F53" s="88">
        <f t="shared" si="2"/>
        <v>1.2349999999999999</v>
      </c>
      <c r="G53" s="88">
        <v>1</v>
      </c>
      <c r="H53" s="89">
        <f t="shared" si="3"/>
        <v>1.2349999999999999</v>
      </c>
      <c r="I53" s="107">
        <f t="shared" si="4"/>
        <v>1.2349999999999999</v>
      </c>
      <c r="J53" s="91">
        <f t="shared" si="1"/>
        <v>4.4849999999999994</v>
      </c>
      <c r="K53" s="3">
        <f t="shared" si="5"/>
        <v>0.27536231884057971</v>
      </c>
      <c r="M53" s="27">
        <v>47</v>
      </c>
    </row>
    <row r="54" spans="2:13">
      <c r="B54" s="102"/>
      <c r="C54" s="98">
        <f t="shared" si="0"/>
        <v>3.25</v>
      </c>
      <c r="D54" s="88">
        <v>0</v>
      </c>
      <c r="E54" s="88">
        <v>0</v>
      </c>
      <c r="F54" s="88">
        <f t="shared" si="2"/>
        <v>1.24</v>
      </c>
      <c r="G54" s="88">
        <v>1</v>
      </c>
      <c r="H54" s="89">
        <f t="shared" si="3"/>
        <v>1.24</v>
      </c>
      <c r="I54" s="107">
        <f t="shared" si="4"/>
        <v>1.24</v>
      </c>
      <c r="J54" s="91">
        <f t="shared" si="1"/>
        <v>4.49</v>
      </c>
      <c r="K54" s="3">
        <f t="shared" si="5"/>
        <v>0.27616926503340755</v>
      </c>
      <c r="M54" s="27">
        <v>48</v>
      </c>
    </row>
    <row r="55" spans="2:13">
      <c r="B55" s="102"/>
      <c r="C55" s="98">
        <f t="shared" si="0"/>
        <v>3.25</v>
      </c>
      <c r="D55" s="88">
        <v>0</v>
      </c>
      <c r="E55" s="88">
        <v>0</v>
      </c>
      <c r="F55" s="88">
        <f t="shared" si="2"/>
        <v>1.2450000000000001</v>
      </c>
      <c r="G55" s="88">
        <v>1</v>
      </c>
      <c r="H55" s="89">
        <f t="shared" si="3"/>
        <v>1.2450000000000001</v>
      </c>
      <c r="I55" s="107">
        <f t="shared" si="4"/>
        <v>1.2450000000000001</v>
      </c>
      <c r="J55" s="91">
        <f t="shared" si="1"/>
        <v>4.4950000000000001</v>
      </c>
      <c r="K55" s="3">
        <f t="shared" si="5"/>
        <v>0.27697441601779754</v>
      </c>
      <c r="M55" s="27">
        <v>49</v>
      </c>
    </row>
    <row r="56" spans="2:13">
      <c r="B56" s="102"/>
      <c r="C56" s="98">
        <f t="shared" si="0"/>
        <v>3.25</v>
      </c>
      <c r="D56" s="88">
        <v>0</v>
      </c>
      <c r="E56" s="88">
        <v>0</v>
      </c>
      <c r="F56" s="88">
        <f t="shared" si="2"/>
        <v>1.25</v>
      </c>
      <c r="G56" s="88">
        <v>1</v>
      </c>
      <c r="H56" s="89">
        <f t="shared" si="3"/>
        <v>1.25</v>
      </c>
      <c r="I56" s="107">
        <f t="shared" si="4"/>
        <v>1.25</v>
      </c>
      <c r="J56" s="91">
        <f t="shared" si="1"/>
        <v>4.5</v>
      </c>
      <c r="K56" s="3">
        <f t="shared" si="5"/>
        <v>0.27777777777777779</v>
      </c>
      <c r="L56" t="s">
        <v>116</v>
      </c>
      <c r="M56" s="27">
        <v>50</v>
      </c>
    </row>
    <row r="57" spans="2:13">
      <c r="B57" s="102"/>
      <c r="C57" s="98">
        <f t="shared" si="0"/>
        <v>3.25</v>
      </c>
      <c r="D57" s="88">
        <v>0</v>
      </c>
      <c r="E57" s="88">
        <v>0</v>
      </c>
      <c r="F57" s="88">
        <f t="shared" si="2"/>
        <v>1.2549999999999999</v>
      </c>
      <c r="G57" s="88">
        <v>1</v>
      </c>
      <c r="H57" s="89">
        <f t="shared" ref="H57:H120" si="7">((1-D57)+D57*E57)*F57*G57</f>
        <v>1.2549999999999999</v>
      </c>
      <c r="I57" s="107">
        <f t="shared" si="4"/>
        <v>1.2549999999999999</v>
      </c>
      <c r="J57" s="91">
        <f t="shared" si="1"/>
        <v>4.5049999999999999</v>
      </c>
      <c r="K57" s="3">
        <f t="shared" si="5"/>
        <v>0.27857935627081021</v>
      </c>
      <c r="M57" s="27">
        <v>51</v>
      </c>
    </row>
    <row r="58" spans="2:13">
      <c r="B58" s="102"/>
      <c r="C58" s="98">
        <f t="shared" si="0"/>
        <v>3.25</v>
      </c>
      <c r="D58" s="88">
        <v>0</v>
      </c>
      <c r="E58" s="88">
        <v>0</v>
      </c>
      <c r="F58" s="88">
        <f t="shared" si="2"/>
        <v>1.26</v>
      </c>
      <c r="G58" s="88">
        <v>1</v>
      </c>
      <c r="H58" s="89">
        <f t="shared" si="7"/>
        <v>1.26</v>
      </c>
      <c r="I58" s="107">
        <f t="shared" si="4"/>
        <v>1.26</v>
      </c>
      <c r="J58" s="91">
        <f t="shared" si="1"/>
        <v>4.51</v>
      </c>
      <c r="K58" s="3">
        <f t="shared" si="5"/>
        <v>0.27937915742793795</v>
      </c>
      <c r="M58" s="27">
        <v>52</v>
      </c>
    </row>
    <row r="59" spans="2:13">
      <c r="B59" s="102"/>
      <c r="C59" s="98">
        <f t="shared" si="0"/>
        <v>3.25</v>
      </c>
      <c r="D59" s="88">
        <v>0</v>
      </c>
      <c r="E59" s="88">
        <v>0</v>
      </c>
      <c r="F59" s="88">
        <f t="shared" si="2"/>
        <v>1.2650000000000001</v>
      </c>
      <c r="G59" s="88">
        <v>1</v>
      </c>
      <c r="H59" s="89">
        <f t="shared" si="7"/>
        <v>1.2650000000000001</v>
      </c>
      <c r="I59" s="107">
        <f t="shared" si="4"/>
        <v>1.2650000000000001</v>
      </c>
      <c r="J59" s="91">
        <f t="shared" si="1"/>
        <v>4.5150000000000006</v>
      </c>
      <c r="K59" s="3">
        <f t="shared" si="5"/>
        <v>0.28017718715393131</v>
      </c>
      <c r="M59" s="27">
        <v>53</v>
      </c>
    </row>
    <row r="60" spans="2:13">
      <c r="B60" s="102"/>
      <c r="C60" s="98">
        <f t="shared" si="0"/>
        <v>3.25</v>
      </c>
      <c r="D60" s="88">
        <v>0</v>
      </c>
      <c r="E60" s="88">
        <v>0</v>
      </c>
      <c r="F60" s="88">
        <f t="shared" si="2"/>
        <v>1.27</v>
      </c>
      <c r="G60" s="88">
        <v>1</v>
      </c>
      <c r="H60" s="89">
        <f t="shared" si="7"/>
        <v>1.27</v>
      </c>
      <c r="I60" s="107">
        <f t="shared" si="4"/>
        <v>1.27</v>
      </c>
      <c r="J60" s="91">
        <f t="shared" si="1"/>
        <v>4.5199999999999996</v>
      </c>
      <c r="K60" s="3">
        <f t="shared" si="5"/>
        <v>0.28097345132743368</v>
      </c>
      <c r="M60" s="27">
        <v>54</v>
      </c>
    </row>
    <row r="61" spans="2:13">
      <c r="B61" s="102"/>
      <c r="C61" s="98">
        <f t="shared" si="0"/>
        <v>3.25</v>
      </c>
      <c r="D61" s="88">
        <v>0</v>
      </c>
      <c r="E61" s="88">
        <v>0</v>
      </c>
      <c r="F61" s="88">
        <f t="shared" si="2"/>
        <v>1.2749999999999999</v>
      </c>
      <c r="G61" s="88">
        <v>1</v>
      </c>
      <c r="H61" s="89">
        <f t="shared" si="7"/>
        <v>1.2749999999999999</v>
      </c>
      <c r="I61" s="107">
        <f t="shared" si="4"/>
        <v>1.2749999999999999</v>
      </c>
      <c r="J61" s="91">
        <f t="shared" si="1"/>
        <v>4.5250000000000004</v>
      </c>
      <c r="K61" s="3">
        <f t="shared" si="5"/>
        <v>0.28176795580110492</v>
      </c>
      <c r="M61" s="27">
        <v>55</v>
      </c>
    </row>
    <row r="62" spans="2:13">
      <c r="B62" s="104"/>
      <c r="C62" s="98">
        <f t="shared" si="0"/>
        <v>3.25</v>
      </c>
      <c r="D62" s="88">
        <v>0</v>
      </c>
      <c r="E62" s="88">
        <v>0</v>
      </c>
      <c r="F62" s="88">
        <f t="shared" si="2"/>
        <v>1.28</v>
      </c>
      <c r="G62" s="88">
        <v>1</v>
      </c>
      <c r="H62" s="89">
        <f t="shared" si="7"/>
        <v>1.28</v>
      </c>
      <c r="I62" s="107">
        <f t="shared" si="4"/>
        <v>1.28</v>
      </c>
      <c r="J62" s="91">
        <f t="shared" si="1"/>
        <v>4.53</v>
      </c>
      <c r="K62" s="3">
        <f t="shared" si="5"/>
        <v>0.282560706401766</v>
      </c>
      <c r="M62" s="27">
        <v>56</v>
      </c>
    </row>
    <row r="63" spans="2:13">
      <c r="B63" s="104"/>
      <c r="C63" s="98">
        <f t="shared" si="0"/>
        <v>3.25</v>
      </c>
      <c r="D63" s="88">
        <v>0</v>
      </c>
      <c r="E63" s="88">
        <v>0</v>
      </c>
      <c r="F63" s="88">
        <f t="shared" si="2"/>
        <v>1.2849999999999999</v>
      </c>
      <c r="G63" s="88">
        <v>1</v>
      </c>
      <c r="H63" s="89">
        <f t="shared" si="7"/>
        <v>1.2849999999999999</v>
      </c>
      <c r="I63" s="107">
        <f t="shared" si="4"/>
        <v>1.2849999999999999</v>
      </c>
      <c r="J63" s="91">
        <f t="shared" si="1"/>
        <v>4.5350000000000001</v>
      </c>
      <c r="K63" s="3">
        <f t="shared" si="5"/>
        <v>0.28335170893054024</v>
      </c>
      <c r="M63" s="27">
        <v>57</v>
      </c>
    </row>
    <row r="64" spans="2:13">
      <c r="B64" s="104"/>
      <c r="C64" s="98">
        <f t="shared" si="0"/>
        <v>3.25</v>
      </c>
      <c r="D64" s="88">
        <v>0</v>
      </c>
      <c r="E64" s="88">
        <v>0</v>
      </c>
      <c r="F64" s="88">
        <f t="shared" si="2"/>
        <v>1.29</v>
      </c>
      <c r="G64" s="88">
        <v>1</v>
      </c>
      <c r="H64" s="89">
        <f t="shared" si="7"/>
        <v>1.29</v>
      </c>
      <c r="I64" s="107">
        <f t="shared" si="4"/>
        <v>1.29</v>
      </c>
      <c r="J64" s="91">
        <f t="shared" si="1"/>
        <v>4.54</v>
      </c>
      <c r="K64" s="3">
        <f t="shared" si="5"/>
        <v>0.28414096916299558</v>
      </c>
      <c r="M64" s="27">
        <v>58</v>
      </c>
    </row>
    <row r="65" spans="2:13">
      <c r="B65" s="104"/>
      <c r="C65" s="98">
        <f t="shared" si="0"/>
        <v>3.25</v>
      </c>
      <c r="D65" s="88">
        <v>0</v>
      </c>
      <c r="E65" s="88">
        <v>0</v>
      </c>
      <c r="F65" s="88">
        <f t="shared" si="2"/>
        <v>1.2949999999999999</v>
      </c>
      <c r="G65" s="88">
        <v>1</v>
      </c>
      <c r="H65" s="89">
        <f t="shared" si="7"/>
        <v>1.2949999999999999</v>
      </c>
      <c r="I65" s="107">
        <f t="shared" si="4"/>
        <v>1.2949999999999999</v>
      </c>
      <c r="J65" s="91">
        <f t="shared" si="1"/>
        <v>4.5449999999999999</v>
      </c>
      <c r="K65" s="3">
        <f t="shared" si="5"/>
        <v>0.2849284928492849</v>
      </c>
      <c r="M65" s="27">
        <v>59</v>
      </c>
    </row>
    <row r="66" spans="2:13">
      <c r="B66" s="100">
        <f>1+M66/200</f>
        <v>1.3</v>
      </c>
      <c r="C66" s="98">
        <f t="shared" si="0"/>
        <v>4.55</v>
      </c>
      <c r="D66" s="88">
        <v>0</v>
      </c>
      <c r="E66" s="88">
        <v>0</v>
      </c>
      <c r="F66" s="88">
        <f t="shared" si="2"/>
        <v>1.3</v>
      </c>
      <c r="G66" s="88">
        <v>1</v>
      </c>
      <c r="H66" s="89">
        <f t="shared" si="7"/>
        <v>1.3</v>
      </c>
      <c r="I66" s="107">
        <f t="shared" si="4"/>
        <v>1.3</v>
      </c>
      <c r="J66" s="91">
        <f t="shared" si="1"/>
        <v>5.85</v>
      </c>
      <c r="K66" s="3">
        <f t="shared" si="5"/>
        <v>0.22222222222222224</v>
      </c>
      <c r="M66" s="27">
        <v>60</v>
      </c>
    </row>
    <row r="67" spans="2:13">
      <c r="B67" s="104"/>
      <c r="C67" s="98">
        <f t="shared" si="0"/>
        <v>4.55</v>
      </c>
      <c r="D67" s="88">
        <v>0</v>
      </c>
      <c r="E67" s="88">
        <v>0</v>
      </c>
      <c r="F67" s="88">
        <f t="shared" si="2"/>
        <v>1.3049999999999999</v>
      </c>
      <c r="G67" s="88">
        <v>1</v>
      </c>
      <c r="H67" s="89">
        <f t="shared" si="7"/>
        <v>1.3049999999999999</v>
      </c>
      <c r="I67" s="107">
        <f t="shared" si="4"/>
        <v>1.3049999999999999</v>
      </c>
      <c r="J67" s="91">
        <f t="shared" si="1"/>
        <v>5.8549999999999995</v>
      </c>
      <c r="K67" s="3">
        <f t="shared" si="5"/>
        <v>0.22288642186165672</v>
      </c>
      <c r="M67" s="27">
        <v>61</v>
      </c>
    </row>
    <row r="68" spans="2:13">
      <c r="B68" s="104"/>
      <c r="C68" s="98">
        <f t="shared" si="0"/>
        <v>4.55</v>
      </c>
      <c r="D68" s="88">
        <v>0</v>
      </c>
      <c r="E68" s="88">
        <v>0</v>
      </c>
      <c r="F68" s="88">
        <f t="shared" si="2"/>
        <v>1.31</v>
      </c>
      <c r="G68" s="88">
        <v>1</v>
      </c>
      <c r="H68" s="89">
        <f t="shared" si="7"/>
        <v>1.31</v>
      </c>
      <c r="I68" s="107">
        <f t="shared" si="4"/>
        <v>1.31</v>
      </c>
      <c r="J68" s="91">
        <f t="shared" si="1"/>
        <v>5.8599999999999994</v>
      </c>
      <c r="K68" s="3">
        <f t="shared" si="5"/>
        <v>0.22354948805460753</v>
      </c>
      <c r="M68" s="27">
        <v>62</v>
      </c>
    </row>
    <row r="69" spans="2:13">
      <c r="B69" s="104"/>
      <c r="C69" s="98">
        <f t="shared" si="0"/>
        <v>4.55</v>
      </c>
      <c r="D69" s="88">
        <v>0</v>
      </c>
      <c r="E69" s="88">
        <v>0</v>
      </c>
      <c r="F69" s="88">
        <f t="shared" si="2"/>
        <v>1.3149999999999999</v>
      </c>
      <c r="G69" s="88">
        <v>1</v>
      </c>
      <c r="H69" s="89">
        <f t="shared" si="7"/>
        <v>1.3149999999999999</v>
      </c>
      <c r="I69" s="107">
        <f t="shared" si="4"/>
        <v>1.3149999999999999</v>
      </c>
      <c r="J69" s="91">
        <f t="shared" si="1"/>
        <v>5.8650000000000002</v>
      </c>
      <c r="K69" s="3">
        <f t="shared" si="5"/>
        <v>0.22421142369991473</v>
      </c>
      <c r="M69" s="27">
        <v>63</v>
      </c>
    </row>
    <row r="70" spans="2:13">
      <c r="B70" s="104"/>
      <c r="C70" s="98">
        <f t="shared" ref="C70:C133" si="8">IF(B70&gt;0,C69+B70,C69)</f>
        <v>4.55</v>
      </c>
      <c r="D70" s="88">
        <v>0</v>
      </c>
      <c r="E70" s="88">
        <v>0</v>
      </c>
      <c r="F70" s="88">
        <f t="shared" si="2"/>
        <v>1.32</v>
      </c>
      <c r="G70" s="88">
        <v>1</v>
      </c>
      <c r="H70" s="89">
        <f t="shared" si="7"/>
        <v>1.32</v>
      </c>
      <c r="I70" s="107">
        <f t="shared" si="4"/>
        <v>1.32</v>
      </c>
      <c r="J70" s="91">
        <f t="shared" ref="J70:J133" si="9">C70+I70</f>
        <v>5.87</v>
      </c>
      <c r="K70" s="3">
        <f t="shared" si="5"/>
        <v>0.22487223168654175</v>
      </c>
      <c r="M70" s="27">
        <v>64</v>
      </c>
    </row>
    <row r="71" spans="2:13">
      <c r="B71" s="101"/>
      <c r="C71" s="98">
        <f t="shared" si="8"/>
        <v>4.55</v>
      </c>
      <c r="D71" s="88">
        <v>0</v>
      </c>
      <c r="E71" s="88">
        <v>0</v>
      </c>
      <c r="F71" s="88">
        <f t="shared" ref="F71:F134" si="10">100%+M71/200</f>
        <v>1.325</v>
      </c>
      <c r="G71" s="88">
        <v>1</v>
      </c>
      <c r="H71" s="89">
        <f t="shared" si="7"/>
        <v>1.325</v>
      </c>
      <c r="I71" s="107">
        <f t="shared" ref="I71:I134" si="11">H71*I$5</f>
        <v>1.325</v>
      </c>
      <c r="J71" s="91">
        <f t="shared" si="9"/>
        <v>5.875</v>
      </c>
      <c r="K71" s="3">
        <f t="shared" ref="K71:K134" si="12">I71/J71</f>
        <v>0.22553191489361701</v>
      </c>
      <c r="M71" s="27">
        <v>65</v>
      </c>
    </row>
    <row r="72" spans="2:13">
      <c r="B72" s="104"/>
      <c r="C72" s="98">
        <f t="shared" si="8"/>
        <v>4.55</v>
      </c>
      <c r="D72" s="88">
        <v>0</v>
      </c>
      <c r="E72" s="88">
        <v>0</v>
      </c>
      <c r="F72" s="88">
        <f t="shared" si="10"/>
        <v>1.33</v>
      </c>
      <c r="G72" s="88">
        <v>1</v>
      </c>
      <c r="H72" s="89">
        <f t="shared" si="7"/>
        <v>1.33</v>
      </c>
      <c r="I72" s="107">
        <f t="shared" si="11"/>
        <v>1.33</v>
      </c>
      <c r="J72" s="91">
        <f t="shared" si="9"/>
        <v>5.88</v>
      </c>
      <c r="K72" s="3">
        <f t="shared" si="12"/>
        <v>0.22619047619047622</v>
      </c>
      <c r="M72" s="27">
        <v>66</v>
      </c>
    </row>
    <row r="73" spans="2:13">
      <c r="B73" s="104"/>
      <c r="C73" s="98">
        <f t="shared" si="8"/>
        <v>4.55</v>
      </c>
      <c r="D73" s="88">
        <v>0</v>
      </c>
      <c r="E73" s="88">
        <v>0</v>
      </c>
      <c r="F73" s="88">
        <f t="shared" si="10"/>
        <v>1.335</v>
      </c>
      <c r="G73" s="88">
        <v>1</v>
      </c>
      <c r="H73" s="89">
        <f t="shared" si="7"/>
        <v>1.335</v>
      </c>
      <c r="I73" s="107">
        <f t="shared" si="11"/>
        <v>1.335</v>
      </c>
      <c r="J73" s="91">
        <f t="shared" si="9"/>
        <v>5.8849999999999998</v>
      </c>
      <c r="K73" s="3">
        <f t="shared" si="12"/>
        <v>0.22684791843670349</v>
      </c>
      <c r="M73" s="27">
        <v>67</v>
      </c>
    </row>
    <row r="74" spans="2:13">
      <c r="B74" s="104"/>
      <c r="C74" s="98">
        <f t="shared" si="8"/>
        <v>4.55</v>
      </c>
      <c r="D74" s="88">
        <v>0</v>
      </c>
      <c r="E74" s="88">
        <v>0</v>
      </c>
      <c r="F74" s="88">
        <f t="shared" si="10"/>
        <v>1.34</v>
      </c>
      <c r="G74" s="88">
        <v>1</v>
      </c>
      <c r="H74" s="89">
        <f t="shared" si="7"/>
        <v>1.34</v>
      </c>
      <c r="I74" s="107">
        <f t="shared" si="11"/>
        <v>1.34</v>
      </c>
      <c r="J74" s="91">
        <f t="shared" si="9"/>
        <v>5.89</v>
      </c>
      <c r="K74" s="3">
        <f t="shared" si="12"/>
        <v>0.22750424448217321</v>
      </c>
      <c r="M74" s="27">
        <v>68</v>
      </c>
    </row>
    <row r="75" spans="2:13">
      <c r="B75" s="104"/>
      <c r="C75" s="98">
        <f t="shared" si="8"/>
        <v>4.55</v>
      </c>
      <c r="D75" s="88">
        <v>0</v>
      </c>
      <c r="E75" s="88">
        <v>0</v>
      </c>
      <c r="F75" s="88">
        <f t="shared" si="10"/>
        <v>1.345</v>
      </c>
      <c r="G75" s="88">
        <v>1</v>
      </c>
      <c r="H75" s="89">
        <f t="shared" si="7"/>
        <v>1.345</v>
      </c>
      <c r="I75" s="107">
        <f t="shared" si="11"/>
        <v>1.345</v>
      </c>
      <c r="J75" s="91">
        <f t="shared" si="9"/>
        <v>5.8949999999999996</v>
      </c>
      <c r="K75" s="3">
        <f t="shared" si="12"/>
        <v>0.22815945716709077</v>
      </c>
      <c r="M75" s="27">
        <v>69</v>
      </c>
    </row>
    <row r="76" spans="2:13">
      <c r="B76" s="104"/>
      <c r="C76" s="98">
        <f t="shared" si="8"/>
        <v>4.55</v>
      </c>
      <c r="D76" s="88">
        <v>0</v>
      </c>
      <c r="E76" s="88">
        <v>0</v>
      </c>
      <c r="F76" s="88">
        <f t="shared" si="10"/>
        <v>1.35</v>
      </c>
      <c r="G76" s="88">
        <v>1</v>
      </c>
      <c r="H76" s="89">
        <f t="shared" si="7"/>
        <v>1.35</v>
      </c>
      <c r="I76" s="107">
        <f t="shared" si="11"/>
        <v>1.35</v>
      </c>
      <c r="J76" s="91">
        <f t="shared" si="9"/>
        <v>5.9</v>
      </c>
      <c r="K76" s="3">
        <f t="shared" si="12"/>
        <v>0.2288135593220339</v>
      </c>
      <c r="M76" s="27">
        <v>70</v>
      </c>
    </row>
    <row r="77" spans="2:13">
      <c r="B77" s="104"/>
      <c r="C77" s="98">
        <f t="shared" si="8"/>
        <v>4.55</v>
      </c>
      <c r="D77" s="88">
        <v>0</v>
      </c>
      <c r="E77" s="88">
        <v>0</v>
      </c>
      <c r="F77" s="88">
        <f t="shared" si="10"/>
        <v>1.355</v>
      </c>
      <c r="G77" s="88">
        <v>1</v>
      </c>
      <c r="H77" s="89">
        <f t="shared" si="7"/>
        <v>1.355</v>
      </c>
      <c r="I77" s="107">
        <f t="shared" si="11"/>
        <v>1.355</v>
      </c>
      <c r="J77" s="91">
        <f t="shared" si="9"/>
        <v>5.9049999999999994</v>
      </c>
      <c r="K77" s="3">
        <f t="shared" si="12"/>
        <v>0.22946655376799324</v>
      </c>
      <c r="M77" s="27">
        <v>71</v>
      </c>
    </row>
    <row r="78" spans="2:13">
      <c r="B78" s="104"/>
      <c r="C78" s="98">
        <f t="shared" si="8"/>
        <v>4.55</v>
      </c>
      <c r="D78" s="88">
        <v>0</v>
      </c>
      <c r="E78" s="88">
        <v>0</v>
      </c>
      <c r="F78" s="88">
        <f t="shared" si="10"/>
        <v>1.3599999999999999</v>
      </c>
      <c r="G78" s="88">
        <v>1</v>
      </c>
      <c r="H78" s="89">
        <f t="shared" si="7"/>
        <v>1.3599999999999999</v>
      </c>
      <c r="I78" s="107">
        <f t="shared" si="11"/>
        <v>1.3599999999999999</v>
      </c>
      <c r="J78" s="91">
        <f t="shared" si="9"/>
        <v>5.91</v>
      </c>
      <c r="K78" s="3">
        <f t="shared" si="12"/>
        <v>0.23011844331641285</v>
      </c>
      <c r="M78" s="27">
        <v>72</v>
      </c>
    </row>
    <row r="79" spans="2:13">
      <c r="B79" s="104"/>
      <c r="C79" s="98">
        <f t="shared" si="8"/>
        <v>4.55</v>
      </c>
      <c r="D79" s="88">
        <v>0</v>
      </c>
      <c r="E79" s="88">
        <v>0</v>
      </c>
      <c r="F79" s="88">
        <f t="shared" si="10"/>
        <v>1.365</v>
      </c>
      <c r="G79" s="88">
        <v>1</v>
      </c>
      <c r="H79" s="89">
        <f t="shared" si="7"/>
        <v>1.365</v>
      </c>
      <c r="I79" s="107">
        <f t="shared" si="11"/>
        <v>1.365</v>
      </c>
      <c r="J79" s="91">
        <f t="shared" si="9"/>
        <v>5.915</v>
      </c>
      <c r="K79" s="3">
        <f t="shared" si="12"/>
        <v>0.23076923076923075</v>
      </c>
      <c r="M79" s="27">
        <v>73</v>
      </c>
    </row>
    <row r="80" spans="2:13">
      <c r="B80" s="104"/>
      <c r="C80" s="98">
        <f t="shared" si="8"/>
        <v>4.55</v>
      </c>
      <c r="D80" s="88">
        <v>0</v>
      </c>
      <c r="E80" s="88">
        <v>0</v>
      </c>
      <c r="F80" s="88">
        <f t="shared" si="10"/>
        <v>1.37</v>
      </c>
      <c r="G80" s="88">
        <v>1</v>
      </c>
      <c r="H80" s="89">
        <f t="shared" si="7"/>
        <v>1.37</v>
      </c>
      <c r="I80" s="107">
        <f t="shared" si="11"/>
        <v>1.37</v>
      </c>
      <c r="J80" s="91">
        <f t="shared" si="9"/>
        <v>5.92</v>
      </c>
      <c r="K80" s="3">
        <f t="shared" si="12"/>
        <v>0.23141891891891894</v>
      </c>
      <c r="M80" s="27">
        <v>74</v>
      </c>
    </row>
    <row r="81" spans="2:15">
      <c r="B81" s="104"/>
      <c r="C81" s="98">
        <f t="shared" si="8"/>
        <v>4.55</v>
      </c>
      <c r="D81" s="88">
        <v>0</v>
      </c>
      <c r="E81" s="88">
        <v>0</v>
      </c>
      <c r="F81" s="88">
        <f t="shared" si="10"/>
        <v>1.375</v>
      </c>
      <c r="G81" s="88">
        <v>1</v>
      </c>
      <c r="H81" s="89">
        <f t="shared" si="7"/>
        <v>1.375</v>
      </c>
      <c r="I81" s="107">
        <f t="shared" si="11"/>
        <v>1.375</v>
      </c>
      <c r="J81" s="91">
        <f t="shared" si="9"/>
        <v>5.9249999999999998</v>
      </c>
      <c r="K81" s="3">
        <f t="shared" si="12"/>
        <v>0.2320675105485232</v>
      </c>
      <c r="M81" s="27">
        <v>75</v>
      </c>
    </row>
    <row r="82" spans="2:15">
      <c r="B82" s="104"/>
      <c r="C82" s="98">
        <f t="shared" si="8"/>
        <v>4.55</v>
      </c>
      <c r="D82" s="88">
        <v>0</v>
      </c>
      <c r="E82" s="88">
        <v>0</v>
      </c>
      <c r="F82" s="88">
        <f t="shared" si="10"/>
        <v>1.38</v>
      </c>
      <c r="G82" s="88">
        <v>1</v>
      </c>
      <c r="H82" s="89">
        <f t="shared" si="7"/>
        <v>1.38</v>
      </c>
      <c r="I82" s="107">
        <f t="shared" si="11"/>
        <v>1.38</v>
      </c>
      <c r="J82" s="91">
        <f t="shared" si="9"/>
        <v>5.93</v>
      </c>
      <c r="K82" s="3">
        <f t="shared" si="12"/>
        <v>0.2327150084317032</v>
      </c>
      <c r="M82" s="27">
        <v>76</v>
      </c>
    </row>
    <row r="83" spans="2:15">
      <c r="B83" s="104"/>
      <c r="C83" s="98">
        <f t="shared" si="8"/>
        <v>4.55</v>
      </c>
      <c r="D83" s="88">
        <v>0</v>
      </c>
      <c r="E83" s="88">
        <v>0</v>
      </c>
      <c r="F83" s="88">
        <f t="shared" si="10"/>
        <v>1.385</v>
      </c>
      <c r="G83" s="88">
        <v>1</v>
      </c>
      <c r="H83" s="89">
        <f t="shared" si="7"/>
        <v>1.385</v>
      </c>
      <c r="I83" s="107">
        <f t="shared" si="11"/>
        <v>1.385</v>
      </c>
      <c r="J83" s="91">
        <f t="shared" si="9"/>
        <v>5.9349999999999996</v>
      </c>
      <c r="K83" s="3">
        <f t="shared" si="12"/>
        <v>0.23336141533277172</v>
      </c>
      <c r="M83" s="27">
        <v>77</v>
      </c>
    </row>
    <row r="84" spans="2:15">
      <c r="B84" s="104"/>
      <c r="C84" s="98">
        <f t="shared" si="8"/>
        <v>4.55</v>
      </c>
      <c r="D84" s="88">
        <v>0</v>
      </c>
      <c r="E84" s="88">
        <v>0</v>
      </c>
      <c r="F84" s="88">
        <f t="shared" si="10"/>
        <v>1.3900000000000001</v>
      </c>
      <c r="G84" s="88">
        <v>1</v>
      </c>
      <c r="H84" s="89">
        <f t="shared" si="7"/>
        <v>1.3900000000000001</v>
      </c>
      <c r="I84" s="107">
        <f t="shared" si="11"/>
        <v>1.3900000000000001</v>
      </c>
      <c r="J84" s="91">
        <f t="shared" si="9"/>
        <v>5.9399999999999995</v>
      </c>
      <c r="K84" s="3">
        <f t="shared" si="12"/>
        <v>0.23400673400673405</v>
      </c>
      <c r="M84" s="27">
        <v>78</v>
      </c>
    </row>
    <row r="85" spans="2:15">
      <c r="B85" s="104"/>
      <c r="C85" s="98">
        <f t="shared" si="8"/>
        <v>4.55</v>
      </c>
      <c r="D85" s="88">
        <v>0</v>
      </c>
      <c r="E85" s="88">
        <v>0</v>
      </c>
      <c r="F85" s="88">
        <f t="shared" si="10"/>
        <v>1.395</v>
      </c>
      <c r="G85" s="88">
        <v>1</v>
      </c>
      <c r="H85" s="89">
        <f t="shared" si="7"/>
        <v>1.395</v>
      </c>
      <c r="I85" s="107">
        <f t="shared" si="11"/>
        <v>1.395</v>
      </c>
      <c r="J85" s="91">
        <f t="shared" si="9"/>
        <v>5.9450000000000003</v>
      </c>
      <c r="K85" s="3">
        <f t="shared" si="12"/>
        <v>0.23465096719932715</v>
      </c>
      <c r="M85" s="27">
        <v>79</v>
      </c>
    </row>
    <row r="86" spans="2:15">
      <c r="B86" s="104"/>
      <c r="C86" s="98">
        <f t="shared" si="8"/>
        <v>4.55</v>
      </c>
      <c r="D86" s="88">
        <v>0</v>
      </c>
      <c r="E86" s="88">
        <v>0</v>
      </c>
      <c r="F86" s="88">
        <f t="shared" si="10"/>
        <v>1.4</v>
      </c>
      <c r="G86" s="88">
        <v>1</v>
      </c>
      <c r="H86" s="89">
        <f t="shared" si="7"/>
        <v>1.4</v>
      </c>
      <c r="I86" s="107">
        <f t="shared" si="11"/>
        <v>1.4</v>
      </c>
      <c r="J86" s="91">
        <f t="shared" si="9"/>
        <v>5.9499999999999993</v>
      </c>
      <c r="K86" s="3">
        <f t="shared" si="12"/>
        <v>0.23529411764705885</v>
      </c>
      <c r="M86" s="27">
        <v>80</v>
      </c>
    </row>
    <row r="87" spans="2:15">
      <c r="B87" s="104"/>
      <c r="C87" s="98">
        <f t="shared" si="8"/>
        <v>4.55</v>
      </c>
      <c r="D87" s="88">
        <v>0</v>
      </c>
      <c r="E87" s="88">
        <v>0</v>
      </c>
      <c r="F87" s="88">
        <f t="shared" si="10"/>
        <v>1.405</v>
      </c>
      <c r="G87" s="88">
        <v>1</v>
      </c>
      <c r="H87" s="89">
        <f t="shared" si="7"/>
        <v>1.405</v>
      </c>
      <c r="I87" s="107">
        <f t="shared" si="11"/>
        <v>1.405</v>
      </c>
      <c r="J87" s="91">
        <f t="shared" si="9"/>
        <v>5.9550000000000001</v>
      </c>
      <c r="K87" s="3">
        <f t="shared" si="12"/>
        <v>0.23593618807724601</v>
      </c>
      <c r="M87" s="27">
        <v>81</v>
      </c>
    </row>
    <row r="88" spans="2:15">
      <c r="B88" s="104"/>
      <c r="C88" s="98">
        <f t="shared" si="8"/>
        <v>4.55</v>
      </c>
      <c r="D88" s="88">
        <v>0</v>
      </c>
      <c r="E88" s="88">
        <v>0</v>
      </c>
      <c r="F88" s="88">
        <f t="shared" si="10"/>
        <v>1.41</v>
      </c>
      <c r="G88" s="88">
        <v>1</v>
      </c>
      <c r="H88" s="89">
        <f t="shared" si="7"/>
        <v>1.41</v>
      </c>
      <c r="I88" s="107">
        <f t="shared" si="11"/>
        <v>1.41</v>
      </c>
      <c r="J88" s="91">
        <f t="shared" si="9"/>
        <v>5.96</v>
      </c>
      <c r="K88" s="3">
        <f t="shared" si="12"/>
        <v>0.23657718120805368</v>
      </c>
      <c r="M88" s="27">
        <v>82</v>
      </c>
    </row>
    <row r="89" spans="2:15">
      <c r="B89" s="104"/>
      <c r="C89" s="98">
        <f t="shared" si="8"/>
        <v>4.55</v>
      </c>
      <c r="D89" s="88">
        <v>0</v>
      </c>
      <c r="E89" s="88">
        <v>0</v>
      </c>
      <c r="F89" s="88">
        <f t="shared" si="10"/>
        <v>1.415</v>
      </c>
      <c r="G89" s="88">
        <v>1</v>
      </c>
      <c r="H89" s="89">
        <f t="shared" si="7"/>
        <v>1.415</v>
      </c>
      <c r="I89" s="107">
        <f t="shared" si="11"/>
        <v>1.415</v>
      </c>
      <c r="J89" s="91">
        <f t="shared" si="9"/>
        <v>5.9649999999999999</v>
      </c>
      <c r="K89" s="3">
        <f t="shared" si="12"/>
        <v>0.23721709974853311</v>
      </c>
      <c r="M89" s="27">
        <v>83</v>
      </c>
    </row>
    <row r="90" spans="2:15">
      <c r="B90" s="104"/>
      <c r="C90" s="98">
        <f t="shared" si="8"/>
        <v>4.55</v>
      </c>
      <c r="D90" s="88">
        <v>0</v>
      </c>
      <c r="E90" s="88">
        <v>0</v>
      </c>
      <c r="F90" s="88">
        <f t="shared" si="10"/>
        <v>1.42</v>
      </c>
      <c r="G90" s="88">
        <v>1</v>
      </c>
      <c r="H90" s="89">
        <f t="shared" si="7"/>
        <v>1.42</v>
      </c>
      <c r="I90" s="107">
        <f t="shared" si="11"/>
        <v>1.42</v>
      </c>
      <c r="J90" s="91">
        <f t="shared" si="9"/>
        <v>5.97</v>
      </c>
      <c r="K90" s="3">
        <f t="shared" si="12"/>
        <v>0.23785594639865995</v>
      </c>
      <c r="M90" s="27">
        <v>84</v>
      </c>
    </row>
    <row r="91" spans="2:15">
      <c r="B91" s="101"/>
      <c r="C91" s="98">
        <f t="shared" si="8"/>
        <v>4.55</v>
      </c>
      <c r="D91" s="88">
        <v>0</v>
      </c>
      <c r="E91" s="88">
        <v>0</v>
      </c>
      <c r="F91" s="88">
        <f t="shared" si="10"/>
        <v>1.425</v>
      </c>
      <c r="G91" s="88">
        <v>1</v>
      </c>
      <c r="H91" s="89">
        <f t="shared" si="7"/>
        <v>1.425</v>
      </c>
      <c r="I91" s="107">
        <f t="shared" si="11"/>
        <v>1.425</v>
      </c>
      <c r="J91" s="91">
        <f t="shared" si="9"/>
        <v>5.9749999999999996</v>
      </c>
      <c r="K91" s="3">
        <f t="shared" si="12"/>
        <v>0.2384937238493724</v>
      </c>
      <c r="M91" s="27">
        <v>85</v>
      </c>
      <c r="O91" t="s">
        <v>117</v>
      </c>
    </row>
    <row r="92" spans="2:15">
      <c r="B92" s="104"/>
      <c r="C92" s="98">
        <f t="shared" si="8"/>
        <v>4.55</v>
      </c>
      <c r="D92" s="88">
        <v>0</v>
      </c>
      <c r="E92" s="88">
        <v>0</v>
      </c>
      <c r="F92" s="88">
        <f t="shared" si="10"/>
        <v>1.43</v>
      </c>
      <c r="G92" s="88">
        <v>1</v>
      </c>
      <c r="H92" s="89">
        <f t="shared" si="7"/>
        <v>1.43</v>
      </c>
      <c r="I92" s="107">
        <f t="shared" si="11"/>
        <v>1.43</v>
      </c>
      <c r="J92" s="91">
        <f t="shared" si="9"/>
        <v>5.9799999999999995</v>
      </c>
      <c r="K92" s="3">
        <f t="shared" si="12"/>
        <v>0.2391304347826087</v>
      </c>
      <c r="M92" s="27">
        <v>86</v>
      </c>
    </row>
    <row r="93" spans="2:15">
      <c r="B93" s="104"/>
      <c r="C93" s="98">
        <f t="shared" si="8"/>
        <v>4.55</v>
      </c>
      <c r="D93" s="88">
        <v>0</v>
      </c>
      <c r="E93" s="88">
        <v>0</v>
      </c>
      <c r="F93" s="88">
        <f t="shared" si="10"/>
        <v>1.4350000000000001</v>
      </c>
      <c r="G93" s="88">
        <v>1</v>
      </c>
      <c r="H93" s="89">
        <f t="shared" si="7"/>
        <v>1.4350000000000001</v>
      </c>
      <c r="I93" s="107">
        <f t="shared" si="11"/>
        <v>1.4350000000000001</v>
      </c>
      <c r="J93" s="91">
        <f t="shared" si="9"/>
        <v>5.9849999999999994</v>
      </c>
      <c r="K93" s="3">
        <f t="shared" si="12"/>
        <v>0.23976608187134507</v>
      </c>
      <c r="M93" s="27">
        <v>87</v>
      </c>
    </row>
    <row r="94" spans="2:15">
      <c r="B94" s="104"/>
      <c r="C94" s="98">
        <f t="shared" si="8"/>
        <v>4.55</v>
      </c>
      <c r="D94" s="88">
        <v>0</v>
      </c>
      <c r="E94" s="88">
        <v>0</v>
      </c>
      <c r="F94" s="88">
        <f t="shared" si="10"/>
        <v>1.44</v>
      </c>
      <c r="G94" s="88">
        <v>1</v>
      </c>
      <c r="H94" s="89">
        <f t="shared" si="7"/>
        <v>1.44</v>
      </c>
      <c r="I94" s="107">
        <f t="shared" si="11"/>
        <v>1.44</v>
      </c>
      <c r="J94" s="91">
        <f t="shared" si="9"/>
        <v>5.99</v>
      </c>
      <c r="K94" s="3">
        <f t="shared" si="12"/>
        <v>0.2404006677796327</v>
      </c>
      <c r="M94" s="27">
        <v>88</v>
      </c>
    </row>
    <row r="95" spans="2:15">
      <c r="B95" s="104"/>
      <c r="C95" s="98">
        <f t="shared" si="8"/>
        <v>4.55</v>
      </c>
      <c r="D95" s="88">
        <v>0</v>
      </c>
      <c r="E95" s="88">
        <v>0</v>
      </c>
      <c r="F95" s="88">
        <f t="shared" si="10"/>
        <v>1.4450000000000001</v>
      </c>
      <c r="G95" s="88">
        <v>1</v>
      </c>
      <c r="H95" s="89">
        <f t="shared" si="7"/>
        <v>1.4450000000000001</v>
      </c>
      <c r="I95" s="107">
        <f t="shared" si="11"/>
        <v>1.4450000000000001</v>
      </c>
      <c r="J95" s="91">
        <f t="shared" si="9"/>
        <v>5.9950000000000001</v>
      </c>
      <c r="K95" s="3">
        <f t="shared" si="12"/>
        <v>0.24103419516263552</v>
      </c>
      <c r="M95" s="27">
        <v>89</v>
      </c>
    </row>
    <row r="96" spans="2:15">
      <c r="B96" s="100">
        <f>1+M96/200</f>
        <v>1.45</v>
      </c>
      <c r="C96" s="98">
        <f t="shared" si="8"/>
        <v>6</v>
      </c>
      <c r="D96" s="88">
        <v>0</v>
      </c>
      <c r="E96" s="88">
        <v>0</v>
      </c>
      <c r="F96" s="88">
        <f t="shared" si="10"/>
        <v>1.45</v>
      </c>
      <c r="G96" s="88">
        <v>1</v>
      </c>
      <c r="H96" s="89">
        <f t="shared" si="7"/>
        <v>1.45</v>
      </c>
      <c r="I96" s="107">
        <f t="shared" si="11"/>
        <v>1.45</v>
      </c>
      <c r="J96" s="91">
        <f t="shared" si="9"/>
        <v>7.45</v>
      </c>
      <c r="K96" s="3">
        <f t="shared" si="12"/>
        <v>0.19463087248322147</v>
      </c>
      <c r="M96" s="27">
        <v>90</v>
      </c>
    </row>
    <row r="97" spans="2:13">
      <c r="B97" s="104"/>
      <c r="C97" s="98">
        <f t="shared" si="8"/>
        <v>6</v>
      </c>
      <c r="D97" s="88">
        <v>0</v>
      </c>
      <c r="E97" s="88">
        <v>0</v>
      </c>
      <c r="F97" s="88">
        <f t="shared" si="10"/>
        <v>1.4550000000000001</v>
      </c>
      <c r="G97" s="88">
        <v>1</v>
      </c>
      <c r="H97" s="89">
        <f t="shared" si="7"/>
        <v>1.4550000000000001</v>
      </c>
      <c r="I97" s="107">
        <f t="shared" si="11"/>
        <v>1.4550000000000001</v>
      </c>
      <c r="J97" s="91">
        <f t="shared" si="9"/>
        <v>7.4550000000000001</v>
      </c>
      <c r="K97" s="3">
        <f t="shared" si="12"/>
        <v>0.19517102615694165</v>
      </c>
      <c r="M97" s="27">
        <v>91</v>
      </c>
    </row>
    <row r="98" spans="2:13">
      <c r="B98" s="104"/>
      <c r="C98" s="98">
        <f t="shared" si="8"/>
        <v>6</v>
      </c>
      <c r="D98" s="88">
        <v>0</v>
      </c>
      <c r="E98" s="88">
        <v>0</v>
      </c>
      <c r="F98" s="88">
        <f t="shared" si="10"/>
        <v>1.46</v>
      </c>
      <c r="G98" s="88">
        <v>1</v>
      </c>
      <c r="H98" s="89">
        <f t="shared" si="7"/>
        <v>1.46</v>
      </c>
      <c r="I98" s="107">
        <f t="shared" si="11"/>
        <v>1.46</v>
      </c>
      <c r="J98" s="91">
        <f t="shared" si="9"/>
        <v>7.46</v>
      </c>
      <c r="K98" s="3">
        <f t="shared" si="12"/>
        <v>0.19571045576407506</v>
      </c>
      <c r="M98" s="27">
        <v>92</v>
      </c>
    </row>
    <row r="99" spans="2:13">
      <c r="B99" s="104"/>
      <c r="C99" s="98">
        <f t="shared" si="8"/>
        <v>6</v>
      </c>
      <c r="D99" s="88">
        <v>0</v>
      </c>
      <c r="E99" s="88">
        <v>0</v>
      </c>
      <c r="F99" s="88">
        <f t="shared" si="10"/>
        <v>1.4650000000000001</v>
      </c>
      <c r="G99" s="88">
        <v>1</v>
      </c>
      <c r="H99" s="89">
        <f t="shared" si="7"/>
        <v>1.4650000000000001</v>
      </c>
      <c r="I99" s="107">
        <f t="shared" si="11"/>
        <v>1.4650000000000001</v>
      </c>
      <c r="J99" s="91">
        <f t="shared" si="9"/>
        <v>7.4649999999999999</v>
      </c>
      <c r="K99" s="3">
        <f t="shared" si="12"/>
        <v>0.19624916275954454</v>
      </c>
      <c r="M99" s="27">
        <v>93</v>
      </c>
    </row>
    <row r="100" spans="2:13">
      <c r="B100" s="104"/>
      <c r="C100" s="98">
        <f t="shared" si="8"/>
        <v>6</v>
      </c>
      <c r="D100" s="88">
        <v>0</v>
      </c>
      <c r="E100" s="88">
        <v>0</v>
      </c>
      <c r="F100" s="88">
        <f t="shared" si="10"/>
        <v>1.47</v>
      </c>
      <c r="G100" s="88">
        <v>1</v>
      </c>
      <c r="H100" s="89">
        <f t="shared" si="7"/>
        <v>1.47</v>
      </c>
      <c r="I100" s="107">
        <f t="shared" si="11"/>
        <v>1.47</v>
      </c>
      <c r="J100" s="91">
        <f t="shared" si="9"/>
        <v>7.47</v>
      </c>
      <c r="K100" s="3">
        <f t="shared" si="12"/>
        <v>0.19678714859437751</v>
      </c>
      <c r="M100" s="27">
        <v>94</v>
      </c>
    </row>
    <row r="101" spans="2:13">
      <c r="B101" s="104"/>
      <c r="C101" s="98">
        <f t="shared" si="8"/>
        <v>6</v>
      </c>
      <c r="D101" s="88">
        <v>0</v>
      </c>
      <c r="E101" s="88">
        <v>0</v>
      </c>
      <c r="F101" s="88">
        <f t="shared" si="10"/>
        <v>1.4750000000000001</v>
      </c>
      <c r="G101" s="88">
        <v>1</v>
      </c>
      <c r="H101" s="89">
        <f t="shared" si="7"/>
        <v>1.4750000000000001</v>
      </c>
      <c r="I101" s="107">
        <f t="shared" si="11"/>
        <v>1.4750000000000001</v>
      </c>
      <c r="J101" s="91">
        <f t="shared" si="9"/>
        <v>7.4749999999999996</v>
      </c>
      <c r="K101" s="3">
        <f t="shared" si="12"/>
        <v>0.1973244147157191</v>
      </c>
      <c r="M101" s="27">
        <v>95</v>
      </c>
    </row>
    <row r="102" spans="2:13">
      <c r="B102" s="104"/>
      <c r="C102" s="98">
        <f t="shared" si="8"/>
        <v>6</v>
      </c>
      <c r="D102" s="88">
        <v>0</v>
      </c>
      <c r="E102" s="88">
        <v>0</v>
      </c>
      <c r="F102" s="88">
        <f t="shared" si="10"/>
        <v>1.48</v>
      </c>
      <c r="G102" s="88">
        <v>1</v>
      </c>
      <c r="H102" s="89">
        <f t="shared" si="7"/>
        <v>1.48</v>
      </c>
      <c r="I102" s="107">
        <f t="shared" si="11"/>
        <v>1.48</v>
      </c>
      <c r="J102" s="91">
        <f t="shared" si="9"/>
        <v>7.48</v>
      </c>
      <c r="K102" s="3">
        <f t="shared" si="12"/>
        <v>0.19786096256684491</v>
      </c>
      <c r="M102" s="27">
        <v>96</v>
      </c>
    </row>
    <row r="103" spans="2:13">
      <c r="B103" s="104"/>
      <c r="C103" s="98">
        <f t="shared" si="8"/>
        <v>6</v>
      </c>
      <c r="D103" s="88">
        <v>0</v>
      </c>
      <c r="E103" s="88">
        <v>0</v>
      </c>
      <c r="F103" s="88">
        <f t="shared" si="10"/>
        <v>1.4849999999999999</v>
      </c>
      <c r="G103" s="88">
        <v>1</v>
      </c>
      <c r="H103" s="89">
        <f t="shared" si="7"/>
        <v>1.4849999999999999</v>
      </c>
      <c r="I103" s="107">
        <f t="shared" si="11"/>
        <v>1.4849999999999999</v>
      </c>
      <c r="J103" s="91">
        <f t="shared" si="9"/>
        <v>7.4849999999999994</v>
      </c>
      <c r="K103" s="3">
        <f t="shared" si="12"/>
        <v>0.19839679358717435</v>
      </c>
      <c r="M103" s="27">
        <v>97</v>
      </c>
    </row>
    <row r="104" spans="2:13">
      <c r="B104" s="104"/>
      <c r="C104" s="98">
        <f t="shared" si="8"/>
        <v>6</v>
      </c>
      <c r="D104" s="88">
        <v>0</v>
      </c>
      <c r="E104" s="88">
        <v>0</v>
      </c>
      <c r="F104" s="88">
        <f t="shared" si="10"/>
        <v>1.49</v>
      </c>
      <c r="G104" s="88">
        <v>1</v>
      </c>
      <c r="H104" s="89">
        <f t="shared" si="7"/>
        <v>1.49</v>
      </c>
      <c r="I104" s="107">
        <f t="shared" si="11"/>
        <v>1.49</v>
      </c>
      <c r="J104" s="91">
        <f t="shared" si="9"/>
        <v>7.49</v>
      </c>
      <c r="K104" s="3">
        <f t="shared" si="12"/>
        <v>0.19893190921228304</v>
      </c>
      <c r="M104" s="27">
        <v>98</v>
      </c>
    </row>
    <row r="105" spans="2:13">
      <c r="B105" s="104"/>
      <c r="C105" s="98">
        <f t="shared" si="8"/>
        <v>6</v>
      </c>
      <c r="D105" s="88">
        <v>0</v>
      </c>
      <c r="E105" s="88">
        <v>0</v>
      </c>
      <c r="F105" s="88">
        <f t="shared" si="10"/>
        <v>1.4950000000000001</v>
      </c>
      <c r="G105" s="88">
        <v>1</v>
      </c>
      <c r="H105" s="89">
        <f t="shared" si="7"/>
        <v>1.4950000000000001</v>
      </c>
      <c r="I105" s="107">
        <f t="shared" si="11"/>
        <v>1.4950000000000001</v>
      </c>
      <c r="J105" s="91">
        <f t="shared" si="9"/>
        <v>7.4950000000000001</v>
      </c>
      <c r="K105" s="3">
        <f t="shared" si="12"/>
        <v>0.19946631087391595</v>
      </c>
      <c r="M105" s="27">
        <v>99</v>
      </c>
    </row>
    <row r="106" spans="2:13">
      <c r="B106" s="104"/>
      <c r="C106" s="98">
        <f t="shared" si="8"/>
        <v>6</v>
      </c>
      <c r="D106" s="88">
        <v>0</v>
      </c>
      <c r="E106" s="88">
        <v>0</v>
      </c>
      <c r="F106" s="88">
        <f t="shared" si="10"/>
        <v>1.5</v>
      </c>
      <c r="G106" s="88">
        <v>1</v>
      </c>
      <c r="H106" s="89">
        <f t="shared" si="7"/>
        <v>1.5</v>
      </c>
      <c r="I106" s="107">
        <f t="shared" si="11"/>
        <v>1.5</v>
      </c>
      <c r="J106" s="91">
        <f t="shared" si="9"/>
        <v>7.5</v>
      </c>
      <c r="K106" s="3">
        <f t="shared" si="12"/>
        <v>0.2</v>
      </c>
      <c r="L106" t="s">
        <v>116</v>
      </c>
      <c r="M106" s="64">
        <v>100</v>
      </c>
    </row>
    <row r="107" spans="2:13">
      <c r="B107" s="104"/>
      <c r="C107" s="98">
        <f t="shared" si="8"/>
        <v>6</v>
      </c>
      <c r="D107" s="88">
        <v>0</v>
      </c>
      <c r="E107" s="88">
        <v>0</v>
      </c>
      <c r="F107" s="88">
        <f t="shared" si="10"/>
        <v>1.5049999999999999</v>
      </c>
      <c r="G107" s="88">
        <v>1</v>
      </c>
      <c r="H107" s="89">
        <f t="shared" si="7"/>
        <v>1.5049999999999999</v>
      </c>
      <c r="I107" s="107">
        <f t="shared" si="11"/>
        <v>1.5049999999999999</v>
      </c>
      <c r="J107" s="91">
        <f t="shared" si="9"/>
        <v>7.5049999999999999</v>
      </c>
      <c r="K107" s="3">
        <f t="shared" si="12"/>
        <v>0.20053297801465689</v>
      </c>
      <c r="M107" s="27">
        <v>101</v>
      </c>
    </row>
    <row r="108" spans="2:13">
      <c r="B108" s="101"/>
      <c r="C108" s="98">
        <f t="shared" si="8"/>
        <v>6</v>
      </c>
      <c r="D108" s="88">
        <v>0</v>
      </c>
      <c r="E108" s="88">
        <v>0</v>
      </c>
      <c r="F108" s="88">
        <f t="shared" si="10"/>
        <v>1.51</v>
      </c>
      <c r="G108" s="88">
        <v>1</v>
      </c>
      <c r="H108" s="89">
        <f t="shared" si="7"/>
        <v>1.51</v>
      </c>
      <c r="I108" s="107">
        <f t="shared" si="11"/>
        <v>1.51</v>
      </c>
      <c r="J108" s="91">
        <f t="shared" si="9"/>
        <v>7.51</v>
      </c>
      <c r="K108" s="3">
        <f t="shared" si="12"/>
        <v>0.20106524633821571</v>
      </c>
      <c r="M108" s="27">
        <v>102</v>
      </c>
    </row>
    <row r="109" spans="2:13">
      <c r="B109" s="104"/>
      <c r="C109" s="98">
        <f t="shared" si="8"/>
        <v>6</v>
      </c>
      <c r="D109" s="88">
        <v>0</v>
      </c>
      <c r="E109" s="88">
        <v>0</v>
      </c>
      <c r="F109" s="88">
        <f t="shared" si="10"/>
        <v>1.5150000000000001</v>
      </c>
      <c r="G109" s="88">
        <v>1</v>
      </c>
      <c r="H109" s="89">
        <f t="shared" si="7"/>
        <v>1.5150000000000001</v>
      </c>
      <c r="I109" s="107">
        <f t="shared" si="11"/>
        <v>1.5150000000000001</v>
      </c>
      <c r="J109" s="91">
        <f t="shared" si="9"/>
        <v>7.5150000000000006</v>
      </c>
      <c r="K109" s="3">
        <f t="shared" si="12"/>
        <v>0.20159680638722555</v>
      </c>
      <c r="M109" s="27">
        <v>103</v>
      </c>
    </row>
    <row r="110" spans="2:13">
      <c r="B110" s="104"/>
      <c r="C110" s="98">
        <f t="shared" si="8"/>
        <v>6</v>
      </c>
      <c r="D110" s="88">
        <v>0</v>
      </c>
      <c r="E110" s="88">
        <v>0</v>
      </c>
      <c r="F110" s="88">
        <f t="shared" si="10"/>
        <v>1.52</v>
      </c>
      <c r="G110" s="88">
        <v>1</v>
      </c>
      <c r="H110" s="89">
        <f t="shared" si="7"/>
        <v>1.52</v>
      </c>
      <c r="I110" s="107">
        <f t="shared" si="11"/>
        <v>1.52</v>
      </c>
      <c r="J110" s="91">
        <f t="shared" si="9"/>
        <v>7.52</v>
      </c>
      <c r="K110" s="3">
        <f t="shared" si="12"/>
        <v>0.2021276595744681</v>
      </c>
      <c r="M110" s="27">
        <v>104</v>
      </c>
    </row>
    <row r="111" spans="2:13">
      <c r="B111" s="104"/>
      <c r="C111" s="98">
        <f t="shared" si="8"/>
        <v>6</v>
      </c>
      <c r="D111" s="88">
        <v>0</v>
      </c>
      <c r="E111" s="88">
        <v>0</v>
      </c>
      <c r="F111" s="88">
        <f t="shared" si="10"/>
        <v>1.5249999999999999</v>
      </c>
      <c r="G111" s="88">
        <v>1</v>
      </c>
      <c r="H111" s="89">
        <f t="shared" si="7"/>
        <v>1.5249999999999999</v>
      </c>
      <c r="I111" s="107">
        <f t="shared" si="11"/>
        <v>1.5249999999999999</v>
      </c>
      <c r="J111" s="91">
        <f t="shared" si="9"/>
        <v>7.5250000000000004</v>
      </c>
      <c r="K111" s="3">
        <f t="shared" si="12"/>
        <v>0.20265780730897007</v>
      </c>
      <c r="M111" s="27">
        <v>105</v>
      </c>
    </row>
    <row r="112" spans="2:13">
      <c r="B112" s="104"/>
      <c r="C112" s="98">
        <f t="shared" si="8"/>
        <v>6</v>
      </c>
      <c r="D112" s="88">
        <v>0</v>
      </c>
      <c r="E112" s="88">
        <v>0</v>
      </c>
      <c r="F112" s="88">
        <f t="shared" si="10"/>
        <v>1.53</v>
      </c>
      <c r="G112" s="88">
        <v>1</v>
      </c>
      <c r="H112" s="89">
        <f t="shared" si="7"/>
        <v>1.53</v>
      </c>
      <c r="I112" s="107">
        <f t="shared" si="11"/>
        <v>1.53</v>
      </c>
      <c r="J112" s="91">
        <f t="shared" si="9"/>
        <v>7.53</v>
      </c>
      <c r="K112" s="3">
        <f t="shared" si="12"/>
        <v>0.20318725099601592</v>
      </c>
      <c r="M112" s="27">
        <v>106</v>
      </c>
    </row>
    <row r="113" spans="2:13">
      <c r="B113" s="104"/>
      <c r="C113" s="98">
        <f t="shared" si="8"/>
        <v>6</v>
      </c>
      <c r="D113" s="88">
        <v>0</v>
      </c>
      <c r="E113" s="88">
        <v>0</v>
      </c>
      <c r="F113" s="88">
        <f t="shared" si="10"/>
        <v>1.5350000000000001</v>
      </c>
      <c r="G113" s="88">
        <v>1</v>
      </c>
      <c r="H113" s="89">
        <f t="shared" si="7"/>
        <v>1.5350000000000001</v>
      </c>
      <c r="I113" s="107">
        <f t="shared" si="11"/>
        <v>1.5350000000000001</v>
      </c>
      <c r="J113" s="91">
        <f t="shared" si="9"/>
        <v>7.5350000000000001</v>
      </c>
      <c r="K113" s="3">
        <f t="shared" si="12"/>
        <v>0.20371599203715993</v>
      </c>
      <c r="M113" s="27">
        <v>107</v>
      </c>
    </row>
    <row r="114" spans="2:13">
      <c r="B114" s="104"/>
      <c r="C114" s="98">
        <f t="shared" si="8"/>
        <v>6</v>
      </c>
      <c r="D114" s="88">
        <v>0</v>
      </c>
      <c r="E114" s="88">
        <v>0</v>
      </c>
      <c r="F114" s="88">
        <f t="shared" si="10"/>
        <v>1.54</v>
      </c>
      <c r="G114" s="88">
        <v>1</v>
      </c>
      <c r="H114" s="89">
        <f t="shared" si="7"/>
        <v>1.54</v>
      </c>
      <c r="I114" s="107">
        <f t="shared" si="11"/>
        <v>1.54</v>
      </c>
      <c r="J114" s="91">
        <f t="shared" si="9"/>
        <v>7.54</v>
      </c>
      <c r="K114" s="3">
        <f t="shared" si="12"/>
        <v>0.20424403183023873</v>
      </c>
      <c r="M114" s="27">
        <v>108</v>
      </c>
    </row>
    <row r="115" spans="2:13">
      <c r="B115" s="104"/>
      <c r="C115" s="98">
        <f t="shared" si="8"/>
        <v>6</v>
      </c>
      <c r="D115" s="88">
        <v>0</v>
      </c>
      <c r="E115" s="88">
        <v>0</v>
      </c>
      <c r="F115" s="88">
        <f t="shared" si="10"/>
        <v>1.5449999999999999</v>
      </c>
      <c r="G115" s="88">
        <v>1</v>
      </c>
      <c r="H115" s="89">
        <f t="shared" si="7"/>
        <v>1.5449999999999999</v>
      </c>
      <c r="I115" s="107">
        <f t="shared" si="11"/>
        <v>1.5449999999999999</v>
      </c>
      <c r="J115" s="91">
        <f t="shared" si="9"/>
        <v>7.5449999999999999</v>
      </c>
      <c r="K115" s="3">
        <f t="shared" si="12"/>
        <v>0.2047713717693837</v>
      </c>
      <c r="M115" s="27">
        <v>109</v>
      </c>
    </row>
    <row r="116" spans="2:13">
      <c r="B116" s="104"/>
      <c r="C116" s="98">
        <f t="shared" si="8"/>
        <v>6</v>
      </c>
      <c r="D116" s="88">
        <v>0</v>
      </c>
      <c r="E116" s="88">
        <v>0</v>
      </c>
      <c r="F116" s="88">
        <f t="shared" si="10"/>
        <v>1.55</v>
      </c>
      <c r="G116" s="88">
        <v>1</v>
      </c>
      <c r="H116" s="89">
        <f t="shared" si="7"/>
        <v>1.55</v>
      </c>
      <c r="I116" s="107">
        <f t="shared" si="11"/>
        <v>1.55</v>
      </c>
      <c r="J116" s="91">
        <f t="shared" si="9"/>
        <v>7.55</v>
      </c>
      <c r="K116" s="3">
        <f t="shared" si="12"/>
        <v>0.20529801324503313</v>
      </c>
      <c r="M116" s="27">
        <v>110</v>
      </c>
    </row>
    <row r="117" spans="2:13">
      <c r="B117" s="104"/>
      <c r="C117" s="98">
        <f t="shared" si="8"/>
        <v>6</v>
      </c>
      <c r="D117" s="88">
        <v>0</v>
      </c>
      <c r="E117" s="88">
        <v>0</v>
      </c>
      <c r="F117" s="88">
        <f t="shared" si="10"/>
        <v>1.5550000000000002</v>
      </c>
      <c r="G117" s="88">
        <v>1</v>
      </c>
      <c r="H117" s="89">
        <f t="shared" si="7"/>
        <v>1.5550000000000002</v>
      </c>
      <c r="I117" s="107">
        <f t="shared" si="11"/>
        <v>1.5550000000000002</v>
      </c>
      <c r="J117" s="91">
        <f t="shared" si="9"/>
        <v>7.5549999999999997</v>
      </c>
      <c r="K117" s="3">
        <f t="shared" si="12"/>
        <v>0.20582395764394443</v>
      </c>
      <c r="M117" s="27">
        <v>111</v>
      </c>
    </row>
    <row r="118" spans="2:13">
      <c r="B118" s="104"/>
      <c r="C118" s="98">
        <f t="shared" si="8"/>
        <v>6</v>
      </c>
      <c r="D118" s="88">
        <v>0</v>
      </c>
      <c r="E118" s="88">
        <v>0</v>
      </c>
      <c r="F118" s="88">
        <f t="shared" si="10"/>
        <v>1.56</v>
      </c>
      <c r="G118" s="88">
        <v>1</v>
      </c>
      <c r="H118" s="89">
        <f t="shared" si="7"/>
        <v>1.56</v>
      </c>
      <c r="I118" s="107">
        <f t="shared" si="11"/>
        <v>1.56</v>
      </c>
      <c r="J118" s="91">
        <f t="shared" si="9"/>
        <v>7.5600000000000005</v>
      </c>
      <c r="K118" s="3">
        <f t="shared" si="12"/>
        <v>0.20634920634920634</v>
      </c>
      <c r="M118" s="27">
        <v>112</v>
      </c>
    </row>
    <row r="119" spans="2:13">
      <c r="B119" s="104"/>
      <c r="C119" s="98">
        <f t="shared" si="8"/>
        <v>6</v>
      </c>
      <c r="D119" s="88">
        <v>0</v>
      </c>
      <c r="E119" s="88">
        <v>0</v>
      </c>
      <c r="F119" s="88">
        <f t="shared" si="10"/>
        <v>1.5649999999999999</v>
      </c>
      <c r="G119" s="88">
        <v>1</v>
      </c>
      <c r="H119" s="89">
        <f t="shared" si="7"/>
        <v>1.5649999999999999</v>
      </c>
      <c r="I119" s="107">
        <f t="shared" si="11"/>
        <v>1.5649999999999999</v>
      </c>
      <c r="J119" s="91">
        <f t="shared" si="9"/>
        <v>7.5649999999999995</v>
      </c>
      <c r="K119" s="3">
        <f t="shared" si="12"/>
        <v>0.20687376074025116</v>
      </c>
      <c r="M119" s="27">
        <v>113</v>
      </c>
    </row>
    <row r="120" spans="2:13">
      <c r="B120" s="104"/>
      <c r="C120" s="98">
        <f t="shared" si="8"/>
        <v>6</v>
      </c>
      <c r="D120" s="88">
        <v>0</v>
      </c>
      <c r="E120" s="88">
        <v>0</v>
      </c>
      <c r="F120" s="88">
        <f t="shared" si="10"/>
        <v>1.5699999999999998</v>
      </c>
      <c r="G120" s="88">
        <v>1</v>
      </c>
      <c r="H120" s="89">
        <f t="shared" si="7"/>
        <v>1.5699999999999998</v>
      </c>
      <c r="I120" s="107">
        <f t="shared" si="11"/>
        <v>1.5699999999999998</v>
      </c>
      <c r="J120" s="91">
        <f t="shared" si="9"/>
        <v>7.57</v>
      </c>
      <c r="K120" s="3">
        <f t="shared" si="12"/>
        <v>0.20739762219286656</v>
      </c>
      <c r="M120" s="27">
        <v>114</v>
      </c>
    </row>
    <row r="121" spans="2:13">
      <c r="B121" s="104"/>
      <c r="C121" s="98">
        <f t="shared" si="8"/>
        <v>6</v>
      </c>
      <c r="D121" s="88">
        <v>0</v>
      </c>
      <c r="E121" s="88">
        <v>0</v>
      </c>
      <c r="F121" s="88">
        <f t="shared" si="10"/>
        <v>1.575</v>
      </c>
      <c r="G121" s="88">
        <v>1</v>
      </c>
      <c r="H121" s="89">
        <f t="shared" ref="H121:H184" si="13">((1-D121)+D121*E121)*F121*G121</f>
        <v>1.575</v>
      </c>
      <c r="I121" s="107">
        <f t="shared" si="11"/>
        <v>1.575</v>
      </c>
      <c r="J121" s="91">
        <f t="shared" si="9"/>
        <v>7.5750000000000002</v>
      </c>
      <c r="K121" s="3">
        <f t="shared" si="12"/>
        <v>0.20792079207920791</v>
      </c>
      <c r="M121" s="27">
        <v>115</v>
      </c>
    </row>
    <row r="122" spans="2:13">
      <c r="B122" s="104"/>
      <c r="C122" s="98">
        <f t="shared" si="8"/>
        <v>6</v>
      </c>
      <c r="D122" s="88">
        <v>0</v>
      </c>
      <c r="E122" s="88">
        <v>0</v>
      </c>
      <c r="F122" s="88">
        <f t="shared" si="10"/>
        <v>1.58</v>
      </c>
      <c r="G122" s="88">
        <v>1</v>
      </c>
      <c r="H122" s="89">
        <f t="shared" si="13"/>
        <v>1.58</v>
      </c>
      <c r="I122" s="107">
        <f t="shared" si="11"/>
        <v>1.58</v>
      </c>
      <c r="J122" s="91">
        <f t="shared" si="9"/>
        <v>7.58</v>
      </c>
      <c r="K122" s="3">
        <f t="shared" si="12"/>
        <v>0.20844327176781002</v>
      </c>
      <c r="M122" s="27">
        <v>116</v>
      </c>
    </row>
    <row r="123" spans="2:13">
      <c r="B123" s="104"/>
      <c r="C123" s="98">
        <f t="shared" si="8"/>
        <v>6</v>
      </c>
      <c r="D123" s="88">
        <v>0</v>
      </c>
      <c r="E123" s="88">
        <v>0</v>
      </c>
      <c r="F123" s="88">
        <f t="shared" si="10"/>
        <v>1.585</v>
      </c>
      <c r="G123" s="88">
        <v>1</v>
      </c>
      <c r="H123" s="89">
        <f t="shared" si="13"/>
        <v>1.585</v>
      </c>
      <c r="I123" s="107">
        <f t="shared" si="11"/>
        <v>1.585</v>
      </c>
      <c r="J123" s="91">
        <f t="shared" si="9"/>
        <v>7.585</v>
      </c>
      <c r="K123" s="3">
        <f t="shared" si="12"/>
        <v>0.20896506262359921</v>
      </c>
      <c r="M123" s="27">
        <v>117</v>
      </c>
    </row>
    <row r="124" spans="2:13">
      <c r="B124" s="104"/>
      <c r="C124" s="98">
        <f t="shared" si="8"/>
        <v>6</v>
      </c>
      <c r="D124" s="88">
        <v>0</v>
      </c>
      <c r="E124" s="88">
        <v>0</v>
      </c>
      <c r="F124" s="88">
        <f t="shared" si="10"/>
        <v>1.5899999999999999</v>
      </c>
      <c r="G124" s="88">
        <v>1</v>
      </c>
      <c r="H124" s="89">
        <f t="shared" si="13"/>
        <v>1.5899999999999999</v>
      </c>
      <c r="I124" s="107">
        <f t="shared" si="11"/>
        <v>1.5899999999999999</v>
      </c>
      <c r="J124" s="91">
        <f t="shared" si="9"/>
        <v>7.59</v>
      </c>
      <c r="K124" s="3">
        <f t="shared" si="12"/>
        <v>0.20948616600790512</v>
      </c>
      <c r="M124" s="27">
        <v>118</v>
      </c>
    </row>
    <row r="125" spans="2:13">
      <c r="B125" s="104"/>
      <c r="C125" s="98">
        <f t="shared" si="8"/>
        <v>6</v>
      </c>
      <c r="D125" s="88">
        <v>0</v>
      </c>
      <c r="E125" s="88">
        <v>0</v>
      </c>
      <c r="F125" s="88">
        <f t="shared" si="10"/>
        <v>1.595</v>
      </c>
      <c r="G125" s="88">
        <v>1</v>
      </c>
      <c r="H125" s="89">
        <f t="shared" si="13"/>
        <v>1.595</v>
      </c>
      <c r="I125" s="107">
        <f t="shared" si="11"/>
        <v>1.595</v>
      </c>
      <c r="J125" s="91">
        <f t="shared" si="9"/>
        <v>7.5949999999999998</v>
      </c>
      <c r="K125" s="3">
        <f t="shared" si="12"/>
        <v>0.21000658327847269</v>
      </c>
      <c r="M125" s="27">
        <v>119</v>
      </c>
    </row>
    <row r="126" spans="2:13">
      <c r="B126" s="104"/>
      <c r="C126" s="98">
        <f t="shared" si="8"/>
        <v>6</v>
      </c>
      <c r="D126" s="88">
        <v>0</v>
      </c>
      <c r="E126" s="88">
        <v>0</v>
      </c>
      <c r="F126" s="88">
        <f t="shared" si="10"/>
        <v>1.6</v>
      </c>
      <c r="G126" s="88">
        <v>1</v>
      </c>
      <c r="H126" s="89">
        <f t="shared" si="13"/>
        <v>1.6</v>
      </c>
      <c r="I126" s="107">
        <f t="shared" si="11"/>
        <v>1.6</v>
      </c>
      <c r="J126" s="91">
        <f t="shared" si="9"/>
        <v>7.6</v>
      </c>
      <c r="K126" s="3">
        <f t="shared" si="12"/>
        <v>0.2105263157894737</v>
      </c>
      <c r="M126" s="27">
        <v>120</v>
      </c>
    </row>
    <row r="127" spans="2:13">
      <c r="B127" s="104"/>
      <c r="C127" s="98">
        <f t="shared" si="8"/>
        <v>6</v>
      </c>
      <c r="D127" s="88">
        <v>0</v>
      </c>
      <c r="E127" s="88">
        <v>0</v>
      </c>
      <c r="F127" s="88">
        <f t="shared" si="10"/>
        <v>1.605</v>
      </c>
      <c r="G127" s="88">
        <v>1</v>
      </c>
      <c r="H127" s="89">
        <f t="shared" si="13"/>
        <v>1.605</v>
      </c>
      <c r="I127" s="107">
        <f t="shared" si="11"/>
        <v>1.605</v>
      </c>
      <c r="J127" s="91">
        <f t="shared" si="9"/>
        <v>7.6050000000000004</v>
      </c>
      <c r="K127" s="3">
        <f t="shared" si="12"/>
        <v>0.21104536489151873</v>
      </c>
      <c r="M127" s="27">
        <v>121</v>
      </c>
    </row>
    <row r="128" spans="2:13">
      <c r="B128" s="101"/>
      <c r="C128" s="98">
        <f t="shared" si="8"/>
        <v>6</v>
      </c>
      <c r="D128" s="88">
        <v>0</v>
      </c>
      <c r="E128" s="88">
        <v>0</v>
      </c>
      <c r="F128" s="88">
        <f t="shared" si="10"/>
        <v>1.6099999999999999</v>
      </c>
      <c r="G128" s="88">
        <v>1</v>
      </c>
      <c r="H128" s="89">
        <f t="shared" si="13"/>
        <v>1.6099999999999999</v>
      </c>
      <c r="I128" s="107">
        <f t="shared" si="11"/>
        <v>1.6099999999999999</v>
      </c>
      <c r="J128" s="91">
        <f t="shared" si="9"/>
        <v>7.6099999999999994</v>
      </c>
      <c r="K128" s="3">
        <f t="shared" si="12"/>
        <v>0.21156373193166886</v>
      </c>
      <c r="M128" s="27">
        <v>122</v>
      </c>
    </row>
    <row r="129" spans="2:13">
      <c r="B129" s="104"/>
      <c r="C129" s="98">
        <f t="shared" si="8"/>
        <v>6</v>
      </c>
      <c r="D129" s="88">
        <v>0</v>
      </c>
      <c r="E129" s="88">
        <v>0</v>
      </c>
      <c r="F129" s="88">
        <f t="shared" si="10"/>
        <v>1.615</v>
      </c>
      <c r="G129" s="88">
        <v>1</v>
      </c>
      <c r="H129" s="89">
        <f t="shared" si="13"/>
        <v>1.615</v>
      </c>
      <c r="I129" s="107">
        <f t="shared" si="11"/>
        <v>1.615</v>
      </c>
      <c r="J129" s="91">
        <f t="shared" si="9"/>
        <v>7.6150000000000002</v>
      </c>
      <c r="K129" s="3">
        <f t="shared" si="12"/>
        <v>0.21208141825344715</v>
      </c>
      <c r="M129" s="27">
        <v>123</v>
      </c>
    </row>
    <row r="130" spans="2:13">
      <c r="B130" s="104"/>
      <c r="C130" s="98">
        <f t="shared" si="8"/>
        <v>6</v>
      </c>
      <c r="D130" s="88">
        <v>0</v>
      </c>
      <c r="E130" s="88">
        <v>0</v>
      </c>
      <c r="F130" s="88">
        <f t="shared" si="10"/>
        <v>1.62</v>
      </c>
      <c r="G130" s="88">
        <v>1</v>
      </c>
      <c r="H130" s="89">
        <f t="shared" si="13"/>
        <v>1.62</v>
      </c>
      <c r="I130" s="107">
        <f t="shared" si="11"/>
        <v>1.62</v>
      </c>
      <c r="J130" s="91">
        <f t="shared" si="9"/>
        <v>7.62</v>
      </c>
      <c r="K130" s="3">
        <f t="shared" si="12"/>
        <v>0.2125984251968504</v>
      </c>
      <c r="M130" s="27">
        <v>124</v>
      </c>
    </row>
    <row r="131" spans="2:13">
      <c r="B131" s="101"/>
      <c r="C131" s="98">
        <f t="shared" si="8"/>
        <v>6</v>
      </c>
      <c r="D131" s="88">
        <v>0</v>
      </c>
      <c r="E131" s="88">
        <v>0</v>
      </c>
      <c r="F131" s="88">
        <f t="shared" si="10"/>
        <v>1.625</v>
      </c>
      <c r="G131" s="88">
        <v>1</v>
      </c>
      <c r="H131" s="89">
        <f t="shared" si="13"/>
        <v>1.625</v>
      </c>
      <c r="I131" s="107">
        <f t="shared" si="11"/>
        <v>1.625</v>
      </c>
      <c r="J131" s="91">
        <f t="shared" si="9"/>
        <v>7.625</v>
      </c>
      <c r="K131" s="3">
        <f t="shared" si="12"/>
        <v>0.21311475409836064</v>
      </c>
      <c r="M131" s="27">
        <v>125</v>
      </c>
    </row>
    <row r="132" spans="2:13">
      <c r="B132" s="104"/>
      <c r="C132" s="98">
        <f t="shared" si="8"/>
        <v>6</v>
      </c>
      <c r="D132" s="88">
        <v>0</v>
      </c>
      <c r="E132" s="88">
        <v>0</v>
      </c>
      <c r="F132" s="88">
        <f t="shared" si="10"/>
        <v>1.63</v>
      </c>
      <c r="G132" s="88">
        <v>1</v>
      </c>
      <c r="H132" s="89">
        <f t="shared" si="13"/>
        <v>1.63</v>
      </c>
      <c r="I132" s="107">
        <f t="shared" si="11"/>
        <v>1.63</v>
      </c>
      <c r="J132" s="91">
        <f t="shared" si="9"/>
        <v>7.63</v>
      </c>
      <c r="K132" s="3">
        <f t="shared" si="12"/>
        <v>0.21363040629095673</v>
      </c>
      <c r="M132" s="27">
        <v>126</v>
      </c>
    </row>
    <row r="133" spans="2:13">
      <c r="B133" s="104"/>
      <c r="C133" s="98">
        <f t="shared" si="8"/>
        <v>6</v>
      </c>
      <c r="D133" s="88">
        <v>0</v>
      </c>
      <c r="E133" s="88">
        <v>0</v>
      </c>
      <c r="F133" s="88">
        <f t="shared" si="10"/>
        <v>1.635</v>
      </c>
      <c r="G133" s="88">
        <v>1</v>
      </c>
      <c r="H133" s="89">
        <f t="shared" si="13"/>
        <v>1.635</v>
      </c>
      <c r="I133" s="107">
        <f t="shared" si="11"/>
        <v>1.635</v>
      </c>
      <c r="J133" s="91">
        <f t="shared" si="9"/>
        <v>7.6349999999999998</v>
      </c>
      <c r="K133" s="3">
        <f t="shared" si="12"/>
        <v>0.21414538310412573</v>
      </c>
      <c r="M133" s="27">
        <v>127</v>
      </c>
    </row>
    <row r="134" spans="2:13">
      <c r="B134" s="104"/>
      <c r="C134" s="98">
        <f t="shared" ref="C134:C197" si="14">IF(B134&gt;0,C133+B134,C133)</f>
        <v>6</v>
      </c>
      <c r="D134" s="88">
        <v>0</v>
      </c>
      <c r="E134" s="88">
        <v>0</v>
      </c>
      <c r="F134" s="88">
        <f t="shared" si="10"/>
        <v>1.6400000000000001</v>
      </c>
      <c r="G134" s="88">
        <v>1</v>
      </c>
      <c r="H134" s="89">
        <f t="shared" si="13"/>
        <v>1.6400000000000001</v>
      </c>
      <c r="I134" s="107">
        <f t="shared" si="11"/>
        <v>1.6400000000000001</v>
      </c>
      <c r="J134" s="91">
        <f t="shared" ref="J134:J197" si="15">C134+I134</f>
        <v>7.6400000000000006</v>
      </c>
      <c r="K134" s="3">
        <f t="shared" si="12"/>
        <v>0.21465968586387435</v>
      </c>
      <c r="M134" s="27">
        <v>128</v>
      </c>
    </row>
    <row r="135" spans="2:13">
      <c r="B135" s="104"/>
      <c r="C135" s="98">
        <f t="shared" si="14"/>
        <v>6</v>
      </c>
      <c r="D135" s="88">
        <v>0</v>
      </c>
      <c r="E135" s="88">
        <v>0</v>
      </c>
      <c r="F135" s="88">
        <f t="shared" ref="F135:F198" si="16">100%+M135/200</f>
        <v>1.645</v>
      </c>
      <c r="G135" s="88">
        <v>1</v>
      </c>
      <c r="H135" s="89">
        <f t="shared" si="13"/>
        <v>1.645</v>
      </c>
      <c r="I135" s="107">
        <f t="shared" ref="I135:I198" si="17">H135*I$5</f>
        <v>1.645</v>
      </c>
      <c r="J135" s="91">
        <f t="shared" si="15"/>
        <v>7.6449999999999996</v>
      </c>
      <c r="K135" s="3">
        <f t="shared" ref="K135:K198" si="18">I135/J135</f>
        <v>0.21517331589274036</v>
      </c>
      <c r="M135" s="27">
        <v>129</v>
      </c>
    </row>
    <row r="136" spans="2:13">
      <c r="B136" s="100">
        <f>1+M136/200</f>
        <v>1.65</v>
      </c>
      <c r="C136" s="98">
        <f t="shared" si="14"/>
        <v>7.65</v>
      </c>
      <c r="D136" s="88">
        <v>0</v>
      </c>
      <c r="E136" s="88">
        <v>0</v>
      </c>
      <c r="F136" s="88">
        <f t="shared" si="16"/>
        <v>1.65</v>
      </c>
      <c r="G136" s="88">
        <v>1</v>
      </c>
      <c r="H136" s="89">
        <f t="shared" si="13"/>
        <v>1.65</v>
      </c>
      <c r="I136" s="107">
        <f t="shared" si="17"/>
        <v>1.65</v>
      </c>
      <c r="J136" s="91">
        <f t="shared" si="15"/>
        <v>9.3000000000000007</v>
      </c>
      <c r="K136" s="3">
        <f t="shared" si="18"/>
        <v>0.17741935483870966</v>
      </c>
      <c r="M136" s="27">
        <v>130</v>
      </c>
    </row>
    <row r="137" spans="2:13">
      <c r="B137" s="104"/>
      <c r="C137" s="98">
        <f t="shared" si="14"/>
        <v>7.65</v>
      </c>
      <c r="D137" s="88">
        <v>0</v>
      </c>
      <c r="E137" s="88">
        <v>0</v>
      </c>
      <c r="F137" s="88">
        <f t="shared" si="16"/>
        <v>1.655</v>
      </c>
      <c r="G137" s="88">
        <v>1</v>
      </c>
      <c r="H137" s="89">
        <f t="shared" si="13"/>
        <v>1.655</v>
      </c>
      <c r="I137" s="107">
        <f t="shared" si="17"/>
        <v>1.655</v>
      </c>
      <c r="J137" s="91">
        <f t="shared" si="15"/>
        <v>9.3049999999999997</v>
      </c>
      <c r="K137" s="3">
        <f t="shared" si="18"/>
        <v>0.17786136485760345</v>
      </c>
      <c r="M137" s="27">
        <v>131</v>
      </c>
    </row>
    <row r="138" spans="2:13">
      <c r="B138" s="104"/>
      <c r="C138" s="98">
        <f t="shared" si="14"/>
        <v>7.65</v>
      </c>
      <c r="D138" s="88">
        <v>0</v>
      </c>
      <c r="E138" s="88">
        <v>0</v>
      </c>
      <c r="F138" s="88">
        <f t="shared" si="16"/>
        <v>1.6600000000000001</v>
      </c>
      <c r="G138" s="88">
        <v>1</v>
      </c>
      <c r="H138" s="89">
        <f t="shared" si="13"/>
        <v>1.6600000000000001</v>
      </c>
      <c r="I138" s="107">
        <f t="shared" si="17"/>
        <v>1.6600000000000001</v>
      </c>
      <c r="J138" s="91">
        <f t="shared" si="15"/>
        <v>9.31</v>
      </c>
      <c r="K138" s="3">
        <f t="shared" si="18"/>
        <v>0.1783029001074114</v>
      </c>
      <c r="M138" s="27">
        <v>132</v>
      </c>
    </row>
    <row r="139" spans="2:13">
      <c r="B139" s="104"/>
      <c r="C139" s="98">
        <f t="shared" si="14"/>
        <v>7.65</v>
      </c>
      <c r="D139" s="88">
        <v>0</v>
      </c>
      <c r="E139" s="88">
        <v>0</v>
      </c>
      <c r="F139" s="88">
        <f t="shared" si="16"/>
        <v>1.665</v>
      </c>
      <c r="G139" s="88">
        <v>1</v>
      </c>
      <c r="H139" s="89">
        <f t="shared" si="13"/>
        <v>1.665</v>
      </c>
      <c r="I139" s="107">
        <f t="shared" si="17"/>
        <v>1.665</v>
      </c>
      <c r="J139" s="91">
        <f t="shared" si="15"/>
        <v>9.3150000000000013</v>
      </c>
      <c r="K139" s="3">
        <f t="shared" si="18"/>
        <v>0.17874396135265699</v>
      </c>
      <c r="M139" s="27">
        <v>133</v>
      </c>
    </row>
    <row r="140" spans="2:13">
      <c r="B140" s="104"/>
      <c r="C140" s="98">
        <f t="shared" si="14"/>
        <v>7.65</v>
      </c>
      <c r="D140" s="88">
        <v>0</v>
      </c>
      <c r="E140" s="88">
        <v>0</v>
      </c>
      <c r="F140" s="88">
        <f t="shared" si="16"/>
        <v>1.67</v>
      </c>
      <c r="G140" s="88">
        <v>1</v>
      </c>
      <c r="H140" s="89">
        <f t="shared" si="13"/>
        <v>1.67</v>
      </c>
      <c r="I140" s="107">
        <f t="shared" si="17"/>
        <v>1.67</v>
      </c>
      <c r="J140" s="91">
        <f t="shared" si="15"/>
        <v>9.32</v>
      </c>
      <c r="K140" s="3">
        <f t="shared" si="18"/>
        <v>0.17918454935622316</v>
      </c>
      <c r="M140" s="27">
        <v>134</v>
      </c>
    </row>
    <row r="141" spans="2:13">
      <c r="B141" s="104"/>
      <c r="C141" s="98">
        <f t="shared" si="14"/>
        <v>7.65</v>
      </c>
      <c r="D141" s="88">
        <v>0</v>
      </c>
      <c r="E141" s="88">
        <v>0</v>
      </c>
      <c r="F141" s="88">
        <f t="shared" si="16"/>
        <v>1.675</v>
      </c>
      <c r="G141" s="88">
        <v>1</v>
      </c>
      <c r="H141" s="89">
        <f t="shared" si="13"/>
        <v>1.675</v>
      </c>
      <c r="I141" s="107">
        <f t="shared" si="17"/>
        <v>1.675</v>
      </c>
      <c r="J141" s="91">
        <f t="shared" si="15"/>
        <v>9.3250000000000011</v>
      </c>
      <c r="K141" s="3">
        <f t="shared" si="18"/>
        <v>0.17962466487935655</v>
      </c>
      <c r="M141" s="27">
        <v>135</v>
      </c>
    </row>
    <row r="142" spans="2:13">
      <c r="B142" s="104"/>
      <c r="C142" s="98">
        <f t="shared" si="14"/>
        <v>7.65</v>
      </c>
      <c r="D142" s="88">
        <v>0</v>
      </c>
      <c r="E142" s="88">
        <v>0</v>
      </c>
      <c r="F142" s="88">
        <f t="shared" si="16"/>
        <v>1.6800000000000002</v>
      </c>
      <c r="G142" s="88">
        <v>1</v>
      </c>
      <c r="H142" s="89">
        <f t="shared" si="13"/>
        <v>1.6800000000000002</v>
      </c>
      <c r="I142" s="107">
        <f t="shared" si="17"/>
        <v>1.6800000000000002</v>
      </c>
      <c r="J142" s="91">
        <f t="shared" si="15"/>
        <v>9.33</v>
      </c>
      <c r="K142" s="3">
        <f t="shared" si="18"/>
        <v>0.18006430868167203</v>
      </c>
      <c r="M142" s="27">
        <v>136</v>
      </c>
    </row>
    <row r="143" spans="2:13">
      <c r="B143" s="104"/>
      <c r="C143" s="98">
        <f t="shared" si="14"/>
        <v>7.65</v>
      </c>
      <c r="D143" s="88">
        <v>0</v>
      </c>
      <c r="E143" s="88">
        <v>0</v>
      </c>
      <c r="F143" s="88">
        <f t="shared" si="16"/>
        <v>1.6850000000000001</v>
      </c>
      <c r="G143" s="88">
        <v>1</v>
      </c>
      <c r="H143" s="89">
        <f t="shared" si="13"/>
        <v>1.6850000000000001</v>
      </c>
      <c r="I143" s="107">
        <f t="shared" si="17"/>
        <v>1.6850000000000001</v>
      </c>
      <c r="J143" s="91">
        <f t="shared" si="15"/>
        <v>9.3350000000000009</v>
      </c>
      <c r="K143" s="3">
        <f t="shared" si="18"/>
        <v>0.18050348152115692</v>
      </c>
      <c r="M143" s="27">
        <v>137</v>
      </c>
    </row>
    <row r="144" spans="2:13">
      <c r="B144" s="104"/>
      <c r="C144" s="98">
        <f t="shared" si="14"/>
        <v>7.65</v>
      </c>
      <c r="D144" s="88">
        <v>0</v>
      </c>
      <c r="E144" s="88">
        <v>0</v>
      </c>
      <c r="F144" s="88">
        <f t="shared" si="16"/>
        <v>1.69</v>
      </c>
      <c r="G144" s="88">
        <v>1</v>
      </c>
      <c r="H144" s="89">
        <f t="shared" si="13"/>
        <v>1.69</v>
      </c>
      <c r="I144" s="107">
        <f t="shared" si="17"/>
        <v>1.69</v>
      </c>
      <c r="J144" s="91">
        <f t="shared" si="15"/>
        <v>9.34</v>
      </c>
      <c r="K144" s="3">
        <f t="shared" si="18"/>
        <v>0.18094218415417559</v>
      </c>
      <c r="M144" s="27">
        <v>138</v>
      </c>
    </row>
    <row r="145" spans="2:13">
      <c r="B145" s="104"/>
      <c r="C145" s="98">
        <f t="shared" si="14"/>
        <v>7.65</v>
      </c>
      <c r="D145" s="88">
        <v>0</v>
      </c>
      <c r="E145" s="88">
        <v>0</v>
      </c>
      <c r="F145" s="88">
        <f t="shared" si="16"/>
        <v>1.6949999999999998</v>
      </c>
      <c r="G145" s="88">
        <v>1</v>
      </c>
      <c r="H145" s="89">
        <f t="shared" si="13"/>
        <v>1.6949999999999998</v>
      </c>
      <c r="I145" s="107">
        <f t="shared" si="17"/>
        <v>1.6949999999999998</v>
      </c>
      <c r="J145" s="91">
        <f t="shared" si="15"/>
        <v>9.3450000000000006</v>
      </c>
      <c r="K145" s="3">
        <f t="shared" si="18"/>
        <v>0.1813804173354735</v>
      </c>
      <c r="M145" s="27">
        <v>139</v>
      </c>
    </row>
    <row r="146" spans="2:13">
      <c r="B146" s="104"/>
      <c r="C146" s="98">
        <f t="shared" si="14"/>
        <v>7.65</v>
      </c>
      <c r="D146" s="88">
        <v>0</v>
      </c>
      <c r="E146" s="88">
        <v>0</v>
      </c>
      <c r="F146" s="88">
        <f t="shared" si="16"/>
        <v>1.7</v>
      </c>
      <c r="G146" s="88">
        <v>1</v>
      </c>
      <c r="H146" s="89">
        <f t="shared" si="13"/>
        <v>1.7</v>
      </c>
      <c r="I146" s="107">
        <f t="shared" si="17"/>
        <v>1.7</v>
      </c>
      <c r="J146" s="91">
        <f t="shared" si="15"/>
        <v>9.35</v>
      </c>
      <c r="K146" s="3">
        <f t="shared" si="18"/>
        <v>0.18181818181818182</v>
      </c>
      <c r="M146" s="27">
        <v>140</v>
      </c>
    </row>
    <row r="147" spans="2:13">
      <c r="B147" s="104"/>
      <c r="C147" s="98">
        <f t="shared" si="14"/>
        <v>7.65</v>
      </c>
      <c r="D147" s="88">
        <v>0</v>
      </c>
      <c r="E147" s="88">
        <v>0</v>
      </c>
      <c r="F147" s="88">
        <f t="shared" si="16"/>
        <v>1.7050000000000001</v>
      </c>
      <c r="G147" s="88">
        <v>1</v>
      </c>
      <c r="H147" s="89">
        <f t="shared" si="13"/>
        <v>1.7050000000000001</v>
      </c>
      <c r="I147" s="107">
        <f t="shared" si="17"/>
        <v>1.7050000000000001</v>
      </c>
      <c r="J147" s="91">
        <f t="shared" si="15"/>
        <v>9.3550000000000004</v>
      </c>
      <c r="K147" s="3">
        <f t="shared" si="18"/>
        <v>0.1822554783538215</v>
      </c>
      <c r="M147" s="27">
        <v>141</v>
      </c>
    </row>
    <row r="148" spans="2:13">
      <c r="B148" s="101"/>
      <c r="C148" s="98">
        <f t="shared" si="14"/>
        <v>7.65</v>
      </c>
      <c r="D148" s="88">
        <v>0</v>
      </c>
      <c r="E148" s="88">
        <v>0</v>
      </c>
      <c r="F148" s="88">
        <f t="shared" si="16"/>
        <v>1.71</v>
      </c>
      <c r="G148" s="88">
        <v>1</v>
      </c>
      <c r="H148" s="89">
        <f t="shared" si="13"/>
        <v>1.71</v>
      </c>
      <c r="I148" s="107">
        <f t="shared" si="17"/>
        <v>1.71</v>
      </c>
      <c r="J148" s="91">
        <f t="shared" si="15"/>
        <v>9.36</v>
      </c>
      <c r="K148" s="3">
        <f t="shared" si="18"/>
        <v>0.18269230769230771</v>
      </c>
      <c r="M148" s="27">
        <v>142</v>
      </c>
    </row>
    <row r="149" spans="2:13">
      <c r="B149" s="104"/>
      <c r="C149" s="98">
        <f t="shared" si="14"/>
        <v>7.65</v>
      </c>
      <c r="D149" s="88">
        <v>0</v>
      </c>
      <c r="E149" s="88">
        <v>0</v>
      </c>
      <c r="F149" s="88">
        <f t="shared" si="16"/>
        <v>1.7149999999999999</v>
      </c>
      <c r="G149" s="88">
        <v>1</v>
      </c>
      <c r="H149" s="89">
        <f t="shared" si="13"/>
        <v>1.7149999999999999</v>
      </c>
      <c r="I149" s="107">
        <f t="shared" si="17"/>
        <v>1.7149999999999999</v>
      </c>
      <c r="J149" s="91">
        <f t="shared" si="15"/>
        <v>9.3650000000000002</v>
      </c>
      <c r="K149" s="3">
        <f t="shared" si="18"/>
        <v>0.18312867058195406</v>
      </c>
      <c r="M149" s="27">
        <v>143</v>
      </c>
    </row>
    <row r="150" spans="2:13">
      <c r="B150" s="104"/>
      <c r="C150" s="98">
        <f t="shared" si="14"/>
        <v>7.65</v>
      </c>
      <c r="D150" s="88">
        <v>0</v>
      </c>
      <c r="E150" s="88">
        <v>0</v>
      </c>
      <c r="F150" s="88">
        <f t="shared" si="16"/>
        <v>1.72</v>
      </c>
      <c r="G150" s="88">
        <v>1</v>
      </c>
      <c r="H150" s="89">
        <f t="shared" si="13"/>
        <v>1.72</v>
      </c>
      <c r="I150" s="107">
        <f t="shared" si="17"/>
        <v>1.72</v>
      </c>
      <c r="J150" s="91">
        <f t="shared" si="15"/>
        <v>9.370000000000001</v>
      </c>
      <c r="K150" s="3">
        <f t="shared" si="18"/>
        <v>0.18356456776947702</v>
      </c>
      <c r="M150" s="27">
        <v>144</v>
      </c>
    </row>
    <row r="151" spans="2:13">
      <c r="B151" s="104"/>
      <c r="C151" s="98">
        <f t="shared" si="14"/>
        <v>7.65</v>
      </c>
      <c r="D151" s="88">
        <v>0</v>
      </c>
      <c r="E151" s="88">
        <v>0</v>
      </c>
      <c r="F151" s="88">
        <f t="shared" si="16"/>
        <v>1.7250000000000001</v>
      </c>
      <c r="G151" s="88">
        <v>1</v>
      </c>
      <c r="H151" s="89">
        <f t="shared" si="13"/>
        <v>1.7250000000000001</v>
      </c>
      <c r="I151" s="107">
        <f t="shared" si="17"/>
        <v>1.7250000000000001</v>
      </c>
      <c r="J151" s="91">
        <f t="shared" si="15"/>
        <v>9.375</v>
      </c>
      <c r="K151" s="3">
        <f t="shared" si="18"/>
        <v>0.184</v>
      </c>
      <c r="M151" s="27">
        <v>145</v>
      </c>
    </row>
    <row r="152" spans="2:13">
      <c r="B152" s="104"/>
      <c r="C152" s="98">
        <f t="shared" si="14"/>
        <v>7.65</v>
      </c>
      <c r="D152" s="88">
        <v>0</v>
      </c>
      <c r="E152" s="88">
        <v>0</v>
      </c>
      <c r="F152" s="88">
        <f t="shared" si="16"/>
        <v>1.73</v>
      </c>
      <c r="G152" s="88">
        <v>1</v>
      </c>
      <c r="H152" s="89">
        <f t="shared" si="13"/>
        <v>1.73</v>
      </c>
      <c r="I152" s="107">
        <f t="shared" si="17"/>
        <v>1.73</v>
      </c>
      <c r="J152" s="91">
        <f t="shared" si="15"/>
        <v>9.3800000000000008</v>
      </c>
      <c r="K152" s="3">
        <f t="shared" si="18"/>
        <v>0.18443496801705755</v>
      </c>
      <c r="M152" s="27">
        <v>146</v>
      </c>
    </row>
    <row r="153" spans="2:13">
      <c r="B153" s="104"/>
      <c r="C153" s="98">
        <f t="shared" si="14"/>
        <v>7.65</v>
      </c>
      <c r="D153" s="88">
        <v>0</v>
      </c>
      <c r="E153" s="88">
        <v>0</v>
      </c>
      <c r="F153" s="88">
        <f t="shared" si="16"/>
        <v>1.7349999999999999</v>
      </c>
      <c r="G153" s="88">
        <v>1</v>
      </c>
      <c r="H153" s="89">
        <f t="shared" si="13"/>
        <v>1.7349999999999999</v>
      </c>
      <c r="I153" s="107">
        <f t="shared" si="17"/>
        <v>1.7349999999999999</v>
      </c>
      <c r="J153" s="91">
        <f t="shared" si="15"/>
        <v>9.3849999999999998</v>
      </c>
      <c r="K153" s="3">
        <f t="shared" si="18"/>
        <v>0.18486947256259989</v>
      </c>
      <c r="M153" s="27">
        <v>147</v>
      </c>
    </row>
    <row r="154" spans="2:13">
      <c r="B154" s="104"/>
      <c r="C154" s="98">
        <f t="shared" si="14"/>
        <v>7.65</v>
      </c>
      <c r="D154" s="88">
        <v>0</v>
      </c>
      <c r="E154" s="88">
        <v>0</v>
      </c>
      <c r="F154" s="88">
        <f t="shared" si="16"/>
        <v>1.74</v>
      </c>
      <c r="G154" s="88">
        <v>1</v>
      </c>
      <c r="H154" s="89">
        <f t="shared" si="13"/>
        <v>1.74</v>
      </c>
      <c r="I154" s="107">
        <f t="shared" si="17"/>
        <v>1.74</v>
      </c>
      <c r="J154" s="91">
        <f t="shared" si="15"/>
        <v>9.39</v>
      </c>
      <c r="K154" s="3">
        <f t="shared" si="18"/>
        <v>0.1853035143769968</v>
      </c>
      <c r="M154" s="27">
        <v>148</v>
      </c>
    </row>
    <row r="155" spans="2:13">
      <c r="B155" s="104"/>
      <c r="C155" s="98">
        <f t="shared" si="14"/>
        <v>7.65</v>
      </c>
      <c r="D155" s="88">
        <v>0</v>
      </c>
      <c r="E155" s="88">
        <v>0</v>
      </c>
      <c r="F155" s="88">
        <f t="shared" si="16"/>
        <v>1.7450000000000001</v>
      </c>
      <c r="G155" s="88">
        <v>1</v>
      </c>
      <c r="H155" s="89">
        <f t="shared" si="13"/>
        <v>1.7450000000000001</v>
      </c>
      <c r="I155" s="107">
        <f t="shared" si="17"/>
        <v>1.7450000000000001</v>
      </c>
      <c r="J155" s="91">
        <f t="shared" si="15"/>
        <v>9.3949999999999996</v>
      </c>
      <c r="K155" s="3">
        <f t="shared" si="18"/>
        <v>0.18573709419904205</v>
      </c>
      <c r="M155" s="27">
        <v>149</v>
      </c>
    </row>
    <row r="156" spans="2:13">
      <c r="B156" s="104"/>
      <c r="C156" s="98">
        <f t="shared" si="14"/>
        <v>7.65</v>
      </c>
      <c r="D156" s="88">
        <v>0</v>
      </c>
      <c r="E156" s="88">
        <v>0</v>
      </c>
      <c r="F156" s="88">
        <f t="shared" si="16"/>
        <v>1.75</v>
      </c>
      <c r="G156" s="88">
        <v>1</v>
      </c>
      <c r="H156" s="89">
        <f t="shared" si="13"/>
        <v>1.75</v>
      </c>
      <c r="I156" s="107">
        <f t="shared" si="17"/>
        <v>1.75</v>
      </c>
      <c r="J156" s="91">
        <f t="shared" si="15"/>
        <v>9.4</v>
      </c>
      <c r="K156" s="3">
        <f t="shared" si="18"/>
        <v>0.18617021276595744</v>
      </c>
      <c r="M156" s="27">
        <v>150</v>
      </c>
    </row>
    <row r="157" spans="2:13">
      <c r="B157" s="104"/>
      <c r="C157" s="98">
        <f t="shared" si="14"/>
        <v>7.65</v>
      </c>
      <c r="D157" s="88">
        <v>0</v>
      </c>
      <c r="E157" s="88">
        <v>0</v>
      </c>
      <c r="F157" s="88">
        <f t="shared" si="16"/>
        <v>1.7549999999999999</v>
      </c>
      <c r="G157" s="88">
        <v>1</v>
      </c>
      <c r="H157" s="89">
        <f t="shared" si="13"/>
        <v>1.7549999999999999</v>
      </c>
      <c r="I157" s="107">
        <f t="shared" si="17"/>
        <v>1.7549999999999999</v>
      </c>
      <c r="J157" s="91">
        <f t="shared" si="15"/>
        <v>9.4050000000000011</v>
      </c>
      <c r="K157" s="3">
        <f t="shared" si="18"/>
        <v>0.1866028708133971</v>
      </c>
      <c r="M157" s="27">
        <v>151</v>
      </c>
    </row>
    <row r="158" spans="2:13">
      <c r="B158" s="101"/>
      <c r="C158" s="98">
        <f t="shared" si="14"/>
        <v>7.65</v>
      </c>
      <c r="D158" s="88">
        <v>0</v>
      </c>
      <c r="E158" s="88">
        <v>0</v>
      </c>
      <c r="F158" s="88">
        <f t="shared" si="16"/>
        <v>1.76</v>
      </c>
      <c r="G158" s="88">
        <v>1</v>
      </c>
      <c r="H158" s="89">
        <f t="shared" si="13"/>
        <v>1.76</v>
      </c>
      <c r="I158" s="107">
        <f t="shared" si="17"/>
        <v>1.76</v>
      </c>
      <c r="J158" s="91">
        <f t="shared" si="15"/>
        <v>9.41</v>
      </c>
      <c r="K158" s="3">
        <f t="shared" si="18"/>
        <v>0.18703506907545164</v>
      </c>
      <c r="M158" s="27">
        <v>152</v>
      </c>
    </row>
    <row r="159" spans="2:13">
      <c r="B159" s="104"/>
      <c r="C159" s="98">
        <f t="shared" si="14"/>
        <v>7.65</v>
      </c>
      <c r="D159" s="88">
        <v>0</v>
      </c>
      <c r="E159" s="88">
        <v>0</v>
      </c>
      <c r="F159" s="88">
        <f t="shared" si="16"/>
        <v>1.7650000000000001</v>
      </c>
      <c r="G159" s="88">
        <v>1</v>
      </c>
      <c r="H159" s="89">
        <f t="shared" si="13"/>
        <v>1.7650000000000001</v>
      </c>
      <c r="I159" s="107">
        <f t="shared" si="17"/>
        <v>1.7650000000000001</v>
      </c>
      <c r="J159" s="91">
        <f t="shared" si="15"/>
        <v>9.4150000000000009</v>
      </c>
      <c r="K159" s="3">
        <f t="shared" si="18"/>
        <v>0.18746680828465215</v>
      </c>
      <c r="M159" s="27">
        <v>153</v>
      </c>
    </row>
    <row r="160" spans="2:13">
      <c r="B160" s="104"/>
      <c r="C160" s="98">
        <f t="shared" si="14"/>
        <v>7.65</v>
      </c>
      <c r="D160" s="88">
        <v>0</v>
      </c>
      <c r="E160" s="88">
        <v>0</v>
      </c>
      <c r="F160" s="88">
        <f t="shared" si="16"/>
        <v>1.77</v>
      </c>
      <c r="G160" s="88">
        <v>1</v>
      </c>
      <c r="H160" s="89">
        <f t="shared" si="13"/>
        <v>1.77</v>
      </c>
      <c r="I160" s="107">
        <f t="shared" si="17"/>
        <v>1.77</v>
      </c>
      <c r="J160" s="91">
        <f t="shared" si="15"/>
        <v>9.42</v>
      </c>
      <c r="K160" s="3">
        <f t="shared" si="18"/>
        <v>0.18789808917197454</v>
      </c>
      <c r="M160" s="27">
        <v>154</v>
      </c>
    </row>
    <row r="161" spans="2:13">
      <c r="B161" s="104"/>
      <c r="C161" s="98">
        <f t="shared" si="14"/>
        <v>7.65</v>
      </c>
      <c r="D161" s="88">
        <v>0</v>
      </c>
      <c r="E161" s="88">
        <v>0</v>
      </c>
      <c r="F161" s="88">
        <f t="shared" si="16"/>
        <v>1.7749999999999999</v>
      </c>
      <c r="G161" s="88">
        <v>1</v>
      </c>
      <c r="H161" s="89">
        <f t="shared" si="13"/>
        <v>1.7749999999999999</v>
      </c>
      <c r="I161" s="107">
        <f t="shared" si="17"/>
        <v>1.7749999999999999</v>
      </c>
      <c r="J161" s="91">
        <f t="shared" si="15"/>
        <v>9.4250000000000007</v>
      </c>
      <c r="K161" s="3">
        <f t="shared" si="18"/>
        <v>0.18832891246684347</v>
      </c>
      <c r="M161" s="27">
        <v>155</v>
      </c>
    </row>
    <row r="162" spans="2:13">
      <c r="B162" s="104"/>
      <c r="C162" s="98">
        <f t="shared" si="14"/>
        <v>7.65</v>
      </c>
      <c r="D162" s="88">
        <v>0</v>
      </c>
      <c r="E162" s="88">
        <v>0</v>
      </c>
      <c r="F162" s="88">
        <f t="shared" si="16"/>
        <v>1.78</v>
      </c>
      <c r="G162" s="88">
        <v>1</v>
      </c>
      <c r="H162" s="89">
        <f t="shared" si="13"/>
        <v>1.78</v>
      </c>
      <c r="I162" s="107">
        <f t="shared" si="17"/>
        <v>1.78</v>
      </c>
      <c r="J162" s="91">
        <f t="shared" si="15"/>
        <v>9.43</v>
      </c>
      <c r="K162" s="3">
        <f t="shared" si="18"/>
        <v>0.18875927889713681</v>
      </c>
      <c r="M162" s="27">
        <v>156</v>
      </c>
    </row>
    <row r="163" spans="2:13">
      <c r="B163" s="104"/>
      <c r="C163" s="98">
        <f t="shared" si="14"/>
        <v>7.65</v>
      </c>
      <c r="D163" s="88">
        <v>0</v>
      </c>
      <c r="E163" s="88">
        <v>0</v>
      </c>
      <c r="F163" s="88">
        <f t="shared" si="16"/>
        <v>1.7850000000000001</v>
      </c>
      <c r="G163" s="88">
        <v>1</v>
      </c>
      <c r="H163" s="89">
        <f t="shared" si="13"/>
        <v>1.7850000000000001</v>
      </c>
      <c r="I163" s="107">
        <f t="shared" si="17"/>
        <v>1.7850000000000001</v>
      </c>
      <c r="J163" s="91">
        <f t="shared" si="15"/>
        <v>9.4350000000000005</v>
      </c>
      <c r="K163" s="3">
        <f t="shared" si="18"/>
        <v>0.1891891891891892</v>
      </c>
      <c r="M163" s="27">
        <v>157</v>
      </c>
    </row>
    <row r="164" spans="2:13">
      <c r="B164" s="104"/>
      <c r="C164" s="98">
        <f t="shared" si="14"/>
        <v>7.65</v>
      </c>
      <c r="D164" s="88">
        <v>0</v>
      </c>
      <c r="E164" s="88">
        <v>0</v>
      </c>
      <c r="F164" s="88">
        <f t="shared" si="16"/>
        <v>1.79</v>
      </c>
      <c r="G164" s="88">
        <v>1</v>
      </c>
      <c r="H164" s="89">
        <f t="shared" si="13"/>
        <v>1.79</v>
      </c>
      <c r="I164" s="107">
        <f t="shared" si="17"/>
        <v>1.79</v>
      </c>
      <c r="J164" s="91">
        <f t="shared" si="15"/>
        <v>9.4400000000000013</v>
      </c>
      <c r="K164" s="3">
        <f t="shared" si="18"/>
        <v>0.18961864406779658</v>
      </c>
      <c r="M164" s="27">
        <v>158</v>
      </c>
    </row>
    <row r="165" spans="2:13">
      <c r="B165" s="104"/>
      <c r="C165" s="98">
        <f t="shared" si="14"/>
        <v>7.65</v>
      </c>
      <c r="D165" s="88">
        <v>0</v>
      </c>
      <c r="E165" s="88">
        <v>0</v>
      </c>
      <c r="F165" s="88">
        <f t="shared" si="16"/>
        <v>1.7949999999999999</v>
      </c>
      <c r="G165" s="88">
        <v>1</v>
      </c>
      <c r="H165" s="89">
        <f t="shared" si="13"/>
        <v>1.7949999999999999</v>
      </c>
      <c r="I165" s="107">
        <f t="shared" si="17"/>
        <v>1.7949999999999999</v>
      </c>
      <c r="J165" s="91">
        <f t="shared" si="15"/>
        <v>9.4450000000000003</v>
      </c>
      <c r="K165" s="3">
        <f t="shared" si="18"/>
        <v>0.1900476442562202</v>
      </c>
      <c r="M165" s="27">
        <v>159</v>
      </c>
    </row>
    <row r="166" spans="2:13">
      <c r="B166" s="104"/>
      <c r="C166" s="98">
        <f t="shared" si="14"/>
        <v>7.65</v>
      </c>
      <c r="D166" s="88">
        <v>0</v>
      </c>
      <c r="E166" s="88">
        <v>0</v>
      </c>
      <c r="F166" s="88">
        <f t="shared" si="16"/>
        <v>1.8</v>
      </c>
      <c r="G166" s="88">
        <v>1</v>
      </c>
      <c r="H166" s="89">
        <f t="shared" si="13"/>
        <v>1.8</v>
      </c>
      <c r="I166" s="107">
        <f t="shared" si="17"/>
        <v>1.8</v>
      </c>
      <c r="J166" s="91">
        <f t="shared" si="15"/>
        <v>9.4500000000000011</v>
      </c>
      <c r="K166" s="3">
        <f t="shared" si="18"/>
        <v>0.19047619047619047</v>
      </c>
      <c r="M166" s="27">
        <v>160</v>
      </c>
    </row>
    <row r="167" spans="2:13">
      <c r="B167" s="104"/>
      <c r="C167" s="98">
        <f t="shared" si="14"/>
        <v>7.65</v>
      </c>
      <c r="D167" s="88">
        <v>0</v>
      </c>
      <c r="E167" s="88">
        <v>0</v>
      </c>
      <c r="F167" s="88">
        <f t="shared" si="16"/>
        <v>1.8050000000000002</v>
      </c>
      <c r="G167" s="88">
        <v>1</v>
      </c>
      <c r="H167" s="89">
        <f t="shared" si="13"/>
        <v>1.8050000000000002</v>
      </c>
      <c r="I167" s="107">
        <f t="shared" si="17"/>
        <v>1.8050000000000002</v>
      </c>
      <c r="J167" s="91">
        <f t="shared" si="15"/>
        <v>9.4550000000000001</v>
      </c>
      <c r="K167" s="3">
        <f t="shared" si="18"/>
        <v>0.19090428344791116</v>
      </c>
      <c r="M167" s="27">
        <v>161</v>
      </c>
    </row>
    <row r="168" spans="2:13">
      <c r="B168" s="104"/>
      <c r="C168" s="98">
        <f t="shared" si="14"/>
        <v>7.65</v>
      </c>
      <c r="D168" s="88">
        <v>0</v>
      </c>
      <c r="E168" s="88">
        <v>0</v>
      </c>
      <c r="F168" s="88">
        <f t="shared" si="16"/>
        <v>1.81</v>
      </c>
      <c r="G168" s="88">
        <v>1</v>
      </c>
      <c r="H168" s="89">
        <f t="shared" si="13"/>
        <v>1.81</v>
      </c>
      <c r="I168" s="107">
        <f t="shared" si="17"/>
        <v>1.81</v>
      </c>
      <c r="J168" s="91">
        <f t="shared" si="15"/>
        <v>9.4600000000000009</v>
      </c>
      <c r="K168" s="3">
        <f t="shared" si="18"/>
        <v>0.19133192389006343</v>
      </c>
      <c r="M168" s="27">
        <v>162</v>
      </c>
    </row>
    <row r="169" spans="2:13">
      <c r="B169" s="104"/>
      <c r="C169" s="98">
        <f t="shared" si="14"/>
        <v>7.65</v>
      </c>
      <c r="D169" s="88">
        <v>0</v>
      </c>
      <c r="E169" s="88">
        <v>0</v>
      </c>
      <c r="F169" s="88">
        <f t="shared" si="16"/>
        <v>1.8149999999999999</v>
      </c>
      <c r="G169" s="88">
        <v>1</v>
      </c>
      <c r="H169" s="89">
        <f t="shared" si="13"/>
        <v>1.8149999999999999</v>
      </c>
      <c r="I169" s="107">
        <f t="shared" si="17"/>
        <v>1.8149999999999999</v>
      </c>
      <c r="J169" s="91">
        <f t="shared" si="15"/>
        <v>9.4649999999999999</v>
      </c>
      <c r="K169" s="3">
        <f t="shared" si="18"/>
        <v>0.19175911251980982</v>
      </c>
      <c r="M169" s="27">
        <v>163</v>
      </c>
    </row>
    <row r="170" spans="2:13">
      <c r="B170" s="104"/>
      <c r="C170" s="98">
        <f t="shared" si="14"/>
        <v>7.65</v>
      </c>
      <c r="D170" s="88">
        <v>0</v>
      </c>
      <c r="E170" s="88">
        <v>0</v>
      </c>
      <c r="F170" s="88">
        <f t="shared" si="16"/>
        <v>1.8199999999999998</v>
      </c>
      <c r="G170" s="88">
        <v>1</v>
      </c>
      <c r="H170" s="89">
        <f t="shared" si="13"/>
        <v>1.8199999999999998</v>
      </c>
      <c r="I170" s="107">
        <f t="shared" si="17"/>
        <v>1.8199999999999998</v>
      </c>
      <c r="J170" s="91">
        <f t="shared" si="15"/>
        <v>9.4700000000000006</v>
      </c>
      <c r="K170" s="3">
        <f t="shared" si="18"/>
        <v>0.19218585005279828</v>
      </c>
      <c r="M170" s="27">
        <v>164</v>
      </c>
    </row>
    <row r="171" spans="2:13">
      <c r="B171" s="101"/>
      <c r="C171" s="98">
        <f t="shared" si="14"/>
        <v>7.65</v>
      </c>
      <c r="D171" s="88">
        <v>0</v>
      </c>
      <c r="E171" s="88">
        <v>0</v>
      </c>
      <c r="F171" s="88">
        <f t="shared" si="16"/>
        <v>1.825</v>
      </c>
      <c r="G171" s="88">
        <v>1</v>
      </c>
      <c r="H171" s="89">
        <f t="shared" si="13"/>
        <v>1.825</v>
      </c>
      <c r="I171" s="107">
        <f t="shared" si="17"/>
        <v>1.825</v>
      </c>
      <c r="J171" s="91">
        <f t="shared" si="15"/>
        <v>9.4749999999999996</v>
      </c>
      <c r="K171" s="3">
        <f t="shared" si="18"/>
        <v>0.19261213720316622</v>
      </c>
      <c r="M171" s="27">
        <v>165</v>
      </c>
    </row>
    <row r="172" spans="2:13">
      <c r="B172" s="104"/>
      <c r="C172" s="98">
        <f t="shared" si="14"/>
        <v>7.65</v>
      </c>
      <c r="D172" s="88">
        <v>0</v>
      </c>
      <c r="E172" s="88">
        <v>0</v>
      </c>
      <c r="F172" s="88">
        <f t="shared" si="16"/>
        <v>1.83</v>
      </c>
      <c r="G172" s="88">
        <v>1</v>
      </c>
      <c r="H172" s="89">
        <f t="shared" si="13"/>
        <v>1.83</v>
      </c>
      <c r="I172" s="107">
        <f t="shared" si="17"/>
        <v>1.83</v>
      </c>
      <c r="J172" s="91">
        <f t="shared" si="15"/>
        <v>9.48</v>
      </c>
      <c r="K172" s="3">
        <f t="shared" si="18"/>
        <v>0.19303797468354431</v>
      </c>
      <c r="M172" s="27">
        <v>166</v>
      </c>
    </row>
    <row r="173" spans="2:13">
      <c r="B173" s="104"/>
      <c r="C173" s="98">
        <f t="shared" si="14"/>
        <v>7.65</v>
      </c>
      <c r="D173" s="88">
        <v>0</v>
      </c>
      <c r="E173" s="88">
        <v>0</v>
      </c>
      <c r="F173" s="88">
        <f t="shared" si="16"/>
        <v>1.835</v>
      </c>
      <c r="G173" s="88">
        <v>1</v>
      </c>
      <c r="H173" s="89">
        <f t="shared" si="13"/>
        <v>1.835</v>
      </c>
      <c r="I173" s="107">
        <f t="shared" si="17"/>
        <v>1.835</v>
      </c>
      <c r="J173" s="91">
        <f t="shared" si="15"/>
        <v>9.4849999999999994</v>
      </c>
      <c r="K173" s="3">
        <f t="shared" si="18"/>
        <v>0.19346336320506063</v>
      </c>
      <c r="M173" s="27">
        <v>167</v>
      </c>
    </row>
    <row r="174" spans="2:13">
      <c r="B174" s="104"/>
      <c r="C174" s="98">
        <f t="shared" si="14"/>
        <v>7.65</v>
      </c>
      <c r="D174" s="88">
        <v>0</v>
      </c>
      <c r="E174" s="88">
        <v>0</v>
      </c>
      <c r="F174" s="88">
        <f t="shared" si="16"/>
        <v>1.8399999999999999</v>
      </c>
      <c r="G174" s="88">
        <v>1</v>
      </c>
      <c r="H174" s="89">
        <f t="shared" si="13"/>
        <v>1.8399999999999999</v>
      </c>
      <c r="I174" s="107">
        <f t="shared" si="17"/>
        <v>1.8399999999999999</v>
      </c>
      <c r="J174" s="91">
        <f t="shared" si="15"/>
        <v>9.49</v>
      </c>
      <c r="K174" s="3">
        <f t="shared" si="18"/>
        <v>0.19388830347734456</v>
      </c>
      <c r="M174" s="27">
        <v>168</v>
      </c>
    </row>
    <row r="175" spans="2:13">
      <c r="B175" s="104"/>
      <c r="C175" s="98">
        <f t="shared" si="14"/>
        <v>7.65</v>
      </c>
      <c r="D175" s="88">
        <v>0</v>
      </c>
      <c r="E175" s="88">
        <v>0</v>
      </c>
      <c r="F175" s="88">
        <f t="shared" si="16"/>
        <v>1.845</v>
      </c>
      <c r="G175" s="88">
        <v>1</v>
      </c>
      <c r="H175" s="89">
        <f t="shared" si="13"/>
        <v>1.845</v>
      </c>
      <c r="I175" s="107">
        <f t="shared" si="17"/>
        <v>1.845</v>
      </c>
      <c r="J175" s="91">
        <f t="shared" si="15"/>
        <v>9.495000000000001</v>
      </c>
      <c r="K175" s="3">
        <f t="shared" si="18"/>
        <v>0.19431279620853079</v>
      </c>
      <c r="M175" s="27">
        <v>169</v>
      </c>
    </row>
    <row r="176" spans="2:13">
      <c r="B176" s="101"/>
      <c r="C176" s="98">
        <f t="shared" si="14"/>
        <v>7.65</v>
      </c>
      <c r="D176" s="88">
        <v>0</v>
      </c>
      <c r="E176" s="88">
        <v>0</v>
      </c>
      <c r="F176" s="88">
        <f t="shared" si="16"/>
        <v>1.85</v>
      </c>
      <c r="G176" s="88">
        <v>1</v>
      </c>
      <c r="H176" s="89">
        <f t="shared" si="13"/>
        <v>1.85</v>
      </c>
      <c r="I176" s="107">
        <f t="shared" si="17"/>
        <v>1.85</v>
      </c>
      <c r="J176" s="91">
        <f t="shared" si="15"/>
        <v>9.5</v>
      </c>
      <c r="K176" s="3">
        <f t="shared" si="18"/>
        <v>0.19473684210526318</v>
      </c>
      <c r="M176" s="27">
        <v>170</v>
      </c>
    </row>
    <row r="177" spans="2:13">
      <c r="B177" s="104"/>
      <c r="C177" s="98">
        <f t="shared" si="14"/>
        <v>7.65</v>
      </c>
      <c r="D177" s="88">
        <v>0</v>
      </c>
      <c r="E177" s="88">
        <v>0</v>
      </c>
      <c r="F177" s="88">
        <f t="shared" si="16"/>
        <v>1.855</v>
      </c>
      <c r="G177" s="88">
        <v>1</v>
      </c>
      <c r="H177" s="89">
        <f t="shared" si="13"/>
        <v>1.855</v>
      </c>
      <c r="I177" s="107">
        <f t="shared" si="17"/>
        <v>1.855</v>
      </c>
      <c r="J177" s="91">
        <f t="shared" si="15"/>
        <v>9.5050000000000008</v>
      </c>
      <c r="K177" s="3">
        <f t="shared" si="18"/>
        <v>0.19516044187269857</v>
      </c>
      <c r="M177" s="27">
        <v>171</v>
      </c>
    </row>
    <row r="178" spans="2:13">
      <c r="B178" s="104"/>
      <c r="C178" s="98">
        <f t="shared" si="14"/>
        <v>7.65</v>
      </c>
      <c r="D178" s="88">
        <v>0</v>
      </c>
      <c r="E178" s="88">
        <v>0</v>
      </c>
      <c r="F178" s="88">
        <f t="shared" si="16"/>
        <v>1.8599999999999999</v>
      </c>
      <c r="G178" s="88">
        <v>1</v>
      </c>
      <c r="H178" s="89">
        <f t="shared" si="13"/>
        <v>1.8599999999999999</v>
      </c>
      <c r="I178" s="107">
        <f t="shared" si="17"/>
        <v>1.8599999999999999</v>
      </c>
      <c r="J178" s="91">
        <f t="shared" si="15"/>
        <v>9.51</v>
      </c>
      <c r="K178" s="3">
        <f t="shared" si="18"/>
        <v>0.19558359621451102</v>
      </c>
      <c r="M178" s="27">
        <v>172</v>
      </c>
    </row>
    <row r="179" spans="2:13">
      <c r="B179" s="104"/>
      <c r="C179" s="98">
        <f t="shared" si="14"/>
        <v>7.65</v>
      </c>
      <c r="D179" s="88">
        <v>0</v>
      </c>
      <c r="E179" s="88">
        <v>0</v>
      </c>
      <c r="F179" s="88">
        <f t="shared" si="16"/>
        <v>1.865</v>
      </c>
      <c r="G179" s="88">
        <v>1</v>
      </c>
      <c r="H179" s="89">
        <f t="shared" si="13"/>
        <v>1.865</v>
      </c>
      <c r="I179" s="107">
        <f t="shared" si="17"/>
        <v>1.865</v>
      </c>
      <c r="J179" s="91">
        <f t="shared" si="15"/>
        <v>9.5150000000000006</v>
      </c>
      <c r="K179" s="3">
        <f t="shared" si="18"/>
        <v>0.19600630583289541</v>
      </c>
      <c r="M179" s="27">
        <v>173</v>
      </c>
    </row>
    <row r="180" spans="2:13">
      <c r="B180" s="104"/>
      <c r="C180" s="98">
        <f t="shared" si="14"/>
        <v>7.65</v>
      </c>
      <c r="D180" s="88">
        <v>0</v>
      </c>
      <c r="E180" s="88">
        <v>0</v>
      </c>
      <c r="F180" s="88">
        <f t="shared" si="16"/>
        <v>1.87</v>
      </c>
      <c r="G180" s="88">
        <v>1</v>
      </c>
      <c r="H180" s="89">
        <f t="shared" si="13"/>
        <v>1.87</v>
      </c>
      <c r="I180" s="107">
        <f t="shared" si="17"/>
        <v>1.87</v>
      </c>
      <c r="J180" s="91">
        <f t="shared" si="15"/>
        <v>9.52</v>
      </c>
      <c r="K180" s="3">
        <f t="shared" si="18"/>
        <v>0.19642857142857145</v>
      </c>
      <c r="M180" s="27">
        <v>174</v>
      </c>
    </row>
    <row r="181" spans="2:13">
      <c r="B181" s="101"/>
      <c r="C181" s="98">
        <f t="shared" si="14"/>
        <v>7.65</v>
      </c>
      <c r="D181" s="88">
        <v>0</v>
      </c>
      <c r="E181" s="88">
        <v>0</v>
      </c>
      <c r="F181" s="88">
        <f t="shared" si="16"/>
        <v>1.875</v>
      </c>
      <c r="G181" s="88">
        <v>1</v>
      </c>
      <c r="H181" s="89">
        <f t="shared" si="13"/>
        <v>1.875</v>
      </c>
      <c r="I181" s="107">
        <f t="shared" si="17"/>
        <v>1.875</v>
      </c>
      <c r="J181" s="91">
        <f t="shared" si="15"/>
        <v>9.5250000000000004</v>
      </c>
      <c r="K181" s="3">
        <f t="shared" si="18"/>
        <v>0.19685039370078738</v>
      </c>
      <c r="M181" s="27">
        <v>175</v>
      </c>
    </row>
    <row r="182" spans="2:13">
      <c r="B182" s="104"/>
      <c r="C182" s="98">
        <f t="shared" si="14"/>
        <v>7.65</v>
      </c>
      <c r="D182" s="88">
        <v>0</v>
      </c>
      <c r="E182" s="88">
        <v>0</v>
      </c>
      <c r="F182" s="88">
        <f t="shared" si="16"/>
        <v>1.88</v>
      </c>
      <c r="G182" s="88">
        <v>1</v>
      </c>
      <c r="H182" s="89">
        <f t="shared" si="13"/>
        <v>1.88</v>
      </c>
      <c r="I182" s="107">
        <f t="shared" si="17"/>
        <v>1.88</v>
      </c>
      <c r="J182" s="91">
        <f t="shared" si="15"/>
        <v>9.5300000000000011</v>
      </c>
      <c r="K182" s="3">
        <f t="shared" si="18"/>
        <v>0.19727177334732421</v>
      </c>
      <c r="M182" s="27">
        <v>176</v>
      </c>
    </row>
    <row r="183" spans="2:13">
      <c r="B183" s="104"/>
      <c r="C183" s="98">
        <f t="shared" si="14"/>
        <v>7.65</v>
      </c>
      <c r="D183" s="88">
        <v>0</v>
      </c>
      <c r="E183" s="88">
        <v>0</v>
      </c>
      <c r="F183" s="88">
        <f t="shared" si="16"/>
        <v>1.885</v>
      </c>
      <c r="G183" s="88">
        <v>1</v>
      </c>
      <c r="H183" s="89">
        <f t="shared" si="13"/>
        <v>1.885</v>
      </c>
      <c r="I183" s="107">
        <f t="shared" si="17"/>
        <v>1.885</v>
      </c>
      <c r="J183" s="91">
        <f t="shared" si="15"/>
        <v>9.5350000000000001</v>
      </c>
      <c r="K183" s="3">
        <f t="shared" si="18"/>
        <v>0.1976927110644992</v>
      </c>
      <c r="M183" s="27">
        <v>177</v>
      </c>
    </row>
    <row r="184" spans="2:13">
      <c r="B184" s="104"/>
      <c r="C184" s="98">
        <f t="shared" si="14"/>
        <v>7.65</v>
      </c>
      <c r="D184" s="88">
        <v>0</v>
      </c>
      <c r="E184" s="88">
        <v>0</v>
      </c>
      <c r="F184" s="88">
        <f t="shared" si="16"/>
        <v>1.8900000000000001</v>
      </c>
      <c r="G184" s="88">
        <v>1</v>
      </c>
      <c r="H184" s="89">
        <f t="shared" si="13"/>
        <v>1.8900000000000001</v>
      </c>
      <c r="I184" s="107">
        <f t="shared" si="17"/>
        <v>1.8900000000000001</v>
      </c>
      <c r="J184" s="91">
        <f t="shared" si="15"/>
        <v>9.5400000000000009</v>
      </c>
      <c r="K184" s="3">
        <f t="shared" si="18"/>
        <v>0.1981132075471698</v>
      </c>
      <c r="M184" s="27">
        <v>178</v>
      </c>
    </row>
    <row r="185" spans="2:13">
      <c r="B185" s="104"/>
      <c r="C185" s="98">
        <f t="shared" si="14"/>
        <v>7.65</v>
      </c>
      <c r="D185" s="88">
        <v>0</v>
      </c>
      <c r="E185" s="88">
        <v>0</v>
      </c>
      <c r="F185" s="88">
        <f t="shared" si="16"/>
        <v>1.895</v>
      </c>
      <c r="G185" s="88">
        <v>1</v>
      </c>
      <c r="H185" s="89">
        <f t="shared" ref="H185:H248" si="19">((1-D185)+D185*E185)*F185*G185</f>
        <v>1.895</v>
      </c>
      <c r="I185" s="107">
        <f t="shared" si="17"/>
        <v>1.895</v>
      </c>
      <c r="J185" s="91">
        <f t="shared" si="15"/>
        <v>9.5449999999999999</v>
      </c>
      <c r="K185" s="3">
        <f t="shared" si="18"/>
        <v>0.19853326348873757</v>
      </c>
      <c r="M185" s="27">
        <v>179</v>
      </c>
    </row>
    <row r="186" spans="2:13">
      <c r="B186" s="100">
        <f>1+M186/200</f>
        <v>1.9</v>
      </c>
      <c r="C186" s="98">
        <f t="shared" si="14"/>
        <v>9.5500000000000007</v>
      </c>
      <c r="D186" s="88">
        <v>0</v>
      </c>
      <c r="E186" s="88">
        <v>0</v>
      </c>
      <c r="F186" s="88">
        <f t="shared" si="16"/>
        <v>1.9</v>
      </c>
      <c r="G186" s="88">
        <v>1</v>
      </c>
      <c r="H186" s="89">
        <f t="shared" si="19"/>
        <v>1.9</v>
      </c>
      <c r="I186" s="107">
        <f t="shared" si="17"/>
        <v>1.9</v>
      </c>
      <c r="J186" s="91">
        <f t="shared" si="15"/>
        <v>11.450000000000001</v>
      </c>
      <c r="K186" s="3">
        <f t="shared" si="18"/>
        <v>0.16593886462882093</v>
      </c>
      <c r="M186" s="27">
        <v>180</v>
      </c>
    </row>
    <row r="187" spans="2:13">
      <c r="B187" s="104"/>
      <c r="C187" s="98">
        <f t="shared" si="14"/>
        <v>9.5500000000000007</v>
      </c>
      <c r="D187" s="88">
        <v>0</v>
      </c>
      <c r="E187" s="88">
        <v>0</v>
      </c>
      <c r="F187" s="88">
        <f t="shared" si="16"/>
        <v>1.905</v>
      </c>
      <c r="G187" s="88">
        <v>1</v>
      </c>
      <c r="H187" s="89">
        <f t="shared" si="19"/>
        <v>1.905</v>
      </c>
      <c r="I187" s="107">
        <f t="shared" si="17"/>
        <v>1.905</v>
      </c>
      <c r="J187" s="91">
        <f t="shared" si="15"/>
        <v>11.455</v>
      </c>
      <c r="K187" s="3">
        <f t="shared" si="18"/>
        <v>0.16630292448712353</v>
      </c>
      <c r="M187" s="27">
        <v>181</v>
      </c>
    </row>
    <row r="188" spans="2:13">
      <c r="B188" s="104"/>
      <c r="C188" s="98">
        <f t="shared" si="14"/>
        <v>9.5500000000000007</v>
      </c>
      <c r="D188" s="88">
        <v>0</v>
      </c>
      <c r="E188" s="88">
        <v>0</v>
      </c>
      <c r="F188" s="88">
        <f t="shared" si="16"/>
        <v>1.9100000000000001</v>
      </c>
      <c r="G188" s="88">
        <v>1</v>
      </c>
      <c r="H188" s="89">
        <f t="shared" si="19"/>
        <v>1.9100000000000001</v>
      </c>
      <c r="I188" s="107">
        <f t="shared" si="17"/>
        <v>1.9100000000000001</v>
      </c>
      <c r="J188" s="91">
        <f t="shared" si="15"/>
        <v>11.46</v>
      </c>
      <c r="K188" s="3">
        <f t="shared" si="18"/>
        <v>0.16666666666666666</v>
      </c>
      <c r="M188" s="27">
        <v>182</v>
      </c>
    </row>
    <row r="189" spans="2:13">
      <c r="B189" s="104"/>
      <c r="C189" s="98">
        <f t="shared" si="14"/>
        <v>9.5500000000000007</v>
      </c>
      <c r="D189" s="88">
        <v>0</v>
      </c>
      <c r="E189" s="88">
        <v>0</v>
      </c>
      <c r="F189" s="88">
        <f t="shared" si="16"/>
        <v>1.915</v>
      </c>
      <c r="G189" s="88">
        <v>1</v>
      </c>
      <c r="H189" s="89">
        <f t="shared" si="19"/>
        <v>1.915</v>
      </c>
      <c r="I189" s="107">
        <f t="shared" si="17"/>
        <v>1.915</v>
      </c>
      <c r="J189" s="91">
        <f t="shared" si="15"/>
        <v>11.465</v>
      </c>
      <c r="K189" s="3">
        <f t="shared" si="18"/>
        <v>0.16703009158307894</v>
      </c>
      <c r="M189" s="27">
        <v>183</v>
      </c>
    </row>
    <row r="190" spans="2:13">
      <c r="B190" s="104"/>
      <c r="C190" s="98">
        <f t="shared" si="14"/>
        <v>9.5500000000000007</v>
      </c>
      <c r="D190" s="88">
        <v>0</v>
      </c>
      <c r="E190" s="88">
        <v>0</v>
      </c>
      <c r="F190" s="88">
        <f t="shared" si="16"/>
        <v>1.92</v>
      </c>
      <c r="G190" s="88">
        <v>1</v>
      </c>
      <c r="H190" s="89">
        <f t="shared" si="19"/>
        <v>1.92</v>
      </c>
      <c r="I190" s="107">
        <f t="shared" si="17"/>
        <v>1.92</v>
      </c>
      <c r="J190" s="91">
        <f t="shared" si="15"/>
        <v>11.47</v>
      </c>
      <c r="K190" s="3">
        <f t="shared" si="18"/>
        <v>0.16739319965126415</v>
      </c>
      <c r="M190" s="27">
        <v>184</v>
      </c>
    </row>
    <row r="191" spans="2:13">
      <c r="B191" s="104"/>
      <c r="C191" s="98">
        <f t="shared" si="14"/>
        <v>9.5500000000000007</v>
      </c>
      <c r="D191" s="88">
        <v>0</v>
      </c>
      <c r="E191" s="88">
        <v>0</v>
      </c>
      <c r="F191" s="88">
        <f t="shared" si="16"/>
        <v>1.925</v>
      </c>
      <c r="G191" s="88">
        <v>1</v>
      </c>
      <c r="H191" s="89">
        <f t="shared" si="19"/>
        <v>1.925</v>
      </c>
      <c r="I191" s="107">
        <f t="shared" si="17"/>
        <v>1.925</v>
      </c>
      <c r="J191" s="91">
        <f t="shared" si="15"/>
        <v>11.475000000000001</v>
      </c>
      <c r="K191" s="3">
        <f t="shared" si="18"/>
        <v>0.16775599128540303</v>
      </c>
      <c r="M191" s="27">
        <v>185</v>
      </c>
    </row>
    <row r="192" spans="2:13">
      <c r="B192" s="104"/>
      <c r="C192" s="98">
        <f t="shared" si="14"/>
        <v>9.5500000000000007</v>
      </c>
      <c r="D192" s="88">
        <v>0</v>
      </c>
      <c r="E192" s="88">
        <v>0</v>
      </c>
      <c r="F192" s="88">
        <f t="shared" si="16"/>
        <v>1.9300000000000002</v>
      </c>
      <c r="G192" s="88">
        <v>1</v>
      </c>
      <c r="H192" s="89">
        <f t="shared" si="19"/>
        <v>1.9300000000000002</v>
      </c>
      <c r="I192" s="107">
        <f t="shared" si="17"/>
        <v>1.9300000000000002</v>
      </c>
      <c r="J192" s="91">
        <f t="shared" si="15"/>
        <v>11.48</v>
      </c>
      <c r="K192" s="3">
        <f t="shared" si="18"/>
        <v>0.16811846689895471</v>
      </c>
      <c r="M192" s="27">
        <v>186</v>
      </c>
    </row>
    <row r="193" spans="2:13">
      <c r="B193" s="104"/>
      <c r="C193" s="98">
        <f t="shared" si="14"/>
        <v>9.5500000000000007</v>
      </c>
      <c r="D193" s="88">
        <v>0</v>
      </c>
      <c r="E193" s="88">
        <v>0</v>
      </c>
      <c r="F193" s="88">
        <f t="shared" si="16"/>
        <v>1.9350000000000001</v>
      </c>
      <c r="G193" s="88">
        <v>1</v>
      </c>
      <c r="H193" s="89">
        <f t="shared" si="19"/>
        <v>1.9350000000000001</v>
      </c>
      <c r="I193" s="107">
        <f t="shared" si="17"/>
        <v>1.9350000000000001</v>
      </c>
      <c r="J193" s="91">
        <f t="shared" si="15"/>
        <v>11.485000000000001</v>
      </c>
      <c r="K193" s="3">
        <f t="shared" si="18"/>
        <v>0.16848062690465823</v>
      </c>
      <c r="M193" s="27">
        <v>187</v>
      </c>
    </row>
    <row r="194" spans="2:13">
      <c r="B194" s="104"/>
      <c r="C194" s="98">
        <f t="shared" si="14"/>
        <v>9.5500000000000007</v>
      </c>
      <c r="D194" s="88">
        <v>0</v>
      </c>
      <c r="E194" s="88">
        <v>0</v>
      </c>
      <c r="F194" s="88">
        <f t="shared" si="16"/>
        <v>1.94</v>
      </c>
      <c r="G194" s="88">
        <v>1</v>
      </c>
      <c r="H194" s="89">
        <f t="shared" si="19"/>
        <v>1.94</v>
      </c>
      <c r="I194" s="107">
        <f t="shared" si="17"/>
        <v>1.94</v>
      </c>
      <c r="J194" s="91">
        <f t="shared" si="15"/>
        <v>11.49</v>
      </c>
      <c r="K194" s="3">
        <f t="shared" si="18"/>
        <v>0.16884247171453437</v>
      </c>
      <c r="M194" s="27">
        <v>188</v>
      </c>
    </row>
    <row r="195" spans="2:13">
      <c r="B195" s="104"/>
      <c r="C195" s="98">
        <f t="shared" si="14"/>
        <v>9.5500000000000007</v>
      </c>
      <c r="D195" s="88">
        <v>0</v>
      </c>
      <c r="E195" s="88">
        <v>0</v>
      </c>
      <c r="F195" s="88">
        <f t="shared" si="16"/>
        <v>1.9449999999999998</v>
      </c>
      <c r="G195" s="88">
        <v>1</v>
      </c>
      <c r="H195" s="89">
        <f t="shared" si="19"/>
        <v>1.9449999999999998</v>
      </c>
      <c r="I195" s="107">
        <f t="shared" si="17"/>
        <v>1.9449999999999998</v>
      </c>
      <c r="J195" s="91">
        <f t="shared" si="15"/>
        <v>11.495000000000001</v>
      </c>
      <c r="K195" s="3">
        <f t="shared" si="18"/>
        <v>0.16920400173988687</v>
      </c>
      <c r="M195" s="27">
        <v>189</v>
      </c>
    </row>
    <row r="196" spans="2:13">
      <c r="B196" s="104"/>
      <c r="C196" s="98">
        <f t="shared" si="14"/>
        <v>9.5500000000000007</v>
      </c>
      <c r="D196" s="88">
        <v>0</v>
      </c>
      <c r="E196" s="88">
        <v>0</v>
      </c>
      <c r="F196" s="88">
        <f t="shared" si="16"/>
        <v>1.95</v>
      </c>
      <c r="G196" s="88">
        <v>1</v>
      </c>
      <c r="H196" s="89">
        <f t="shared" si="19"/>
        <v>1.95</v>
      </c>
      <c r="I196" s="107">
        <f t="shared" si="17"/>
        <v>1.95</v>
      </c>
      <c r="J196" s="91">
        <f t="shared" si="15"/>
        <v>11.5</v>
      </c>
      <c r="K196" s="3">
        <f t="shared" si="18"/>
        <v>0.16956521739130434</v>
      </c>
      <c r="M196" s="27">
        <v>190</v>
      </c>
    </row>
    <row r="197" spans="2:13">
      <c r="B197" s="104"/>
      <c r="C197" s="98">
        <f t="shared" si="14"/>
        <v>9.5500000000000007</v>
      </c>
      <c r="D197" s="88">
        <v>0</v>
      </c>
      <c r="E197" s="88">
        <v>0</v>
      </c>
      <c r="F197" s="88">
        <f t="shared" si="16"/>
        <v>1.9550000000000001</v>
      </c>
      <c r="G197" s="88">
        <v>1</v>
      </c>
      <c r="H197" s="89">
        <f t="shared" si="19"/>
        <v>1.9550000000000001</v>
      </c>
      <c r="I197" s="107">
        <f t="shared" si="17"/>
        <v>1.9550000000000001</v>
      </c>
      <c r="J197" s="91">
        <f t="shared" si="15"/>
        <v>11.505000000000001</v>
      </c>
      <c r="K197" s="3">
        <f t="shared" si="18"/>
        <v>0.16992611907866145</v>
      </c>
      <c r="M197" s="27">
        <v>191</v>
      </c>
    </row>
    <row r="198" spans="2:13">
      <c r="B198" s="104"/>
      <c r="C198" s="98">
        <f t="shared" ref="C198:C261" si="20">IF(B198&gt;0,C197+B198,C197)</f>
        <v>9.5500000000000007</v>
      </c>
      <c r="D198" s="88">
        <v>0</v>
      </c>
      <c r="E198" s="88">
        <v>0</v>
      </c>
      <c r="F198" s="88">
        <f t="shared" si="16"/>
        <v>1.96</v>
      </c>
      <c r="G198" s="88">
        <v>1</v>
      </c>
      <c r="H198" s="89">
        <f t="shared" si="19"/>
        <v>1.96</v>
      </c>
      <c r="I198" s="107">
        <f t="shared" si="17"/>
        <v>1.96</v>
      </c>
      <c r="J198" s="91">
        <f t="shared" ref="J198:J261" si="21">C198+I198</f>
        <v>11.510000000000002</v>
      </c>
      <c r="K198" s="3">
        <f t="shared" si="18"/>
        <v>0.17028670721112074</v>
      </c>
      <c r="M198" s="27">
        <v>192</v>
      </c>
    </row>
    <row r="199" spans="2:13">
      <c r="B199" s="104"/>
      <c r="C199" s="98">
        <f t="shared" si="20"/>
        <v>9.5500000000000007</v>
      </c>
      <c r="D199" s="88">
        <v>0</v>
      </c>
      <c r="E199" s="88">
        <v>0</v>
      </c>
      <c r="F199" s="88">
        <f t="shared" ref="F199:F262" si="22">100%+M199/200</f>
        <v>1.9649999999999999</v>
      </c>
      <c r="G199" s="88">
        <v>1</v>
      </c>
      <c r="H199" s="89">
        <f t="shared" si="19"/>
        <v>1.9649999999999999</v>
      </c>
      <c r="I199" s="107">
        <f t="shared" ref="I199:I262" si="23">H199*I$5</f>
        <v>1.9649999999999999</v>
      </c>
      <c r="J199" s="91">
        <f t="shared" si="21"/>
        <v>11.515000000000001</v>
      </c>
      <c r="K199" s="3">
        <f t="shared" ref="K199:K262" si="24">I199/J199</f>
        <v>0.17064698219713414</v>
      </c>
      <c r="M199" s="27">
        <v>193</v>
      </c>
    </row>
    <row r="200" spans="2:13">
      <c r="B200" s="104"/>
      <c r="C200" s="98">
        <f t="shared" si="20"/>
        <v>9.5500000000000007</v>
      </c>
      <c r="D200" s="88">
        <v>0</v>
      </c>
      <c r="E200" s="88">
        <v>0</v>
      </c>
      <c r="F200" s="88">
        <f t="shared" si="22"/>
        <v>1.97</v>
      </c>
      <c r="G200" s="88">
        <v>1</v>
      </c>
      <c r="H200" s="89">
        <f t="shared" si="19"/>
        <v>1.97</v>
      </c>
      <c r="I200" s="107">
        <f t="shared" si="23"/>
        <v>1.97</v>
      </c>
      <c r="J200" s="91">
        <f t="shared" si="21"/>
        <v>11.520000000000001</v>
      </c>
      <c r="K200" s="3">
        <f t="shared" si="24"/>
        <v>0.17100694444444442</v>
      </c>
      <c r="M200" s="27">
        <v>194</v>
      </c>
    </row>
    <row r="201" spans="2:13">
      <c r="B201" s="104"/>
      <c r="C201" s="98">
        <f t="shared" si="20"/>
        <v>9.5500000000000007</v>
      </c>
      <c r="D201" s="88">
        <v>0</v>
      </c>
      <c r="E201" s="88">
        <v>0</v>
      </c>
      <c r="F201" s="88">
        <f t="shared" si="22"/>
        <v>1.9750000000000001</v>
      </c>
      <c r="G201" s="88">
        <v>1</v>
      </c>
      <c r="H201" s="89">
        <f t="shared" si="19"/>
        <v>1.9750000000000001</v>
      </c>
      <c r="I201" s="107">
        <f t="shared" si="23"/>
        <v>1.9750000000000001</v>
      </c>
      <c r="J201" s="91">
        <f t="shared" si="21"/>
        <v>11.525</v>
      </c>
      <c r="K201" s="3">
        <f t="shared" si="24"/>
        <v>0.17136659436008678</v>
      </c>
      <c r="M201" s="27">
        <v>195</v>
      </c>
    </row>
    <row r="202" spans="2:13">
      <c r="B202" s="104"/>
      <c r="C202" s="98">
        <f t="shared" si="20"/>
        <v>9.5500000000000007</v>
      </c>
      <c r="D202" s="88">
        <v>0</v>
      </c>
      <c r="E202" s="88">
        <v>0</v>
      </c>
      <c r="F202" s="88">
        <f t="shared" si="22"/>
        <v>1.98</v>
      </c>
      <c r="G202" s="88">
        <v>1</v>
      </c>
      <c r="H202" s="89">
        <f t="shared" si="19"/>
        <v>1.98</v>
      </c>
      <c r="I202" s="107">
        <f t="shared" si="23"/>
        <v>1.98</v>
      </c>
      <c r="J202" s="91">
        <f t="shared" si="21"/>
        <v>11.530000000000001</v>
      </c>
      <c r="K202" s="3">
        <f t="shared" si="24"/>
        <v>0.17172593235039027</v>
      </c>
      <c r="M202" s="27">
        <v>196</v>
      </c>
    </row>
    <row r="203" spans="2:13">
      <c r="B203" s="104"/>
      <c r="C203" s="98">
        <f t="shared" si="20"/>
        <v>9.5500000000000007</v>
      </c>
      <c r="D203" s="88">
        <v>0</v>
      </c>
      <c r="E203" s="88">
        <v>0</v>
      </c>
      <c r="F203" s="88">
        <f t="shared" si="22"/>
        <v>1.9849999999999999</v>
      </c>
      <c r="G203" s="88">
        <v>1</v>
      </c>
      <c r="H203" s="89">
        <f t="shared" si="19"/>
        <v>1.9849999999999999</v>
      </c>
      <c r="I203" s="107">
        <f t="shared" si="23"/>
        <v>1.9849999999999999</v>
      </c>
      <c r="J203" s="91">
        <f t="shared" si="21"/>
        <v>11.535</v>
      </c>
      <c r="K203" s="3">
        <f t="shared" si="24"/>
        <v>0.17208495882097963</v>
      </c>
      <c r="M203" s="27">
        <v>197</v>
      </c>
    </row>
    <row r="204" spans="2:13">
      <c r="B204" s="104"/>
      <c r="C204" s="98">
        <f t="shared" si="20"/>
        <v>9.5500000000000007</v>
      </c>
      <c r="D204" s="88">
        <v>0</v>
      </c>
      <c r="E204" s="88">
        <v>0</v>
      </c>
      <c r="F204" s="88">
        <f t="shared" si="22"/>
        <v>1.99</v>
      </c>
      <c r="G204" s="88">
        <v>1</v>
      </c>
      <c r="H204" s="89">
        <f t="shared" si="19"/>
        <v>1.99</v>
      </c>
      <c r="I204" s="107">
        <f t="shared" si="23"/>
        <v>1.99</v>
      </c>
      <c r="J204" s="91">
        <f t="shared" si="21"/>
        <v>11.540000000000001</v>
      </c>
      <c r="K204" s="3">
        <f t="shared" si="24"/>
        <v>0.17244367417677642</v>
      </c>
      <c r="M204" s="27">
        <v>198</v>
      </c>
    </row>
    <row r="205" spans="2:13">
      <c r="B205" s="104"/>
      <c r="C205" s="98">
        <f t="shared" si="20"/>
        <v>9.5500000000000007</v>
      </c>
      <c r="D205" s="88">
        <v>0</v>
      </c>
      <c r="E205" s="88">
        <v>0</v>
      </c>
      <c r="F205" s="88">
        <f t="shared" si="22"/>
        <v>1.9950000000000001</v>
      </c>
      <c r="G205" s="88">
        <v>1</v>
      </c>
      <c r="H205" s="89">
        <f t="shared" si="19"/>
        <v>1.9950000000000001</v>
      </c>
      <c r="I205" s="107">
        <f t="shared" si="23"/>
        <v>1.9950000000000001</v>
      </c>
      <c r="J205" s="91">
        <f t="shared" si="21"/>
        <v>11.545000000000002</v>
      </c>
      <c r="K205" s="3">
        <f t="shared" si="24"/>
        <v>0.17280207882200085</v>
      </c>
      <c r="M205" s="27">
        <v>199</v>
      </c>
    </row>
    <row r="206" spans="2:13">
      <c r="B206" s="104"/>
      <c r="C206" s="98">
        <f t="shared" si="20"/>
        <v>9.5500000000000007</v>
      </c>
      <c r="D206" s="88">
        <v>0</v>
      </c>
      <c r="E206" s="88">
        <v>0</v>
      </c>
      <c r="F206" s="88">
        <f t="shared" si="22"/>
        <v>2</v>
      </c>
      <c r="G206" s="88">
        <v>1</v>
      </c>
      <c r="H206" s="89">
        <f t="shared" si="19"/>
        <v>2</v>
      </c>
      <c r="I206" s="107">
        <f t="shared" si="23"/>
        <v>2</v>
      </c>
      <c r="J206" s="91">
        <f t="shared" si="21"/>
        <v>11.55</v>
      </c>
      <c r="K206" s="3">
        <f t="shared" si="24"/>
        <v>0.17316017316017315</v>
      </c>
      <c r="L206" t="s">
        <v>116</v>
      </c>
      <c r="M206" s="27">
        <v>200</v>
      </c>
    </row>
    <row r="207" spans="2:13">
      <c r="B207" s="104"/>
      <c r="C207" s="98">
        <f t="shared" si="20"/>
        <v>9.5500000000000007</v>
      </c>
      <c r="D207" s="88">
        <v>0</v>
      </c>
      <c r="E207" s="88">
        <v>0</v>
      </c>
      <c r="F207" s="88">
        <f t="shared" si="22"/>
        <v>2.0049999999999999</v>
      </c>
      <c r="G207" s="88">
        <v>1</v>
      </c>
      <c r="H207" s="89">
        <f t="shared" si="19"/>
        <v>2.0049999999999999</v>
      </c>
      <c r="I207" s="107">
        <f t="shared" si="23"/>
        <v>2.0049999999999999</v>
      </c>
      <c r="J207" s="91">
        <f t="shared" si="21"/>
        <v>11.555</v>
      </c>
      <c r="K207" s="3">
        <f t="shared" si="24"/>
        <v>0.17351795759411509</v>
      </c>
      <c r="M207" s="27">
        <v>201</v>
      </c>
    </row>
    <row r="208" spans="2:13">
      <c r="B208" s="104"/>
      <c r="C208" s="98">
        <f t="shared" si="20"/>
        <v>9.5500000000000007</v>
      </c>
      <c r="D208" s="88">
        <v>0</v>
      </c>
      <c r="E208" s="88">
        <v>0</v>
      </c>
      <c r="F208" s="88">
        <f t="shared" si="22"/>
        <v>2.0099999999999998</v>
      </c>
      <c r="G208" s="88">
        <v>1</v>
      </c>
      <c r="H208" s="89">
        <f t="shared" si="19"/>
        <v>2.0099999999999998</v>
      </c>
      <c r="I208" s="107">
        <f t="shared" si="23"/>
        <v>2.0099999999999998</v>
      </c>
      <c r="J208" s="91">
        <f t="shared" si="21"/>
        <v>11.56</v>
      </c>
      <c r="K208" s="3">
        <f t="shared" si="24"/>
        <v>0.17387543252595153</v>
      </c>
      <c r="M208" s="27">
        <v>202</v>
      </c>
    </row>
    <row r="209" spans="2:13">
      <c r="B209" s="104"/>
      <c r="C209" s="98">
        <f t="shared" si="20"/>
        <v>9.5500000000000007</v>
      </c>
      <c r="D209" s="88">
        <v>0</v>
      </c>
      <c r="E209" s="88">
        <v>0</v>
      </c>
      <c r="F209" s="88">
        <f t="shared" si="22"/>
        <v>2.0149999999999997</v>
      </c>
      <c r="G209" s="88">
        <v>1</v>
      </c>
      <c r="H209" s="89">
        <f t="shared" si="19"/>
        <v>2.0149999999999997</v>
      </c>
      <c r="I209" s="107">
        <f t="shared" si="23"/>
        <v>2.0149999999999997</v>
      </c>
      <c r="J209" s="91">
        <f t="shared" si="21"/>
        <v>11.565000000000001</v>
      </c>
      <c r="K209" s="3">
        <f t="shared" si="24"/>
        <v>0.17423259835711194</v>
      </c>
      <c r="M209" s="27">
        <v>203</v>
      </c>
    </row>
    <row r="210" spans="2:13">
      <c r="B210" s="104"/>
      <c r="C210" s="98">
        <f t="shared" si="20"/>
        <v>9.5500000000000007</v>
      </c>
      <c r="D210" s="88">
        <v>0</v>
      </c>
      <c r="E210" s="88">
        <v>0</v>
      </c>
      <c r="F210" s="88">
        <f t="shared" si="22"/>
        <v>2.02</v>
      </c>
      <c r="G210" s="88">
        <v>1</v>
      </c>
      <c r="H210" s="89">
        <f t="shared" si="19"/>
        <v>2.02</v>
      </c>
      <c r="I210" s="107">
        <f t="shared" si="23"/>
        <v>2.02</v>
      </c>
      <c r="J210" s="91">
        <f t="shared" si="21"/>
        <v>11.57</v>
      </c>
      <c r="K210" s="3">
        <f t="shared" si="24"/>
        <v>0.17458945548833188</v>
      </c>
      <c r="M210" s="27">
        <v>204</v>
      </c>
    </row>
    <row r="211" spans="2:13">
      <c r="B211" s="101"/>
      <c r="C211" s="98">
        <f t="shared" si="20"/>
        <v>9.5500000000000007</v>
      </c>
      <c r="D211" s="88">
        <v>0</v>
      </c>
      <c r="E211" s="88">
        <v>0</v>
      </c>
      <c r="F211" s="88">
        <f t="shared" si="22"/>
        <v>2.0249999999999999</v>
      </c>
      <c r="G211" s="88">
        <v>1</v>
      </c>
      <c r="H211" s="89">
        <f t="shared" si="19"/>
        <v>2.0249999999999999</v>
      </c>
      <c r="I211" s="107">
        <f t="shared" si="23"/>
        <v>2.0249999999999999</v>
      </c>
      <c r="J211" s="91">
        <f t="shared" si="21"/>
        <v>11.575000000000001</v>
      </c>
      <c r="K211" s="3">
        <f t="shared" si="24"/>
        <v>0.1749460043196544</v>
      </c>
      <c r="M211" s="27">
        <v>205</v>
      </c>
    </row>
    <row r="212" spans="2:13">
      <c r="B212" s="104"/>
      <c r="C212" s="98">
        <f t="shared" si="20"/>
        <v>9.5500000000000007</v>
      </c>
      <c r="D212" s="88">
        <v>0</v>
      </c>
      <c r="E212" s="88">
        <v>0</v>
      </c>
      <c r="F212" s="88">
        <f t="shared" si="22"/>
        <v>2.0300000000000002</v>
      </c>
      <c r="G212" s="88">
        <v>1</v>
      </c>
      <c r="H212" s="89">
        <f t="shared" si="19"/>
        <v>2.0300000000000002</v>
      </c>
      <c r="I212" s="107">
        <f t="shared" si="23"/>
        <v>2.0300000000000002</v>
      </c>
      <c r="J212" s="91">
        <f t="shared" si="21"/>
        <v>11.580000000000002</v>
      </c>
      <c r="K212" s="3">
        <f t="shared" si="24"/>
        <v>0.17530224525043178</v>
      </c>
      <c r="M212" s="27">
        <v>206</v>
      </c>
    </row>
    <row r="213" spans="2:13">
      <c r="B213" s="101"/>
      <c r="C213" s="98">
        <f t="shared" si="20"/>
        <v>9.5500000000000007</v>
      </c>
      <c r="D213" s="88">
        <v>0</v>
      </c>
      <c r="E213" s="88">
        <v>0</v>
      </c>
      <c r="F213" s="88">
        <f t="shared" si="22"/>
        <v>2.0350000000000001</v>
      </c>
      <c r="G213" s="88">
        <v>1</v>
      </c>
      <c r="H213" s="89">
        <f t="shared" si="19"/>
        <v>2.0350000000000001</v>
      </c>
      <c r="I213" s="107">
        <f t="shared" si="23"/>
        <v>2.0350000000000001</v>
      </c>
      <c r="J213" s="91">
        <f t="shared" si="21"/>
        <v>11.585000000000001</v>
      </c>
      <c r="K213" s="3">
        <f t="shared" si="24"/>
        <v>0.1756581786793267</v>
      </c>
      <c r="M213" s="27">
        <v>207</v>
      </c>
    </row>
    <row r="214" spans="2:13">
      <c r="B214" s="104"/>
      <c r="C214" s="98">
        <f t="shared" si="20"/>
        <v>9.5500000000000007</v>
      </c>
      <c r="D214" s="88">
        <v>0</v>
      </c>
      <c r="E214" s="88">
        <v>0</v>
      </c>
      <c r="F214" s="88">
        <f t="shared" si="22"/>
        <v>2.04</v>
      </c>
      <c r="G214" s="88">
        <v>1</v>
      </c>
      <c r="H214" s="89">
        <f t="shared" si="19"/>
        <v>2.04</v>
      </c>
      <c r="I214" s="107">
        <f t="shared" si="23"/>
        <v>2.04</v>
      </c>
      <c r="J214" s="91">
        <f t="shared" si="21"/>
        <v>11.59</v>
      </c>
      <c r="K214" s="3">
        <f t="shared" si="24"/>
        <v>0.17601380500431407</v>
      </c>
      <c r="M214" s="27">
        <v>208</v>
      </c>
    </row>
    <row r="215" spans="2:13">
      <c r="B215" s="104"/>
      <c r="C215" s="98">
        <f t="shared" si="20"/>
        <v>9.5500000000000007</v>
      </c>
      <c r="D215" s="88">
        <v>0</v>
      </c>
      <c r="E215" s="88">
        <v>0</v>
      </c>
      <c r="F215" s="88">
        <f t="shared" si="22"/>
        <v>2.0449999999999999</v>
      </c>
      <c r="G215" s="88">
        <v>1</v>
      </c>
      <c r="H215" s="89">
        <f t="shared" si="19"/>
        <v>2.0449999999999999</v>
      </c>
      <c r="I215" s="107">
        <f t="shared" si="23"/>
        <v>2.0449999999999999</v>
      </c>
      <c r="J215" s="91">
        <f t="shared" si="21"/>
        <v>11.595000000000001</v>
      </c>
      <c r="K215" s="3">
        <f t="shared" si="24"/>
        <v>0.17636912462268217</v>
      </c>
      <c r="M215" s="27">
        <v>209</v>
      </c>
    </row>
    <row r="216" spans="2:13">
      <c r="B216" s="101"/>
      <c r="C216" s="98">
        <f t="shared" si="20"/>
        <v>9.5500000000000007</v>
      </c>
      <c r="D216" s="88">
        <v>0</v>
      </c>
      <c r="E216" s="88">
        <v>0</v>
      </c>
      <c r="F216" s="88">
        <f t="shared" si="22"/>
        <v>2.0499999999999998</v>
      </c>
      <c r="G216" s="88">
        <v>1</v>
      </c>
      <c r="H216" s="89">
        <f t="shared" si="19"/>
        <v>2.0499999999999998</v>
      </c>
      <c r="I216" s="107">
        <f t="shared" si="23"/>
        <v>2.0499999999999998</v>
      </c>
      <c r="J216" s="91">
        <f t="shared" si="21"/>
        <v>11.600000000000001</v>
      </c>
      <c r="K216" s="3">
        <f t="shared" si="24"/>
        <v>0.17672413793103445</v>
      </c>
      <c r="M216" s="27">
        <v>210</v>
      </c>
    </row>
    <row r="217" spans="2:13">
      <c r="B217" s="104"/>
      <c r="C217" s="98">
        <f t="shared" si="20"/>
        <v>9.5500000000000007</v>
      </c>
      <c r="D217" s="88">
        <v>0</v>
      </c>
      <c r="E217" s="88">
        <v>0</v>
      </c>
      <c r="F217" s="88">
        <f t="shared" si="22"/>
        <v>2.0549999999999997</v>
      </c>
      <c r="G217" s="88">
        <v>1</v>
      </c>
      <c r="H217" s="89">
        <f t="shared" si="19"/>
        <v>2.0549999999999997</v>
      </c>
      <c r="I217" s="107">
        <f t="shared" si="23"/>
        <v>2.0549999999999997</v>
      </c>
      <c r="J217" s="91">
        <f t="shared" si="21"/>
        <v>11.605</v>
      </c>
      <c r="K217" s="3">
        <f t="shared" si="24"/>
        <v>0.17707884532529078</v>
      </c>
      <c r="M217" s="27">
        <v>211</v>
      </c>
    </row>
    <row r="218" spans="2:13">
      <c r="B218" s="104"/>
      <c r="C218" s="98">
        <f t="shared" si="20"/>
        <v>9.5500000000000007</v>
      </c>
      <c r="D218" s="88">
        <v>0</v>
      </c>
      <c r="E218" s="88">
        <v>0</v>
      </c>
      <c r="F218" s="88">
        <f t="shared" si="22"/>
        <v>2.06</v>
      </c>
      <c r="G218" s="88">
        <v>1</v>
      </c>
      <c r="H218" s="89">
        <f t="shared" si="19"/>
        <v>2.06</v>
      </c>
      <c r="I218" s="107">
        <f t="shared" si="23"/>
        <v>2.06</v>
      </c>
      <c r="J218" s="91">
        <f t="shared" si="21"/>
        <v>11.610000000000001</v>
      </c>
      <c r="K218" s="3">
        <f t="shared" si="24"/>
        <v>0.17743324720068904</v>
      </c>
      <c r="M218" s="27">
        <v>212</v>
      </c>
    </row>
    <row r="219" spans="2:13">
      <c r="B219" s="104"/>
      <c r="C219" s="98">
        <f t="shared" si="20"/>
        <v>9.5500000000000007</v>
      </c>
      <c r="D219" s="88">
        <v>0</v>
      </c>
      <c r="E219" s="88">
        <v>0</v>
      </c>
      <c r="F219" s="88">
        <f t="shared" si="22"/>
        <v>2.0649999999999999</v>
      </c>
      <c r="G219" s="88">
        <v>1</v>
      </c>
      <c r="H219" s="89">
        <f t="shared" si="19"/>
        <v>2.0649999999999999</v>
      </c>
      <c r="I219" s="107">
        <f t="shared" si="23"/>
        <v>2.0649999999999999</v>
      </c>
      <c r="J219" s="91">
        <f t="shared" si="21"/>
        <v>11.615</v>
      </c>
      <c r="K219" s="3">
        <f t="shared" si="24"/>
        <v>0.17778734395178647</v>
      </c>
      <c r="M219" s="27">
        <v>213</v>
      </c>
    </row>
    <row r="220" spans="2:13">
      <c r="B220" s="104"/>
      <c r="C220" s="98">
        <f t="shared" si="20"/>
        <v>9.5500000000000007</v>
      </c>
      <c r="D220" s="88">
        <v>0</v>
      </c>
      <c r="E220" s="88">
        <v>0</v>
      </c>
      <c r="F220" s="88">
        <f t="shared" si="22"/>
        <v>2.0700000000000003</v>
      </c>
      <c r="G220" s="88">
        <v>1</v>
      </c>
      <c r="H220" s="89">
        <f t="shared" si="19"/>
        <v>2.0700000000000003</v>
      </c>
      <c r="I220" s="107">
        <f t="shared" si="23"/>
        <v>2.0700000000000003</v>
      </c>
      <c r="J220" s="91">
        <f t="shared" si="21"/>
        <v>11.620000000000001</v>
      </c>
      <c r="K220" s="3">
        <f t="shared" si="24"/>
        <v>0.17814113597246128</v>
      </c>
      <c r="M220" s="27">
        <v>214</v>
      </c>
    </row>
    <row r="221" spans="2:13">
      <c r="B221" s="104"/>
      <c r="C221" s="98">
        <f t="shared" si="20"/>
        <v>9.5500000000000007</v>
      </c>
      <c r="D221" s="88">
        <v>0</v>
      </c>
      <c r="E221" s="88">
        <v>0</v>
      </c>
      <c r="F221" s="88">
        <f t="shared" si="22"/>
        <v>2.0750000000000002</v>
      </c>
      <c r="G221" s="88">
        <v>1</v>
      </c>
      <c r="H221" s="89">
        <f t="shared" si="19"/>
        <v>2.0750000000000002</v>
      </c>
      <c r="I221" s="107">
        <f t="shared" si="23"/>
        <v>2.0750000000000002</v>
      </c>
      <c r="J221" s="91">
        <f t="shared" si="21"/>
        <v>11.625</v>
      </c>
      <c r="K221" s="3">
        <f t="shared" si="24"/>
        <v>0.17849462365591398</v>
      </c>
      <c r="M221" s="27">
        <v>215</v>
      </c>
    </row>
    <row r="222" spans="2:13">
      <c r="B222" s="104"/>
      <c r="C222" s="98">
        <f t="shared" si="20"/>
        <v>9.5500000000000007</v>
      </c>
      <c r="D222" s="88">
        <v>0</v>
      </c>
      <c r="E222" s="88">
        <v>0</v>
      </c>
      <c r="F222" s="88">
        <f t="shared" si="22"/>
        <v>2.08</v>
      </c>
      <c r="G222" s="88">
        <v>1</v>
      </c>
      <c r="H222" s="89">
        <f t="shared" si="19"/>
        <v>2.08</v>
      </c>
      <c r="I222" s="107">
        <f t="shared" si="23"/>
        <v>2.08</v>
      </c>
      <c r="J222" s="91">
        <f t="shared" si="21"/>
        <v>11.63</v>
      </c>
      <c r="K222" s="3">
        <f t="shared" si="24"/>
        <v>0.17884780739466896</v>
      </c>
      <c r="M222" s="27">
        <v>216</v>
      </c>
    </row>
    <row r="223" spans="2:13">
      <c r="B223" s="104"/>
      <c r="C223" s="98">
        <f t="shared" si="20"/>
        <v>9.5500000000000007</v>
      </c>
      <c r="D223" s="88">
        <v>0</v>
      </c>
      <c r="E223" s="88">
        <v>0</v>
      </c>
      <c r="F223" s="88">
        <f t="shared" si="22"/>
        <v>2.085</v>
      </c>
      <c r="G223" s="88">
        <v>1</v>
      </c>
      <c r="H223" s="89">
        <f t="shared" si="19"/>
        <v>2.085</v>
      </c>
      <c r="I223" s="107">
        <f t="shared" si="23"/>
        <v>2.085</v>
      </c>
      <c r="J223" s="91">
        <f t="shared" si="21"/>
        <v>11.635000000000002</v>
      </c>
      <c r="K223" s="3">
        <f t="shared" si="24"/>
        <v>0.17920068758057583</v>
      </c>
      <c r="M223" s="27">
        <v>217</v>
      </c>
    </row>
    <row r="224" spans="2:13">
      <c r="B224" s="104"/>
      <c r="C224" s="98">
        <f t="shared" si="20"/>
        <v>9.5500000000000007</v>
      </c>
      <c r="D224" s="88">
        <v>0</v>
      </c>
      <c r="E224" s="88">
        <v>0</v>
      </c>
      <c r="F224" s="88">
        <f t="shared" si="22"/>
        <v>2.09</v>
      </c>
      <c r="G224" s="88">
        <v>1</v>
      </c>
      <c r="H224" s="89">
        <f t="shared" si="19"/>
        <v>2.09</v>
      </c>
      <c r="I224" s="107">
        <f t="shared" si="23"/>
        <v>2.09</v>
      </c>
      <c r="J224" s="91">
        <f t="shared" si="21"/>
        <v>11.64</v>
      </c>
      <c r="K224" s="3">
        <f t="shared" si="24"/>
        <v>0.17955326460481097</v>
      </c>
      <c r="M224" s="27">
        <v>218</v>
      </c>
    </row>
    <row r="225" spans="2:13">
      <c r="B225" s="104"/>
      <c r="C225" s="98">
        <f t="shared" si="20"/>
        <v>9.5500000000000007</v>
      </c>
      <c r="D225" s="88">
        <v>0</v>
      </c>
      <c r="E225" s="88">
        <v>0</v>
      </c>
      <c r="F225" s="88">
        <f t="shared" si="22"/>
        <v>2.0949999999999998</v>
      </c>
      <c r="G225" s="88">
        <v>1</v>
      </c>
      <c r="H225" s="89">
        <f t="shared" si="19"/>
        <v>2.0949999999999998</v>
      </c>
      <c r="I225" s="107">
        <f t="shared" si="23"/>
        <v>2.0949999999999998</v>
      </c>
      <c r="J225" s="91">
        <f t="shared" si="21"/>
        <v>11.645</v>
      </c>
      <c r="K225" s="3">
        <f t="shared" si="24"/>
        <v>0.17990553885787891</v>
      </c>
      <c r="M225" s="27">
        <v>219</v>
      </c>
    </row>
    <row r="226" spans="2:13">
      <c r="B226" s="104"/>
      <c r="C226" s="98">
        <f t="shared" si="20"/>
        <v>9.5500000000000007</v>
      </c>
      <c r="D226" s="88">
        <v>0</v>
      </c>
      <c r="E226" s="88">
        <v>0</v>
      </c>
      <c r="F226" s="88">
        <f t="shared" si="22"/>
        <v>2.1</v>
      </c>
      <c r="G226" s="88">
        <v>1</v>
      </c>
      <c r="H226" s="89">
        <f t="shared" si="19"/>
        <v>2.1</v>
      </c>
      <c r="I226" s="107">
        <f t="shared" si="23"/>
        <v>2.1</v>
      </c>
      <c r="J226" s="91">
        <f t="shared" si="21"/>
        <v>11.65</v>
      </c>
      <c r="K226" s="3">
        <f t="shared" si="24"/>
        <v>0.18025751072961374</v>
      </c>
      <c r="M226" s="27">
        <v>220</v>
      </c>
    </row>
    <row r="227" spans="2:13">
      <c r="B227" s="104"/>
      <c r="C227" s="98">
        <f t="shared" si="20"/>
        <v>9.5500000000000007</v>
      </c>
      <c r="D227" s="88">
        <v>0</v>
      </c>
      <c r="E227" s="88">
        <v>0</v>
      </c>
      <c r="F227" s="88">
        <f t="shared" si="22"/>
        <v>2.105</v>
      </c>
      <c r="G227" s="88">
        <v>1</v>
      </c>
      <c r="H227" s="89">
        <f t="shared" si="19"/>
        <v>2.105</v>
      </c>
      <c r="I227" s="107">
        <f t="shared" si="23"/>
        <v>2.105</v>
      </c>
      <c r="J227" s="91">
        <f t="shared" si="21"/>
        <v>11.655000000000001</v>
      </c>
      <c r="K227" s="3">
        <f t="shared" si="24"/>
        <v>0.1806091806091806</v>
      </c>
      <c r="M227" s="27">
        <v>221</v>
      </c>
    </row>
    <row r="228" spans="2:13">
      <c r="B228" s="104"/>
      <c r="C228" s="98">
        <f t="shared" si="20"/>
        <v>9.5500000000000007</v>
      </c>
      <c r="D228" s="88">
        <v>0</v>
      </c>
      <c r="E228" s="88">
        <v>0</v>
      </c>
      <c r="F228" s="88">
        <f t="shared" si="22"/>
        <v>2.1100000000000003</v>
      </c>
      <c r="G228" s="88">
        <v>1</v>
      </c>
      <c r="H228" s="89">
        <f t="shared" si="19"/>
        <v>2.1100000000000003</v>
      </c>
      <c r="I228" s="107">
        <f t="shared" si="23"/>
        <v>2.1100000000000003</v>
      </c>
      <c r="J228" s="91">
        <f t="shared" si="21"/>
        <v>11.66</v>
      </c>
      <c r="K228" s="3">
        <f t="shared" si="24"/>
        <v>0.1809605488850772</v>
      </c>
      <c r="M228" s="27">
        <v>222</v>
      </c>
    </row>
    <row r="229" spans="2:13">
      <c r="B229" s="104"/>
      <c r="C229" s="98">
        <f t="shared" si="20"/>
        <v>9.5500000000000007</v>
      </c>
      <c r="D229" s="88">
        <v>0</v>
      </c>
      <c r="E229" s="88">
        <v>0</v>
      </c>
      <c r="F229" s="88">
        <f t="shared" si="22"/>
        <v>2.1150000000000002</v>
      </c>
      <c r="G229" s="88">
        <v>1</v>
      </c>
      <c r="H229" s="89">
        <f t="shared" si="19"/>
        <v>2.1150000000000002</v>
      </c>
      <c r="I229" s="107">
        <f t="shared" si="23"/>
        <v>2.1150000000000002</v>
      </c>
      <c r="J229" s="91">
        <f t="shared" si="21"/>
        <v>11.665000000000001</v>
      </c>
      <c r="K229" s="3">
        <f t="shared" si="24"/>
        <v>0.18131161594513504</v>
      </c>
      <c r="M229" s="27">
        <v>223</v>
      </c>
    </row>
    <row r="230" spans="2:13">
      <c r="B230" s="104"/>
      <c r="C230" s="98">
        <f t="shared" si="20"/>
        <v>9.5500000000000007</v>
      </c>
      <c r="D230" s="88">
        <v>0</v>
      </c>
      <c r="E230" s="88">
        <v>0</v>
      </c>
      <c r="F230" s="88">
        <f t="shared" si="22"/>
        <v>2.12</v>
      </c>
      <c r="G230" s="88">
        <v>1</v>
      </c>
      <c r="H230" s="89">
        <f t="shared" si="19"/>
        <v>2.12</v>
      </c>
      <c r="I230" s="107">
        <f t="shared" si="23"/>
        <v>2.12</v>
      </c>
      <c r="J230" s="91">
        <f t="shared" si="21"/>
        <v>11.670000000000002</v>
      </c>
      <c r="K230" s="3">
        <f t="shared" si="24"/>
        <v>0.18166238217652098</v>
      </c>
      <c r="M230" s="27">
        <v>224</v>
      </c>
    </row>
    <row r="231" spans="2:13">
      <c r="B231" s="104"/>
      <c r="C231" s="98">
        <f t="shared" si="20"/>
        <v>9.5500000000000007</v>
      </c>
      <c r="D231" s="88">
        <v>0</v>
      </c>
      <c r="E231" s="88">
        <v>0</v>
      </c>
      <c r="F231" s="88">
        <f t="shared" si="22"/>
        <v>2.125</v>
      </c>
      <c r="G231" s="88">
        <v>1</v>
      </c>
      <c r="H231" s="89">
        <f t="shared" si="19"/>
        <v>2.125</v>
      </c>
      <c r="I231" s="107">
        <f t="shared" si="23"/>
        <v>2.125</v>
      </c>
      <c r="J231" s="91">
        <f t="shared" si="21"/>
        <v>11.675000000000001</v>
      </c>
      <c r="K231" s="3">
        <f t="shared" si="24"/>
        <v>0.18201284796573874</v>
      </c>
      <c r="M231" s="27">
        <v>225</v>
      </c>
    </row>
    <row r="232" spans="2:13">
      <c r="B232" s="104"/>
      <c r="C232" s="98">
        <f t="shared" si="20"/>
        <v>9.5500000000000007</v>
      </c>
      <c r="D232" s="88">
        <v>0</v>
      </c>
      <c r="E232" s="88">
        <v>0</v>
      </c>
      <c r="F232" s="88">
        <f t="shared" si="22"/>
        <v>2.13</v>
      </c>
      <c r="G232" s="88">
        <v>1</v>
      </c>
      <c r="H232" s="89">
        <f t="shared" si="19"/>
        <v>2.13</v>
      </c>
      <c r="I232" s="107">
        <f t="shared" si="23"/>
        <v>2.13</v>
      </c>
      <c r="J232" s="91">
        <f t="shared" si="21"/>
        <v>11.68</v>
      </c>
      <c r="K232" s="3">
        <f t="shared" si="24"/>
        <v>0.18236301369863014</v>
      </c>
      <c r="M232" s="27">
        <v>226</v>
      </c>
    </row>
    <row r="233" spans="2:13">
      <c r="B233" s="104"/>
      <c r="C233" s="98">
        <f t="shared" si="20"/>
        <v>9.5500000000000007</v>
      </c>
      <c r="D233" s="88">
        <v>0</v>
      </c>
      <c r="E233" s="88">
        <v>0</v>
      </c>
      <c r="F233" s="88">
        <f t="shared" si="22"/>
        <v>2.1349999999999998</v>
      </c>
      <c r="G233" s="88">
        <v>1</v>
      </c>
      <c r="H233" s="89">
        <f t="shared" si="19"/>
        <v>2.1349999999999998</v>
      </c>
      <c r="I233" s="107">
        <f t="shared" si="23"/>
        <v>2.1349999999999998</v>
      </c>
      <c r="J233" s="91">
        <f t="shared" si="21"/>
        <v>11.685</v>
      </c>
      <c r="K233" s="3">
        <f t="shared" si="24"/>
        <v>0.18271287976037653</v>
      </c>
      <c r="M233" s="27">
        <v>227</v>
      </c>
    </row>
    <row r="234" spans="2:13">
      <c r="B234" s="104"/>
      <c r="C234" s="98">
        <f t="shared" si="20"/>
        <v>9.5500000000000007</v>
      </c>
      <c r="D234" s="88">
        <v>0</v>
      </c>
      <c r="E234" s="88">
        <v>0</v>
      </c>
      <c r="F234" s="88">
        <f t="shared" si="22"/>
        <v>2.1399999999999997</v>
      </c>
      <c r="G234" s="88">
        <v>1</v>
      </c>
      <c r="H234" s="89">
        <f t="shared" si="19"/>
        <v>2.1399999999999997</v>
      </c>
      <c r="I234" s="107">
        <f t="shared" si="23"/>
        <v>2.1399999999999997</v>
      </c>
      <c r="J234" s="91">
        <f t="shared" si="21"/>
        <v>11.690000000000001</v>
      </c>
      <c r="K234" s="3">
        <f t="shared" si="24"/>
        <v>0.18306244653550038</v>
      </c>
      <c r="M234" s="27">
        <v>228</v>
      </c>
    </row>
    <row r="235" spans="2:13">
      <c r="B235" s="104"/>
      <c r="C235" s="98">
        <f t="shared" si="20"/>
        <v>9.5500000000000007</v>
      </c>
      <c r="D235" s="88">
        <v>0</v>
      </c>
      <c r="E235" s="88">
        <v>0</v>
      </c>
      <c r="F235" s="88">
        <f t="shared" si="22"/>
        <v>2.145</v>
      </c>
      <c r="G235" s="88">
        <v>1</v>
      </c>
      <c r="H235" s="89">
        <f t="shared" si="19"/>
        <v>2.145</v>
      </c>
      <c r="I235" s="107">
        <f t="shared" si="23"/>
        <v>2.145</v>
      </c>
      <c r="J235" s="91">
        <f t="shared" si="21"/>
        <v>11.695</v>
      </c>
      <c r="K235" s="3">
        <f t="shared" si="24"/>
        <v>0.18341171440786661</v>
      </c>
      <c r="M235" s="27">
        <v>229</v>
      </c>
    </row>
    <row r="236" spans="2:13">
      <c r="B236" s="100">
        <f>1+M236/200</f>
        <v>2.15</v>
      </c>
      <c r="C236" s="98">
        <f t="shared" si="20"/>
        <v>11.700000000000001</v>
      </c>
      <c r="D236" s="88">
        <v>0</v>
      </c>
      <c r="E236" s="88">
        <v>0</v>
      </c>
      <c r="F236" s="88">
        <f t="shared" si="22"/>
        <v>2.15</v>
      </c>
      <c r="G236" s="88">
        <v>1</v>
      </c>
      <c r="H236" s="89">
        <f t="shared" si="19"/>
        <v>2.15</v>
      </c>
      <c r="I236" s="107">
        <f t="shared" si="23"/>
        <v>2.15</v>
      </c>
      <c r="J236" s="91">
        <f t="shared" si="21"/>
        <v>13.850000000000001</v>
      </c>
      <c r="K236" s="3">
        <f t="shared" si="24"/>
        <v>0.15523465703971118</v>
      </c>
      <c r="M236" s="27">
        <v>230</v>
      </c>
    </row>
    <row r="237" spans="2:13">
      <c r="B237" s="104"/>
      <c r="C237" s="98">
        <f t="shared" si="20"/>
        <v>11.700000000000001</v>
      </c>
      <c r="D237" s="88">
        <v>0</v>
      </c>
      <c r="E237" s="88">
        <v>0</v>
      </c>
      <c r="F237" s="88">
        <f t="shared" si="22"/>
        <v>2.1550000000000002</v>
      </c>
      <c r="G237" s="88">
        <v>1</v>
      </c>
      <c r="H237" s="89">
        <f t="shared" si="19"/>
        <v>2.1550000000000002</v>
      </c>
      <c r="I237" s="107">
        <f t="shared" si="23"/>
        <v>2.1550000000000002</v>
      </c>
      <c r="J237" s="91">
        <f t="shared" si="21"/>
        <v>13.855</v>
      </c>
      <c r="K237" s="3">
        <f t="shared" si="24"/>
        <v>0.15553951642006497</v>
      </c>
      <c r="M237" s="27">
        <v>231</v>
      </c>
    </row>
    <row r="238" spans="2:13">
      <c r="B238" s="104"/>
      <c r="C238" s="98">
        <f t="shared" si="20"/>
        <v>11.700000000000001</v>
      </c>
      <c r="D238" s="88">
        <v>0</v>
      </c>
      <c r="E238" s="88">
        <v>0</v>
      </c>
      <c r="F238" s="88">
        <f t="shared" si="22"/>
        <v>2.16</v>
      </c>
      <c r="G238" s="88">
        <v>1</v>
      </c>
      <c r="H238" s="89">
        <f t="shared" si="19"/>
        <v>2.16</v>
      </c>
      <c r="I238" s="107">
        <f t="shared" si="23"/>
        <v>2.16</v>
      </c>
      <c r="J238" s="91">
        <f t="shared" si="21"/>
        <v>13.860000000000001</v>
      </c>
      <c r="K238" s="3">
        <f t="shared" si="24"/>
        <v>0.15584415584415584</v>
      </c>
      <c r="M238" s="27">
        <v>232</v>
      </c>
    </row>
    <row r="239" spans="2:13">
      <c r="B239" s="104"/>
      <c r="C239" s="98">
        <f t="shared" si="20"/>
        <v>11.700000000000001</v>
      </c>
      <c r="D239" s="88">
        <v>0</v>
      </c>
      <c r="E239" s="88">
        <v>0</v>
      </c>
      <c r="F239" s="88">
        <f t="shared" si="22"/>
        <v>2.165</v>
      </c>
      <c r="G239" s="88">
        <v>1</v>
      </c>
      <c r="H239" s="89">
        <f t="shared" si="19"/>
        <v>2.165</v>
      </c>
      <c r="I239" s="107">
        <f t="shared" si="23"/>
        <v>2.165</v>
      </c>
      <c r="J239" s="91">
        <f t="shared" si="21"/>
        <v>13.865000000000002</v>
      </c>
      <c r="K239" s="3">
        <f t="shared" si="24"/>
        <v>0.15614857554994588</v>
      </c>
      <c r="M239" s="27">
        <v>233</v>
      </c>
    </row>
    <row r="240" spans="2:13">
      <c r="B240" s="104"/>
      <c r="C240" s="98">
        <f t="shared" si="20"/>
        <v>11.700000000000001</v>
      </c>
      <c r="D240" s="88">
        <v>0</v>
      </c>
      <c r="E240" s="88">
        <v>0</v>
      </c>
      <c r="F240" s="88">
        <f t="shared" si="22"/>
        <v>2.17</v>
      </c>
      <c r="G240" s="88">
        <v>1</v>
      </c>
      <c r="H240" s="89">
        <f t="shared" si="19"/>
        <v>2.17</v>
      </c>
      <c r="I240" s="107">
        <f t="shared" si="23"/>
        <v>2.17</v>
      </c>
      <c r="J240" s="91">
        <f t="shared" si="21"/>
        <v>13.870000000000001</v>
      </c>
      <c r="K240" s="3">
        <f t="shared" si="24"/>
        <v>0.15645277577505406</v>
      </c>
      <c r="M240" s="27">
        <v>234</v>
      </c>
    </row>
    <row r="241" spans="2:13">
      <c r="B241" s="104"/>
      <c r="C241" s="98">
        <f t="shared" si="20"/>
        <v>11.700000000000001</v>
      </c>
      <c r="D241" s="88">
        <v>0</v>
      </c>
      <c r="E241" s="88">
        <v>0</v>
      </c>
      <c r="F241" s="88">
        <f t="shared" si="22"/>
        <v>2.1749999999999998</v>
      </c>
      <c r="G241" s="88">
        <v>1</v>
      </c>
      <c r="H241" s="89">
        <f t="shared" si="19"/>
        <v>2.1749999999999998</v>
      </c>
      <c r="I241" s="107">
        <f t="shared" si="23"/>
        <v>2.1749999999999998</v>
      </c>
      <c r="J241" s="91">
        <f t="shared" si="21"/>
        <v>13.875</v>
      </c>
      <c r="K241" s="3">
        <f t="shared" si="24"/>
        <v>0.15675675675675674</v>
      </c>
      <c r="M241" s="27">
        <v>235</v>
      </c>
    </row>
    <row r="242" spans="2:13">
      <c r="B242" s="104"/>
      <c r="C242" s="98">
        <f t="shared" si="20"/>
        <v>11.700000000000001</v>
      </c>
      <c r="D242" s="88">
        <v>0</v>
      </c>
      <c r="E242" s="88">
        <v>0</v>
      </c>
      <c r="F242" s="88">
        <f t="shared" si="22"/>
        <v>2.1799999999999997</v>
      </c>
      <c r="G242" s="88">
        <v>1</v>
      </c>
      <c r="H242" s="89">
        <f t="shared" si="19"/>
        <v>2.1799999999999997</v>
      </c>
      <c r="I242" s="107">
        <f t="shared" si="23"/>
        <v>2.1799999999999997</v>
      </c>
      <c r="J242" s="91">
        <f t="shared" si="21"/>
        <v>13.88</v>
      </c>
      <c r="K242" s="3">
        <f t="shared" si="24"/>
        <v>0.15706051873198845</v>
      </c>
      <c r="M242" s="27">
        <v>236</v>
      </c>
    </row>
    <row r="243" spans="2:13">
      <c r="B243" s="104"/>
      <c r="C243" s="98">
        <f t="shared" si="20"/>
        <v>11.700000000000001</v>
      </c>
      <c r="D243" s="88">
        <v>0</v>
      </c>
      <c r="E243" s="88">
        <v>0</v>
      </c>
      <c r="F243" s="88">
        <f t="shared" si="22"/>
        <v>2.1850000000000001</v>
      </c>
      <c r="G243" s="88">
        <v>1</v>
      </c>
      <c r="H243" s="89">
        <f t="shared" si="19"/>
        <v>2.1850000000000001</v>
      </c>
      <c r="I243" s="107">
        <f t="shared" si="23"/>
        <v>2.1850000000000001</v>
      </c>
      <c r="J243" s="91">
        <f t="shared" si="21"/>
        <v>13.885000000000002</v>
      </c>
      <c r="K243" s="3">
        <f t="shared" si="24"/>
        <v>0.15736406193734245</v>
      </c>
      <c r="M243" s="27">
        <v>237</v>
      </c>
    </row>
    <row r="244" spans="2:13">
      <c r="B244" s="104"/>
      <c r="C244" s="98">
        <f t="shared" si="20"/>
        <v>11.700000000000001</v>
      </c>
      <c r="D244" s="88">
        <v>0</v>
      </c>
      <c r="E244" s="88">
        <v>0</v>
      </c>
      <c r="F244" s="88">
        <f t="shared" si="22"/>
        <v>2.19</v>
      </c>
      <c r="G244" s="88">
        <v>1</v>
      </c>
      <c r="H244" s="89">
        <f t="shared" si="19"/>
        <v>2.19</v>
      </c>
      <c r="I244" s="107">
        <f t="shared" si="23"/>
        <v>2.19</v>
      </c>
      <c r="J244" s="91">
        <f t="shared" si="21"/>
        <v>13.89</v>
      </c>
      <c r="K244" s="3">
        <f t="shared" si="24"/>
        <v>0.15766738660907126</v>
      </c>
      <c r="M244" s="27">
        <v>238</v>
      </c>
    </row>
    <row r="245" spans="2:13">
      <c r="B245" s="104"/>
      <c r="C245" s="98">
        <f t="shared" si="20"/>
        <v>11.700000000000001</v>
      </c>
      <c r="D245" s="88">
        <v>0</v>
      </c>
      <c r="E245" s="88">
        <v>0</v>
      </c>
      <c r="F245" s="88">
        <f t="shared" si="22"/>
        <v>2.1950000000000003</v>
      </c>
      <c r="G245" s="88">
        <v>1</v>
      </c>
      <c r="H245" s="89">
        <f t="shared" si="19"/>
        <v>2.1950000000000003</v>
      </c>
      <c r="I245" s="107">
        <f t="shared" si="23"/>
        <v>2.1950000000000003</v>
      </c>
      <c r="J245" s="91">
        <f t="shared" si="21"/>
        <v>13.895000000000001</v>
      </c>
      <c r="K245" s="3">
        <f t="shared" si="24"/>
        <v>0.15797049298308743</v>
      </c>
      <c r="M245" s="27">
        <v>239</v>
      </c>
    </row>
    <row r="246" spans="2:13">
      <c r="B246" s="101"/>
      <c r="C246" s="98">
        <f t="shared" si="20"/>
        <v>11.700000000000001</v>
      </c>
      <c r="D246" s="88">
        <v>0</v>
      </c>
      <c r="E246" s="88">
        <v>0</v>
      </c>
      <c r="F246" s="88">
        <f t="shared" si="22"/>
        <v>2.2000000000000002</v>
      </c>
      <c r="G246" s="88">
        <v>1</v>
      </c>
      <c r="H246" s="89">
        <f t="shared" si="19"/>
        <v>2.2000000000000002</v>
      </c>
      <c r="I246" s="107">
        <f t="shared" si="23"/>
        <v>2.2000000000000002</v>
      </c>
      <c r="J246" s="91">
        <f t="shared" si="21"/>
        <v>13.900000000000002</v>
      </c>
      <c r="K246" s="3">
        <f t="shared" si="24"/>
        <v>0.15827338129496402</v>
      </c>
      <c r="M246" s="27">
        <v>240</v>
      </c>
    </row>
    <row r="247" spans="2:13">
      <c r="B247" s="104"/>
      <c r="C247" s="98">
        <f t="shared" si="20"/>
        <v>11.700000000000001</v>
      </c>
      <c r="D247" s="88">
        <v>0</v>
      </c>
      <c r="E247" s="88">
        <v>0</v>
      </c>
      <c r="F247" s="88">
        <f t="shared" si="22"/>
        <v>2.2050000000000001</v>
      </c>
      <c r="G247" s="88">
        <v>1</v>
      </c>
      <c r="H247" s="89">
        <f t="shared" si="19"/>
        <v>2.2050000000000001</v>
      </c>
      <c r="I247" s="107">
        <f t="shared" si="23"/>
        <v>2.2050000000000001</v>
      </c>
      <c r="J247" s="91">
        <f t="shared" si="21"/>
        <v>13.905000000000001</v>
      </c>
      <c r="K247" s="3">
        <f t="shared" si="24"/>
        <v>0.15857605177993528</v>
      </c>
      <c r="M247" s="27">
        <v>241</v>
      </c>
    </row>
    <row r="248" spans="2:13">
      <c r="B248" s="104"/>
      <c r="C248" s="98">
        <f t="shared" si="20"/>
        <v>11.700000000000001</v>
      </c>
      <c r="D248" s="88">
        <v>0</v>
      </c>
      <c r="E248" s="88">
        <v>0</v>
      </c>
      <c r="F248" s="88">
        <f t="shared" si="22"/>
        <v>2.21</v>
      </c>
      <c r="G248" s="88">
        <v>1</v>
      </c>
      <c r="H248" s="89">
        <f t="shared" si="19"/>
        <v>2.21</v>
      </c>
      <c r="I248" s="107">
        <f t="shared" si="23"/>
        <v>2.21</v>
      </c>
      <c r="J248" s="91">
        <f t="shared" si="21"/>
        <v>13.91</v>
      </c>
      <c r="K248" s="3">
        <f t="shared" si="24"/>
        <v>0.15887850467289719</v>
      </c>
      <c r="M248" s="27">
        <v>242</v>
      </c>
    </row>
    <row r="249" spans="2:13">
      <c r="B249" s="104"/>
      <c r="C249" s="98">
        <f t="shared" si="20"/>
        <v>11.700000000000001</v>
      </c>
      <c r="D249" s="88">
        <v>0</v>
      </c>
      <c r="E249" s="88">
        <v>0</v>
      </c>
      <c r="F249" s="88">
        <f t="shared" si="22"/>
        <v>2.2149999999999999</v>
      </c>
      <c r="G249" s="88">
        <v>1</v>
      </c>
      <c r="H249" s="89">
        <f t="shared" ref="H249:H312" si="25">((1-D249)+D249*E249)*F249*G249</f>
        <v>2.2149999999999999</v>
      </c>
      <c r="I249" s="107">
        <f t="shared" si="23"/>
        <v>2.2149999999999999</v>
      </c>
      <c r="J249" s="91">
        <f t="shared" si="21"/>
        <v>13.915000000000001</v>
      </c>
      <c r="K249" s="3">
        <f t="shared" si="24"/>
        <v>0.15918074020840817</v>
      </c>
      <c r="M249" s="27">
        <v>243</v>
      </c>
    </row>
    <row r="250" spans="2:13">
      <c r="B250" s="104"/>
      <c r="C250" s="98">
        <f t="shared" si="20"/>
        <v>11.700000000000001</v>
      </c>
      <c r="D250" s="88">
        <v>0</v>
      </c>
      <c r="E250" s="88">
        <v>0</v>
      </c>
      <c r="F250" s="88">
        <f t="shared" si="22"/>
        <v>2.2199999999999998</v>
      </c>
      <c r="G250" s="88">
        <v>1</v>
      </c>
      <c r="H250" s="89">
        <f t="shared" si="25"/>
        <v>2.2199999999999998</v>
      </c>
      <c r="I250" s="107">
        <f t="shared" si="23"/>
        <v>2.2199999999999998</v>
      </c>
      <c r="J250" s="91">
        <f t="shared" si="21"/>
        <v>13.920000000000002</v>
      </c>
      <c r="K250" s="3">
        <f t="shared" si="24"/>
        <v>0.15948275862068961</v>
      </c>
      <c r="M250" s="27">
        <v>244</v>
      </c>
    </row>
    <row r="251" spans="2:13">
      <c r="B251" s="101"/>
      <c r="C251" s="98">
        <f t="shared" si="20"/>
        <v>11.700000000000001</v>
      </c>
      <c r="D251" s="88">
        <v>0</v>
      </c>
      <c r="E251" s="88">
        <v>0</v>
      </c>
      <c r="F251" s="88">
        <f t="shared" si="22"/>
        <v>2.2250000000000001</v>
      </c>
      <c r="G251" s="88">
        <v>1</v>
      </c>
      <c r="H251" s="89">
        <f t="shared" si="25"/>
        <v>2.2250000000000001</v>
      </c>
      <c r="I251" s="107">
        <f t="shared" si="23"/>
        <v>2.2250000000000001</v>
      </c>
      <c r="J251" s="91">
        <f t="shared" si="21"/>
        <v>13.925000000000001</v>
      </c>
      <c r="K251" s="3">
        <f t="shared" si="24"/>
        <v>0.15978456014362658</v>
      </c>
      <c r="M251" s="27">
        <v>245</v>
      </c>
    </row>
    <row r="252" spans="2:13">
      <c r="B252" s="104"/>
      <c r="C252" s="98">
        <f t="shared" si="20"/>
        <v>11.700000000000001</v>
      </c>
      <c r="D252" s="88">
        <v>0</v>
      </c>
      <c r="E252" s="88">
        <v>0</v>
      </c>
      <c r="F252" s="88">
        <f t="shared" si="22"/>
        <v>2.23</v>
      </c>
      <c r="G252" s="88">
        <v>1</v>
      </c>
      <c r="H252" s="89">
        <f t="shared" si="25"/>
        <v>2.23</v>
      </c>
      <c r="I252" s="107">
        <f t="shared" si="23"/>
        <v>2.23</v>
      </c>
      <c r="J252" s="91">
        <f t="shared" si="21"/>
        <v>13.930000000000001</v>
      </c>
      <c r="K252" s="3">
        <f t="shared" si="24"/>
        <v>0.16008614501076812</v>
      </c>
      <c r="M252" s="27">
        <v>246</v>
      </c>
    </row>
    <row r="253" spans="2:13">
      <c r="B253" s="104"/>
      <c r="C253" s="98">
        <f t="shared" si="20"/>
        <v>11.700000000000001</v>
      </c>
      <c r="D253" s="88">
        <v>0</v>
      </c>
      <c r="E253" s="88">
        <v>0</v>
      </c>
      <c r="F253" s="88">
        <f t="shared" si="22"/>
        <v>2.2350000000000003</v>
      </c>
      <c r="G253" s="88">
        <v>1</v>
      </c>
      <c r="H253" s="89">
        <f t="shared" si="25"/>
        <v>2.2350000000000003</v>
      </c>
      <c r="I253" s="107">
        <f t="shared" si="23"/>
        <v>2.2350000000000003</v>
      </c>
      <c r="J253" s="91">
        <f t="shared" si="21"/>
        <v>13.935000000000002</v>
      </c>
      <c r="K253" s="3">
        <f t="shared" si="24"/>
        <v>0.16038751345532831</v>
      </c>
      <c r="M253" s="27">
        <v>247</v>
      </c>
    </row>
    <row r="254" spans="2:13">
      <c r="B254" s="104"/>
      <c r="C254" s="98">
        <f t="shared" si="20"/>
        <v>11.700000000000001</v>
      </c>
      <c r="D254" s="88">
        <v>0</v>
      </c>
      <c r="E254" s="88">
        <v>0</v>
      </c>
      <c r="F254" s="88">
        <f t="shared" si="22"/>
        <v>2.2400000000000002</v>
      </c>
      <c r="G254" s="88">
        <v>1</v>
      </c>
      <c r="H254" s="89">
        <f t="shared" si="25"/>
        <v>2.2400000000000002</v>
      </c>
      <c r="I254" s="107">
        <f t="shared" si="23"/>
        <v>2.2400000000000002</v>
      </c>
      <c r="J254" s="91">
        <f t="shared" si="21"/>
        <v>13.940000000000001</v>
      </c>
      <c r="K254" s="3">
        <f t="shared" si="24"/>
        <v>0.1606886657101865</v>
      </c>
      <c r="M254" s="27">
        <v>248</v>
      </c>
    </row>
    <row r="255" spans="2:13">
      <c r="B255" s="104"/>
      <c r="C255" s="98">
        <f t="shared" si="20"/>
        <v>11.700000000000001</v>
      </c>
      <c r="D255" s="88">
        <v>0</v>
      </c>
      <c r="E255" s="88">
        <v>0</v>
      </c>
      <c r="F255" s="88">
        <f t="shared" si="22"/>
        <v>2.2450000000000001</v>
      </c>
      <c r="G255" s="88">
        <v>1</v>
      </c>
      <c r="H255" s="89">
        <f t="shared" si="25"/>
        <v>2.2450000000000001</v>
      </c>
      <c r="I255" s="107">
        <f t="shared" si="23"/>
        <v>2.2450000000000001</v>
      </c>
      <c r="J255" s="91">
        <f t="shared" si="21"/>
        <v>13.945</v>
      </c>
      <c r="K255" s="3">
        <f t="shared" si="24"/>
        <v>0.16098960200788814</v>
      </c>
      <c r="M255" s="27">
        <v>249</v>
      </c>
    </row>
    <row r="256" spans="2:13">
      <c r="B256" s="104"/>
      <c r="C256" s="98">
        <f t="shared" si="20"/>
        <v>11.700000000000001</v>
      </c>
      <c r="D256" s="88">
        <v>0</v>
      </c>
      <c r="E256" s="88">
        <v>0</v>
      </c>
      <c r="F256" s="88">
        <f t="shared" si="22"/>
        <v>2.25</v>
      </c>
      <c r="G256" s="88">
        <v>1</v>
      </c>
      <c r="H256" s="89">
        <f t="shared" si="25"/>
        <v>2.25</v>
      </c>
      <c r="I256" s="107">
        <f t="shared" si="23"/>
        <v>2.25</v>
      </c>
      <c r="J256" s="91">
        <f t="shared" si="21"/>
        <v>13.950000000000001</v>
      </c>
      <c r="K256" s="3">
        <f t="shared" si="24"/>
        <v>0.16129032258064516</v>
      </c>
      <c r="L256" t="s">
        <v>116</v>
      </c>
      <c r="M256" s="27">
        <v>250</v>
      </c>
    </row>
    <row r="257" spans="2:13">
      <c r="B257" s="104"/>
      <c r="C257" s="98">
        <f t="shared" si="20"/>
        <v>11.700000000000001</v>
      </c>
      <c r="D257" s="88">
        <v>0</v>
      </c>
      <c r="E257" s="88">
        <v>0</v>
      </c>
      <c r="F257" s="88">
        <f t="shared" si="22"/>
        <v>2.2549999999999999</v>
      </c>
      <c r="G257" s="88">
        <v>1</v>
      </c>
      <c r="H257" s="89">
        <f t="shared" si="25"/>
        <v>2.2549999999999999</v>
      </c>
      <c r="I257" s="107">
        <f t="shared" si="23"/>
        <v>2.2549999999999999</v>
      </c>
      <c r="J257" s="91">
        <f t="shared" si="21"/>
        <v>13.955000000000002</v>
      </c>
      <c r="K257" s="3">
        <f t="shared" si="24"/>
        <v>0.16159082766033678</v>
      </c>
      <c r="M257" s="27">
        <v>251</v>
      </c>
    </row>
    <row r="258" spans="2:13">
      <c r="B258" s="104"/>
      <c r="C258" s="98">
        <f t="shared" si="20"/>
        <v>11.700000000000001</v>
      </c>
      <c r="D258" s="88">
        <v>0</v>
      </c>
      <c r="E258" s="88">
        <v>0</v>
      </c>
      <c r="F258" s="88">
        <f t="shared" si="22"/>
        <v>2.2599999999999998</v>
      </c>
      <c r="G258" s="88">
        <v>1</v>
      </c>
      <c r="H258" s="89">
        <f t="shared" si="25"/>
        <v>2.2599999999999998</v>
      </c>
      <c r="I258" s="107">
        <f t="shared" si="23"/>
        <v>2.2599999999999998</v>
      </c>
      <c r="J258" s="91">
        <f t="shared" si="21"/>
        <v>13.96</v>
      </c>
      <c r="K258" s="3">
        <f t="shared" si="24"/>
        <v>0.16189111747851001</v>
      </c>
      <c r="M258" s="27">
        <v>252</v>
      </c>
    </row>
    <row r="259" spans="2:13">
      <c r="B259" s="104"/>
      <c r="C259" s="98">
        <f t="shared" si="20"/>
        <v>11.700000000000001</v>
      </c>
      <c r="D259" s="88">
        <v>0</v>
      </c>
      <c r="E259" s="88">
        <v>0</v>
      </c>
      <c r="F259" s="88">
        <f t="shared" si="22"/>
        <v>2.2649999999999997</v>
      </c>
      <c r="G259" s="88">
        <v>1</v>
      </c>
      <c r="H259" s="89">
        <f t="shared" si="25"/>
        <v>2.2649999999999997</v>
      </c>
      <c r="I259" s="107">
        <f t="shared" si="23"/>
        <v>2.2649999999999997</v>
      </c>
      <c r="J259" s="91">
        <f t="shared" si="21"/>
        <v>13.965</v>
      </c>
      <c r="K259" s="3">
        <f t="shared" si="24"/>
        <v>0.16219119226638021</v>
      </c>
      <c r="M259" s="27">
        <v>253</v>
      </c>
    </row>
    <row r="260" spans="2:13">
      <c r="B260" s="104"/>
      <c r="C260" s="98">
        <f t="shared" si="20"/>
        <v>11.700000000000001</v>
      </c>
      <c r="D260" s="88">
        <v>0</v>
      </c>
      <c r="E260" s="88">
        <v>0</v>
      </c>
      <c r="F260" s="88">
        <f t="shared" si="22"/>
        <v>2.27</v>
      </c>
      <c r="G260" s="88">
        <v>1</v>
      </c>
      <c r="H260" s="89">
        <f t="shared" si="25"/>
        <v>2.27</v>
      </c>
      <c r="I260" s="107">
        <f t="shared" si="23"/>
        <v>2.27</v>
      </c>
      <c r="J260" s="91">
        <f t="shared" si="21"/>
        <v>13.97</v>
      </c>
      <c r="K260" s="3">
        <f t="shared" si="24"/>
        <v>0.16249105225483176</v>
      </c>
      <c r="M260" s="27">
        <v>254</v>
      </c>
    </row>
    <row r="261" spans="2:13">
      <c r="B261" s="104"/>
      <c r="C261" s="98">
        <f t="shared" si="20"/>
        <v>11.700000000000001</v>
      </c>
      <c r="D261" s="88">
        <v>0</v>
      </c>
      <c r="E261" s="88">
        <v>0</v>
      </c>
      <c r="F261" s="88">
        <f t="shared" si="22"/>
        <v>2.2749999999999999</v>
      </c>
      <c r="G261" s="88">
        <v>1</v>
      </c>
      <c r="H261" s="89">
        <f t="shared" si="25"/>
        <v>2.2749999999999999</v>
      </c>
      <c r="I261" s="107">
        <f t="shared" si="23"/>
        <v>2.2749999999999999</v>
      </c>
      <c r="J261" s="91">
        <f t="shared" si="21"/>
        <v>13.975000000000001</v>
      </c>
      <c r="K261" s="3">
        <f t="shared" si="24"/>
        <v>0.16279069767441859</v>
      </c>
      <c r="M261" s="27">
        <v>255</v>
      </c>
    </row>
    <row r="262" spans="2:13">
      <c r="B262" s="104"/>
      <c r="C262" s="98">
        <f t="shared" ref="C262:C325" si="26">IF(B262&gt;0,C261+B262,C261)</f>
        <v>11.700000000000001</v>
      </c>
      <c r="D262" s="88">
        <v>0</v>
      </c>
      <c r="E262" s="88">
        <v>0</v>
      </c>
      <c r="F262" s="88">
        <f t="shared" si="22"/>
        <v>2.2800000000000002</v>
      </c>
      <c r="G262" s="88">
        <v>1</v>
      </c>
      <c r="H262" s="89">
        <f t="shared" si="25"/>
        <v>2.2800000000000002</v>
      </c>
      <c r="I262" s="107">
        <f t="shared" si="23"/>
        <v>2.2800000000000002</v>
      </c>
      <c r="J262" s="91">
        <f t="shared" ref="J262:J325" si="27">C262+I262</f>
        <v>13.98</v>
      </c>
      <c r="K262" s="3">
        <f t="shared" si="24"/>
        <v>0.16309012875536483</v>
      </c>
      <c r="M262" s="27">
        <v>256</v>
      </c>
    </row>
    <row r="263" spans="2:13">
      <c r="B263" s="101"/>
      <c r="C263" s="98">
        <f t="shared" si="26"/>
        <v>11.700000000000001</v>
      </c>
      <c r="D263" s="88">
        <v>0</v>
      </c>
      <c r="E263" s="88">
        <v>0</v>
      </c>
      <c r="F263" s="88">
        <f t="shared" ref="F263:F326" si="28">100%+M263/200</f>
        <v>2.2850000000000001</v>
      </c>
      <c r="G263" s="88">
        <v>1</v>
      </c>
      <c r="H263" s="89">
        <f t="shared" si="25"/>
        <v>2.2850000000000001</v>
      </c>
      <c r="I263" s="107">
        <f t="shared" ref="I263:I326" si="29">H263*I$5</f>
        <v>2.2850000000000001</v>
      </c>
      <c r="J263" s="91">
        <f t="shared" si="27"/>
        <v>13.985000000000001</v>
      </c>
      <c r="K263" s="3">
        <f t="shared" ref="K263:K326" si="30">I263/J263</f>
        <v>0.16338934572756525</v>
      </c>
      <c r="M263" s="27">
        <v>257</v>
      </c>
    </row>
    <row r="264" spans="2:13">
      <c r="B264" s="104"/>
      <c r="C264" s="98">
        <f t="shared" si="26"/>
        <v>11.700000000000001</v>
      </c>
      <c r="D264" s="88">
        <v>0</v>
      </c>
      <c r="E264" s="88">
        <v>0</v>
      </c>
      <c r="F264" s="88">
        <f t="shared" si="28"/>
        <v>2.29</v>
      </c>
      <c r="G264" s="88">
        <v>1</v>
      </c>
      <c r="H264" s="89">
        <f t="shared" si="25"/>
        <v>2.29</v>
      </c>
      <c r="I264" s="107">
        <f t="shared" si="29"/>
        <v>2.29</v>
      </c>
      <c r="J264" s="91">
        <f t="shared" si="27"/>
        <v>13.990000000000002</v>
      </c>
      <c r="K264" s="3">
        <f t="shared" si="30"/>
        <v>0.16368834882058611</v>
      </c>
      <c r="M264" s="27">
        <v>258</v>
      </c>
    </row>
    <row r="265" spans="2:13">
      <c r="B265" s="104"/>
      <c r="C265" s="98">
        <f t="shared" si="26"/>
        <v>11.700000000000001</v>
      </c>
      <c r="D265" s="88">
        <v>0</v>
      </c>
      <c r="E265" s="88">
        <v>0</v>
      </c>
      <c r="F265" s="88">
        <f t="shared" si="28"/>
        <v>2.2949999999999999</v>
      </c>
      <c r="G265" s="88">
        <v>1</v>
      </c>
      <c r="H265" s="89">
        <f t="shared" si="25"/>
        <v>2.2949999999999999</v>
      </c>
      <c r="I265" s="107">
        <f t="shared" si="29"/>
        <v>2.2949999999999999</v>
      </c>
      <c r="J265" s="91">
        <f t="shared" si="27"/>
        <v>13.995000000000001</v>
      </c>
      <c r="K265" s="3">
        <f t="shared" si="30"/>
        <v>0.16398713826366557</v>
      </c>
      <c r="M265" s="27">
        <v>259</v>
      </c>
    </row>
    <row r="266" spans="2:13">
      <c r="B266" s="101"/>
      <c r="C266" s="98">
        <f t="shared" si="26"/>
        <v>11.700000000000001</v>
      </c>
      <c r="D266" s="88">
        <v>0</v>
      </c>
      <c r="E266" s="88">
        <v>0</v>
      </c>
      <c r="F266" s="88">
        <f t="shared" si="28"/>
        <v>2.2999999999999998</v>
      </c>
      <c r="G266" s="88">
        <v>1</v>
      </c>
      <c r="H266" s="89">
        <f t="shared" si="25"/>
        <v>2.2999999999999998</v>
      </c>
      <c r="I266" s="107">
        <f t="shared" si="29"/>
        <v>2.2999999999999998</v>
      </c>
      <c r="J266" s="91">
        <f t="shared" si="27"/>
        <v>14</v>
      </c>
      <c r="K266" s="3">
        <f t="shared" si="30"/>
        <v>0.16428571428571428</v>
      </c>
      <c r="M266" s="27">
        <v>260</v>
      </c>
    </row>
    <row r="267" spans="2:13">
      <c r="B267" s="104"/>
      <c r="C267" s="98">
        <f t="shared" si="26"/>
        <v>11.700000000000001</v>
      </c>
      <c r="D267" s="88">
        <v>0</v>
      </c>
      <c r="E267" s="88">
        <v>0</v>
      </c>
      <c r="F267" s="88">
        <f t="shared" si="28"/>
        <v>2.3049999999999997</v>
      </c>
      <c r="G267" s="88">
        <v>1</v>
      </c>
      <c r="H267" s="89">
        <f t="shared" si="25"/>
        <v>2.3049999999999997</v>
      </c>
      <c r="I267" s="107">
        <f t="shared" si="29"/>
        <v>2.3049999999999997</v>
      </c>
      <c r="J267" s="91">
        <f t="shared" si="27"/>
        <v>14.005000000000001</v>
      </c>
      <c r="K267" s="3">
        <f t="shared" si="30"/>
        <v>0.16458407711531592</v>
      </c>
      <c r="M267" s="27">
        <v>261</v>
      </c>
    </row>
    <row r="268" spans="2:13">
      <c r="B268" s="104"/>
      <c r="C268" s="98">
        <f t="shared" si="26"/>
        <v>11.700000000000001</v>
      </c>
      <c r="D268" s="88">
        <v>0</v>
      </c>
      <c r="E268" s="88">
        <v>0</v>
      </c>
      <c r="F268" s="88">
        <f t="shared" si="28"/>
        <v>2.31</v>
      </c>
      <c r="G268" s="88">
        <v>1</v>
      </c>
      <c r="H268" s="89">
        <f t="shared" si="25"/>
        <v>2.31</v>
      </c>
      <c r="I268" s="107">
        <f t="shared" si="29"/>
        <v>2.31</v>
      </c>
      <c r="J268" s="91">
        <f t="shared" si="27"/>
        <v>14.010000000000002</v>
      </c>
      <c r="K268" s="3">
        <f t="shared" si="30"/>
        <v>0.16488222698072805</v>
      </c>
      <c r="M268" s="27">
        <v>262</v>
      </c>
    </row>
    <row r="269" spans="2:13">
      <c r="B269" s="104"/>
      <c r="C269" s="98">
        <f t="shared" si="26"/>
        <v>11.700000000000001</v>
      </c>
      <c r="D269" s="88">
        <v>0</v>
      </c>
      <c r="E269" s="88">
        <v>0</v>
      </c>
      <c r="F269" s="88">
        <f t="shared" si="28"/>
        <v>2.3149999999999999</v>
      </c>
      <c r="G269" s="88">
        <v>1</v>
      </c>
      <c r="H269" s="89">
        <f t="shared" si="25"/>
        <v>2.3149999999999999</v>
      </c>
      <c r="I269" s="107">
        <f t="shared" si="29"/>
        <v>2.3149999999999999</v>
      </c>
      <c r="J269" s="91">
        <f t="shared" si="27"/>
        <v>14.015000000000001</v>
      </c>
      <c r="K269" s="3">
        <f t="shared" si="30"/>
        <v>0.16518016410988226</v>
      </c>
      <c r="M269" s="27">
        <v>263</v>
      </c>
    </row>
    <row r="270" spans="2:13">
      <c r="B270" s="104"/>
      <c r="C270" s="98">
        <f t="shared" si="26"/>
        <v>11.700000000000001</v>
      </c>
      <c r="D270" s="88">
        <v>0</v>
      </c>
      <c r="E270" s="88">
        <v>0</v>
      </c>
      <c r="F270" s="88">
        <f t="shared" si="28"/>
        <v>2.3200000000000003</v>
      </c>
      <c r="G270" s="88">
        <v>1</v>
      </c>
      <c r="H270" s="89">
        <f t="shared" si="25"/>
        <v>2.3200000000000003</v>
      </c>
      <c r="I270" s="107">
        <f t="shared" si="29"/>
        <v>2.3200000000000003</v>
      </c>
      <c r="J270" s="91">
        <f t="shared" si="27"/>
        <v>14.020000000000001</v>
      </c>
      <c r="K270" s="3">
        <f t="shared" si="30"/>
        <v>0.16547788873038516</v>
      </c>
      <c r="M270" s="27">
        <v>264</v>
      </c>
    </row>
    <row r="271" spans="2:13">
      <c r="B271" s="104"/>
      <c r="C271" s="98">
        <f t="shared" si="26"/>
        <v>11.700000000000001</v>
      </c>
      <c r="D271" s="88">
        <v>0</v>
      </c>
      <c r="E271" s="88">
        <v>0</v>
      </c>
      <c r="F271" s="88">
        <f t="shared" si="28"/>
        <v>2.3250000000000002</v>
      </c>
      <c r="G271" s="88">
        <v>1</v>
      </c>
      <c r="H271" s="89">
        <f t="shared" si="25"/>
        <v>2.3250000000000002</v>
      </c>
      <c r="I271" s="107">
        <f t="shared" si="29"/>
        <v>2.3250000000000002</v>
      </c>
      <c r="J271" s="91">
        <f t="shared" si="27"/>
        <v>14.025000000000002</v>
      </c>
      <c r="K271" s="3">
        <f t="shared" si="30"/>
        <v>0.16577540106951871</v>
      </c>
      <c r="M271" s="27">
        <v>265</v>
      </c>
    </row>
    <row r="272" spans="2:13">
      <c r="B272" s="104"/>
      <c r="C272" s="98">
        <f t="shared" si="26"/>
        <v>11.700000000000001</v>
      </c>
      <c r="D272" s="88">
        <v>0</v>
      </c>
      <c r="E272" s="88">
        <v>0</v>
      </c>
      <c r="F272" s="88">
        <f t="shared" si="28"/>
        <v>2.33</v>
      </c>
      <c r="G272" s="88">
        <v>1</v>
      </c>
      <c r="H272" s="89">
        <f t="shared" si="25"/>
        <v>2.33</v>
      </c>
      <c r="I272" s="107">
        <f t="shared" si="29"/>
        <v>2.33</v>
      </c>
      <c r="J272" s="91">
        <f t="shared" si="27"/>
        <v>14.030000000000001</v>
      </c>
      <c r="K272" s="3">
        <f t="shared" si="30"/>
        <v>0.1660727013542409</v>
      </c>
      <c r="M272" s="27">
        <v>266</v>
      </c>
    </row>
    <row r="273" spans="2:13">
      <c r="B273" s="104"/>
      <c r="C273" s="98">
        <f t="shared" si="26"/>
        <v>11.700000000000001</v>
      </c>
      <c r="D273" s="88">
        <v>0</v>
      </c>
      <c r="E273" s="88">
        <v>0</v>
      </c>
      <c r="F273" s="88">
        <f t="shared" si="28"/>
        <v>2.335</v>
      </c>
      <c r="G273" s="88">
        <v>1</v>
      </c>
      <c r="H273" s="89">
        <f t="shared" si="25"/>
        <v>2.335</v>
      </c>
      <c r="I273" s="107">
        <f t="shared" si="29"/>
        <v>2.335</v>
      </c>
      <c r="J273" s="91">
        <f t="shared" si="27"/>
        <v>14.035</v>
      </c>
      <c r="K273" s="3">
        <f t="shared" si="30"/>
        <v>0.1663697898111863</v>
      </c>
      <c r="M273" s="27">
        <v>267</v>
      </c>
    </row>
    <row r="274" spans="2:13">
      <c r="B274" s="104"/>
      <c r="C274" s="98">
        <f t="shared" si="26"/>
        <v>11.700000000000001</v>
      </c>
      <c r="D274" s="88">
        <v>0</v>
      </c>
      <c r="E274" s="88">
        <v>0</v>
      </c>
      <c r="F274" s="88">
        <f t="shared" si="28"/>
        <v>2.34</v>
      </c>
      <c r="G274" s="88">
        <v>1</v>
      </c>
      <c r="H274" s="89">
        <f t="shared" si="25"/>
        <v>2.34</v>
      </c>
      <c r="I274" s="107">
        <f t="shared" si="29"/>
        <v>2.34</v>
      </c>
      <c r="J274" s="91">
        <f t="shared" si="27"/>
        <v>14.040000000000001</v>
      </c>
      <c r="K274" s="3">
        <f t="shared" si="30"/>
        <v>0.16666666666666666</v>
      </c>
      <c r="M274" s="27">
        <v>268</v>
      </c>
    </row>
    <row r="275" spans="2:13">
      <c r="B275" s="104"/>
      <c r="C275" s="98">
        <f t="shared" si="26"/>
        <v>11.700000000000001</v>
      </c>
      <c r="D275" s="88">
        <v>0</v>
      </c>
      <c r="E275" s="88">
        <v>0</v>
      </c>
      <c r="F275" s="88">
        <f t="shared" si="28"/>
        <v>2.3449999999999998</v>
      </c>
      <c r="G275" s="88">
        <v>1</v>
      </c>
      <c r="H275" s="89">
        <f t="shared" si="25"/>
        <v>2.3449999999999998</v>
      </c>
      <c r="I275" s="107">
        <f t="shared" si="29"/>
        <v>2.3449999999999998</v>
      </c>
      <c r="J275" s="91">
        <f t="shared" si="27"/>
        <v>14.045000000000002</v>
      </c>
      <c r="K275" s="3">
        <f t="shared" si="30"/>
        <v>0.16696333214667136</v>
      </c>
      <c r="M275" s="27">
        <v>269</v>
      </c>
    </row>
    <row r="276" spans="2:13">
      <c r="B276" s="104"/>
      <c r="C276" s="98">
        <f t="shared" si="26"/>
        <v>11.700000000000001</v>
      </c>
      <c r="D276" s="88">
        <v>0</v>
      </c>
      <c r="E276" s="88">
        <v>0</v>
      </c>
      <c r="F276" s="88">
        <f t="shared" si="28"/>
        <v>2.35</v>
      </c>
      <c r="G276" s="88">
        <v>1</v>
      </c>
      <c r="H276" s="89">
        <f t="shared" si="25"/>
        <v>2.35</v>
      </c>
      <c r="I276" s="107">
        <f t="shared" si="29"/>
        <v>2.35</v>
      </c>
      <c r="J276" s="91">
        <f t="shared" si="27"/>
        <v>14.05</v>
      </c>
      <c r="K276" s="3">
        <f t="shared" si="30"/>
        <v>0.16725978647686832</v>
      </c>
      <c r="M276" s="27">
        <v>270</v>
      </c>
    </row>
    <row r="277" spans="2:13">
      <c r="B277" s="104"/>
      <c r="C277" s="98">
        <f t="shared" si="26"/>
        <v>11.700000000000001</v>
      </c>
      <c r="D277" s="88">
        <v>0</v>
      </c>
      <c r="E277" s="88">
        <v>0</v>
      </c>
      <c r="F277" s="88">
        <f t="shared" si="28"/>
        <v>2.355</v>
      </c>
      <c r="G277" s="88">
        <v>1</v>
      </c>
      <c r="H277" s="89">
        <f t="shared" si="25"/>
        <v>2.355</v>
      </c>
      <c r="I277" s="107">
        <f t="shared" si="29"/>
        <v>2.355</v>
      </c>
      <c r="J277" s="91">
        <f t="shared" si="27"/>
        <v>14.055000000000001</v>
      </c>
      <c r="K277" s="3">
        <f t="shared" si="30"/>
        <v>0.16755602988260404</v>
      </c>
      <c r="M277" s="27">
        <v>271</v>
      </c>
    </row>
    <row r="278" spans="2:13">
      <c r="B278" s="104"/>
      <c r="C278" s="98">
        <f t="shared" si="26"/>
        <v>11.700000000000001</v>
      </c>
      <c r="D278" s="88">
        <v>0</v>
      </c>
      <c r="E278" s="88">
        <v>0</v>
      </c>
      <c r="F278" s="88">
        <f t="shared" si="28"/>
        <v>2.3600000000000003</v>
      </c>
      <c r="G278" s="88">
        <v>1</v>
      </c>
      <c r="H278" s="89">
        <f t="shared" si="25"/>
        <v>2.3600000000000003</v>
      </c>
      <c r="I278" s="107">
        <f t="shared" si="29"/>
        <v>2.3600000000000003</v>
      </c>
      <c r="J278" s="91">
        <f t="shared" si="27"/>
        <v>14.060000000000002</v>
      </c>
      <c r="K278" s="3">
        <f t="shared" si="30"/>
        <v>0.1678520625889047</v>
      </c>
      <c r="M278" s="27">
        <v>272</v>
      </c>
    </row>
    <row r="279" spans="2:13">
      <c r="B279" s="104"/>
      <c r="C279" s="98">
        <f t="shared" si="26"/>
        <v>11.700000000000001</v>
      </c>
      <c r="D279" s="88">
        <v>0</v>
      </c>
      <c r="E279" s="88">
        <v>0</v>
      </c>
      <c r="F279" s="88">
        <f t="shared" si="28"/>
        <v>2.3650000000000002</v>
      </c>
      <c r="G279" s="88">
        <v>1</v>
      </c>
      <c r="H279" s="89">
        <f t="shared" si="25"/>
        <v>2.3650000000000002</v>
      </c>
      <c r="I279" s="107">
        <f t="shared" si="29"/>
        <v>2.3650000000000002</v>
      </c>
      <c r="J279" s="91">
        <f t="shared" si="27"/>
        <v>14.065000000000001</v>
      </c>
      <c r="K279" s="3">
        <f t="shared" si="30"/>
        <v>0.16814788482047635</v>
      </c>
      <c r="M279" s="27">
        <v>273</v>
      </c>
    </row>
    <row r="280" spans="2:13">
      <c r="B280" s="104"/>
      <c r="C280" s="98">
        <f t="shared" si="26"/>
        <v>11.700000000000001</v>
      </c>
      <c r="D280" s="88">
        <v>0</v>
      </c>
      <c r="E280" s="88">
        <v>0</v>
      </c>
      <c r="F280" s="88">
        <f t="shared" si="28"/>
        <v>2.37</v>
      </c>
      <c r="G280" s="88">
        <v>1</v>
      </c>
      <c r="H280" s="89">
        <f t="shared" si="25"/>
        <v>2.37</v>
      </c>
      <c r="I280" s="107">
        <f t="shared" si="29"/>
        <v>2.37</v>
      </c>
      <c r="J280" s="91">
        <f t="shared" si="27"/>
        <v>14.07</v>
      </c>
      <c r="K280" s="3">
        <f t="shared" si="30"/>
        <v>0.16844349680170576</v>
      </c>
      <c r="M280" s="27">
        <v>274</v>
      </c>
    </row>
    <row r="281" spans="2:13">
      <c r="B281" s="101"/>
      <c r="C281" s="98">
        <f t="shared" si="26"/>
        <v>11.700000000000001</v>
      </c>
      <c r="D281" s="88">
        <v>0</v>
      </c>
      <c r="E281" s="88">
        <v>0</v>
      </c>
      <c r="F281" s="88">
        <f t="shared" si="28"/>
        <v>2.375</v>
      </c>
      <c r="G281" s="88">
        <v>1</v>
      </c>
      <c r="H281" s="89">
        <f t="shared" si="25"/>
        <v>2.375</v>
      </c>
      <c r="I281" s="107">
        <f t="shared" si="29"/>
        <v>2.375</v>
      </c>
      <c r="J281" s="91">
        <f t="shared" si="27"/>
        <v>14.075000000000001</v>
      </c>
      <c r="K281" s="3">
        <f t="shared" si="30"/>
        <v>0.16873889875666073</v>
      </c>
      <c r="M281" s="27">
        <v>275</v>
      </c>
    </row>
    <row r="282" spans="2:13">
      <c r="B282" s="104"/>
      <c r="C282" s="98">
        <f t="shared" si="26"/>
        <v>11.700000000000001</v>
      </c>
      <c r="D282" s="88">
        <v>0</v>
      </c>
      <c r="E282" s="88">
        <v>0</v>
      </c>
      <c r="F282" s="88">
        <f t="shared" si="28"/>
        <v>2.38</v>
      </c>
      <c r="G282" s="88">
        <v>1</v>
      </c>
      <c r="H282" s="89">
        <f t="shared" si="25"/>
        <v>2.38</v>
      </c>
      <c r="I282" s="107">
        <f t="shared" si="29"/>
        <v>2.38</v>
      </c>
      <c r="J282" s="91">
        <f t="shared" si="27"/>
        <v>14.080000000000002</v>
      </c>
      <c r="K282" s="3">
        <f t="shared" si="30"/>
        <v>0.16903409090909088</v>
      </c>
      <c r="M282" s="27">
        <v>276</v>
      </c>
    </row>
    <row r="283" spans="2:13">
      <c r="B283" s="104"/>
      <c r="C283" s="98">
        <f t="shared" si="26"/>
        <v>11.700000000000001</v>
      </c>
      <c r="D283" s="88">
        <v>0</v>
      </c>
      <c r="E283" s="88">
        <v>0</v>
      </c>
      <c r="F283" s="88">
        <f t="shared" si="28"/>
        <v>2.3849999999999998</v>
      </c>
      <c r="G283" s="88">
        <v>1</v>
      </c>
      <c r="H283" s="89">
        <f t="shared" si="25"/>
        <v>2.3849999999999998</v>
      </c>
      <c r="I283" s="107">
        <f t="shared" si="29"/>
        <v>2.3849999999999998</v>
      </c>
      <c r="J283" s="91">
        <f t="shared" si="27"/>
        <v>14.085000000000001</v>
      </c>
      <c r="K283" s="3">
        <f t="shared" si="30"/>
        <v>0.16932907348242809</v>
      </c>
      <c r="M283" s="27">
        <v>277</v>
      </c>
    </row>
    <row r="284" spans="2:13">
      <c r="B284" s="104"/>
      <c r="C284" s="98">
        <f t="shared" si="26"/>
        <v>11.700000000000001</v>
      </c>
      <c r="D284" s="88">
        <v>0</v>
      </c>
      <c r="E284" s="88">
        <v>0</v>
      </c>
      <c r="F284" s="88">
        <f t="shared" si="28"/>
        <v>2.3899999999999997</v>
      </c>
      <c r="G284" s="88">
        <v>1</v>
      </c>
      <c r="H284" s="89">
        <f t="shared" si="25"/>
        <v>2.3899999999999997</v>
      </c>
      <c r="I284" s="107">
        <f t="shared" si="29"/>
        <v>2.3899999999999997</v>
      </c>
      <c r="J284" s="91">
        <f t="shared" si="27"/>
        <v>14.09</v>
      </c>
      <c r="K284" s="3">
        <f t="shared" si="30"/>
        <v>0.16962384669978706</v>
      </c>
      <c r="M284" s="27">
        <v>278</v>
      </c>
    </row>
    <row r="285" spans="2:13">
      <c r="B285" s="104"/>
      <c r="C285" s="98">
        <f t="shared" si="26"/>
        <v>11.700000000000001</v>
      </c>
      <c r="D285" s="88">
        <v>0</v>
      </c>
      <c r="E285" s="88">
        <v>0</v>
      </c>
      <c r="F285" s="88">
        <f t="shared" si="28"/>
        <v>2.395</v>
      </c>
      <c r="G285" s="88">
        <v>1</v>
      </c>
      <c r="H285" s="89">
        <f t="shared" si="25"/>
        <v>2.395</v>
      </c>
      <c r="I285" s="107">
        <f t="shared" si="29"/>
        <v>2.395</v>
      </c>
      <c r="J285" s="91">
        <f t="shared" si="27"/>
        <v>14.095000000000001</v>
      </c>
      <c r="K285" s="3">
        <f t="shared" si="30"/>
        <v>0.16991841078396594</v>
      </c>
      <c r="M285" s="27">
        <v>279</v>
      </c>
    </row>
    <row r="286" spans="2:13">
      <c r="B286" s="100">
        <f>1+M286/200</f>
        <v>2.4</v>
      </c>
      <c r="C286" s="98">
        <f t="shared" si="26"/>
        <v>14.100000000000001</v>
      </c>
      <c r="D286" s="88">
        <v>0</v>
      </c>
      <c r="E286" s="88">
        <v>0</v>
      </c>
      <c r="F286" s="88">
        <f t="shared" si="28"/>
        <v>2.4</v>
      </c>
      <c r="G286" s="88">
        <v>1</v>
      </c>
      <c r="H286" s="89">
        <f t="shared" si="25"/>
        <v>2.4</v>
      </c>
      <c r="I286" s="107">
        <f t="shared" si="29"/>
        <v>2.4</v>
      </c>
      <c r="J286" s="91">
        <f t="shared" si="27"/>
        <v>16.5</v>
      </c>
      <c r="K286" s="3">
        <f t="shared" si="30"/>
        <v>0.14545454545454545</v>
      </c>
      <c r="M286" s="27">
        <v>280</v>
      </c>
    </row>
    <row r="287" spans="2:13">
      <c r="B287" s="104"/>
      <c r="C287" s="98">
        <f t="shared" si="26"/>
        <v>14.100000000000001</v>
      </c>
      <c r="D287" s="88">
        <v>0</v>
      </c>
      <c r="E287" s="88">
        <v>0</v>
      </c>
      <c r="F287" s="88">
        <f t="shared" si="28"/>
        <v>2.4050000000000002</v>
      </c>
      <c r="G287" s="88">
        <v>1</v>
      </c>
      <c r="H287" s="89">
        <f t="shared" si="25"/>
        <v>2.4050000000000002</v>
      </c>
      <c r="I287" s="107">
        <f t="shared" si="29"/>
        <v>2.4050000000000002</v>
      </c>
      <c r="J287" s="91">
        <f t="shared" si="27"/>
        <v>16.505000000000003</v>
      </c>
      <c r="K287" s="3">
        <f t="shared" si="30"/>
        <v>0.14571342017570432</v>
      </c>
      <c r="M287" s="27">
        <v>281</v>
      </c>
    </row>
    <row r="288" spans="2:13">
      <c r="B288" s="104"/>
      <c r="C288" s="98">
        <f t="shared" si="26"/>
        <v>14.100000000000001</v>
      </c>
      <c r="D288" s="88">
        <v>0</v>
      </c>
      <c r="E288" s="88">
        <v>0</v>
      </c>
      <c r="F288" s="88">
        <f t="shared" si="28"/>
        <v>2.41</v>
      </c>
      <c r="G288" s="88">
        <v>1</v>
      </c>
      <c r="H288" s="89">
        <f t="shared" si="25"/>
        <v>2.41</v>
      </c>
      <c r="I288" s="107">
        <f t="shared" si="29"/>
        <v>2.41</v>
      </c>
      <c r="J288" s="91">
        <f t="shared" si="27"/>
        <v>16.510000000000002</v>
      </c>
      <c r="K288" s="3">
        <f t="shared" si="30"/>
        <v>0.14597213809812234</v>
      </c>
      <c r="M288" s="27">
        <v>282</v>
      </c>
    </row>
    <row r="289" spans="2:13">
      <c r="B289" s="104"/>
      <c r="C289" s="98">
        <f t="shared" si="26"/>
        <v>14.100000000000001</v>
      </c>
      <c r="D289" s="88">
        <v>0</v>
      </c>
      <c r="E289" s="88">
        <v>0</v>
      </c>
      <c r="F289" s="88">
        <f t="shared" si="28"/>
        <v>2.415</v>
      </c>
      <c r="G289" s="88">
        <v>1</v>
      </c>
      <c r="H289" s="89">
        <f t="shared" si="25"/>
        <v>2.415</v>
      </c>
      <c r="I289" s="107">
        <f t="shared" si="29"/>
        <v>2.415</v>
      </c>
      <c r="J289" s="91">
        <f t="shared" si="27"/>
        <v>16.515000000000001</v>
      </c>
      <c r="K289" s="3">
        <f t="shared" si="30"/>
        <v>0.14623069936421434</v>
      </c>
      <c r="M289" s="27">
        <v>283</v>
      </c>
    </row>
    <row r="290" spans="2:13">
      <c r="B290" s="104"/>
      <c r="C290" s="98">
        <f t="shared" si="26"/>
        <v>14.100000000000001</v>
      </c>
      <c r="D290" s="88">
        <v>0</v>
      </c>
      <c r="E290" s="88">
        <v>0</v>
      </c>
      <c r="F290" s="88">
        <f t="shared" si="28"/>
        <v>2.42</v>
      </c>
      <c r="G290" s="88">
        <v>1</v>
      </c>
      <c r="H290" s="89">
        <f t="shared" si="25"/>
        <v>2.42</v>
      </c>
      <c r="I290" s="107">
        <f t="shared" si="29"/>
        <v>2.42</v>
      </c>
      <c r="J290" s="91">
        <f t="shared" si="27"/>
        <v>16.520000000000003</v>
      </c>
      <c r="K290" s="3">
        <f t="shared" si="30"/>
        <v>0.14648910411622273</v>
      </c>
      <c r="M290" s="27">
        <v>284</v>
      </c>
    </row>
    <row r="291" spans="2:13">
      <c r="B291" s="101"/>
      <c r="C291" s="98">
        <f t="shared" si="26"/>
        <v>14.100000000000001</v>
      </c>
      <c r="D291" s="88">
        <v>0</v>
      </c>
      <c r="E291" s="88">
        <v>0</v>
      </c>
      <c r="F291" s="88">
        <f t="shared" si="28"/>
        <v>2.4249999999999998</v>
      </c>
      <c r="G291" s="88">
        <v>1</v>
      </c>
      <c r="H291" s="89">
        <f t="shared" si="25"/>
        <v>2.4249999999999998</v>
      </c>
      <c r="I291" s="107">
        <f t="shared" si="29"/>
        <v>2.4249999999999998</v>
      </c>
      <c r="J291" s="91">
        <f t="shared" si="27"/>
        <v>16.525000000000002</v>
      </c>
      <c r="K291" s="3">
        <f t="shared" si="30"/>
        <v>0.14674735249621781</v>
      </c>
      <c r="M291" s="27">
        <v>285</v>
      </c>
    </row>
    <row r="292" spans="2:13">
      <c r="B292" s="104"/>
      <c r="C292" s="98">
        <f t="shared" si="26"/>
        <v>14.100000000000001</v>
      </c>
      <c r="D292" s="88">
        <v>0</v>
      </c>
      <c r="E292" s="88">
        <v>0</v>
      </c>
      <c r="F292" s="88">
        <f t="shared" si="28"/>
        <v>2.4299999999999997</v>
      </c>
      <c r="G292" s="88">
        <v>1</v>
      </c>
      <c r="H292" s="89">
        <f t="shared" si="25"/>
        <v>2.4299999999999997</v>
      </c>
      <c r="I292" s="107">
        <f t="shared" si="29"/>
        <v>2.4299999999999997</v>
      </c>
      <c r="J292" s="91">
        <f t="shared" si="27"/>
        <v>16.53</v>
      </c>
      <c r="K292" s="3">
        <f t="shared" si="30"/>
        <v>0.14700544464609797</v>
      </c>
      <c r="M292" s="27">
        <v>286</v>
      </c>
    </row>
    <row r="293" spans="2:13">
      <c r="B293" s="104"/>
      <c r="C293" s="98">
        <f t="shared" si="26"/>
        <v>14.100000000000001</v>
      </c>
      <c r="D293" s="88">
        <v>0</v>
      </c>
      <c r="E293" s="88">
        <v>0</v>
      </c>
      <c r="F293" s="88">
        <f t="shared" si="28"/>
        <v>2.4350000000000001</v>
      </c>
      <c r="G293" s="88">
        <v>1</v>
      </c>
      <c r="H293" s="89">
        <f t="shared" si="25"/>
        <v>2.4350000000000001</v>
      </c>
      <c r="I293" s="107">
        <f t="shared" si="29"/>
        <v>2.4350000000000001</v>
      </c>
      <c r="J293" s="91">
        <f t="shared" si="27"/>
        <v>16.535</v>
      </c>
      <c r="K293" s="3">
        <f t="shared" si="30"/>
        <v>0.14726338070758996</v>
      </c>
      <c r="M293" s="27">
        <v>287</v>
      </c>
    </row>
    <row r="294" spans="2:13">
      <c r="B294" s="104"/>
      <c r="C294" s="98">
        <f t="shared" si="26"/>
        <v>14.100000000000001</v>
      </c>
      <c r="D294" s="88">
        <v>0</v>
      </c>
      <c r="E294" s="88">
        <v>0</v>
      </c>
      <c r="F294" s="88">
        <f t="shared" si="28"/>
        <v>2.44</v>
      </c>
      <c r="G294" s="88">
        <v>1</v>
      </c>
      <c r="H294" s="89">
        <f t="shared" si="25"/>
        <v>2.44</v>
      </c>
      <c r="I294" s="107">
        <f t="shared" si="29"/>
        <v>2.44</v>
      </c>
      <c r="J294" s="91">
        <f t="shared" si="27"/>
        <v>16.540000000000003</v>
      </c>
      <c r="K294" s="3">
        <f t="shared" si="30"/>
        <v>0.14752116082224906</v>
      </c>
      <c r="M294" s="27">
        <v>288</v>
      </c>
    </row>
    <row r="295" spans="2:13">
      <c r="B295" s="104"/>
      <c r="C295" s="98">
        <f t="shared" si="26"/>
        <v>14.100000000000001</v>
      </c>
      <c r="D295" s="88">
        <v>0</v>
      </c>
      <c r="E295" s="88">
        <v>0</v>
      </c>
      <c r="F295" s="88">
        <f t="shared" si="28"/>
        <v>2.4450000000000003</v>
      </c>
      <c r="G295" s="88">
        <v>1</v>
      </c>
      <c r="H295" s="89">
        <f t="shared" si="25"/>
        <v>2.4450000000000003</v>
      </c>
      <c r="I295" s="107">
        <f t="shared" si="29"/>
        <v>2.4450000000000003</v>
      </c>
      <c r="J295" s="91">
        <f t="shared" si="27"/>
        <v>16.545000000000002</v>
      </c>
      <c r="K295" s="3">
        <f t="shared" si="30"/>
        <v>0.14777878513145964</v>
      </c>
      <c r="M295" s="27">
        <v>289</v>
      </c>
    </row>
    <row r="296" spans="2:13">
      <c r="B296" s="104"/>
      <c r="C296" s="98">
        <f t="shared" si="26"/>
        <v>14.100000000000001</v>
      </c>
      <c r="D296" s="88">
        <v>0</v>
      </c>
      <c r="E296" s="88">
        <v>0</v>
      </c>
      <c r="F296" s="88">
        <f t="shared" si="28"/>
        <v>2.4500000000000002</v>
      </c>
      <c r="G296" s="88">
        <v>1</v>
      </c>
      <c r="H296" s="89">
        <f t="shared" si="25"/>
        <v>2.4500000000000002</v>
      </c>
      <c r="I296" s="107">
        <f t="shared" si="29"/>
        <v>2.4500000000000002</v>
      </c>
      <c r="J296" s="91">
        <f t="shared" si="27"/>
        <v>16.55</v>
      </c>
      <c r="K296" s="3">
        <f t="shared" si="30"/>
        <v>0.14803625377643506</v>
      </c>
      <c r="M296" s="27">
        <v>290</v>
      </c>
    </row>
    <row r="297" spans="2:13">
      <c r="B297" s="104"/>
      <c r="C297" s="98">
        <f t="shared" si="26"/>
        <v>14.100000000000001</v>
      </c>
      <c r="D297" s="88">
        <v>0</v>
      </c>
      <c r="E297" s="88">
        <v>0</v>
      </c>
      <c r="F297" s="88">
        <f t="shared" si="28"/>
        <v>2.4550000000000001</v>
      </c>
      <c r="G297" s="88">
        <v>1</v>
      </c>
      <c r="H297" s="89">
        <f t="shared" si="25"/>
        <v>2.4550000000000001</v>
      </c>
      <c r="I297" s="107">
        <f t="shared" si="29"/>
        <v>2.4550000000000001</v>
      </c>
      <c r="J297" s="91">
        <f t="shared" si="27"/>
        <v>16.555</v>
      </c>
      <c r="K297" s="3">
        <f t="shared" si="30"/>
        <v>0.14829356689821807</v>
      </c>
      <c r="M297" s="27">
        <v>291</v>
      </c>
    </row>
    <row r="298" spans="2:13">
      <c r="B298" s="104"/>
      <c r="C298" s="98">
        <f t="shared" si="26"/>
        <v>14.100000000000001</v>
      </c>
      <c r="D298" s="88">
        <v>0</v>
      </c>
      <c r="E298" s="88">
        <v>0</v>
      </c>
      <c r="F298" s="88">
        <f t="shared" si="28"/>
        <v>2.46</v>
      </c>
      <c r="G298" s="88">
        <v>1</v>
      </c>
      <c r="H298" s="89">
        <f t="shared" si="25"/>
        <v>2.46</v>
      </c>
      <c r="I298" s="107">
        <f t="shared" si="29"/>
        <v>2.46</v>
      </c>
      <c r="J298" s="91">
        <f t="shared" si="27"/>
        <v>16.560000000000002</v>
      </c>
      <c r="K298" s="3">
        <f t="shared" si="30"/>
        <v>0.14855072463768113</v>
      </c>
      <c r="M298" s="27">
        <v>292</v>
      </c>
    </row>
    <row r="299" spans="2:13">
      <c r="B299" s="104"/>
      <c r="C299" s="98">
        <f t="shared" si="26"/>
        <v>14.100000000000001</v>
      </c>
      <c r="D299" s="88">
        <v>0</v>
      </c>
      <c r="E299" s="88">
        <v>0</v>
      </c>
      <c r="F299" s="88">
        <f t="shared" si="28"/>
        <v>2.4649999999999999</v>
      </c>
      <c r="G299" s="88">
        <v>1</v>
      </c>
      <c r="H299" s="89">
        <f t="shared" si="25"/>
        <v>2.4649999999999999</v>
      </c>
      <c r="I299" s="107">
        <f t="shared" si="29"/>
        <v>2.4649999999999999</v>
      </c>
      <c r="J299" s="91">
        <f t="shared" si="27"/>
        <v>16.565000000000001</v>
      </c>
      <c r="K299" s="3">
        <f t="shared" si="30"/>
        <v>0.1488077271355267</v>
      </c>
      <c r="M299" s="27">
        <v>293</v>
      </c>
    </row>
    <row r="300" spans="2:13">
      <c r="B300" s="104"/>
      <c r="C300" s="98">
        <f t="shared" si="26"/>
        <v>14.100000000000001</v>
      </c>
      <c r="D300" s="88">
        <v>0</v>
      </c>
      <c r="E300" s="88">
        <v>0</v>
      </c>
      <c r="F300" s="88">
        <f t="shared" si="28"/>
        <v>2.4699999999999998</v>
      </c>
      <c r="G300" s="88">
        <v>1</v>
      </c>
      <c r="H300" s="89">
        <f t="shared" si="25"/>
        <v>2.4699999999999998</v>
      </c>
      <c r="I300" s="107">
        <f t="shared" si="29"/>
        <v>2.4699999999999998</v>
      </c>
      <c r="J300" s="91">
        <f t="shared" si="27"/>
        <v>16.57</v>
      </c>
      <c r="K300" s="3">
        <f t="shared" si="30"/>
        <v>0.14906457453228725</v>
      </c>
      <c r="M300" s="27">
        <v>294</v>
      </c>
    </row>
    <row r="301" spans="2:13">
      <c r="B301" s="104"/>
      <c r="C301" s="98">
        <f t="shared" si="26"/>
        <v>14.100000000000001</v>
      </c>
      <c r="D301" s="88">
        <v>0</v>
      </c>
      <c r="E301" s="88">
        <v>0</v>
      </c>
      <c r="F301" s="88">
        <f t="shared" si="28"/>
        <v>2.4750000000000001</v>
      </c>
      <c r="G301" s="88">
        <v>1</v>
      </c>
      <c r="H301" s="89">
        <f t="shared" si="25"/>
        <v>2.4750000000000001</v>
      </c>
      <c r="I301" s="107">
        <f t="shared" si="29"/>
        <v>2.4750000000000001</v>
      </c>
      <c r="J301" s="91">
        <f t="shared" si="27"/>
        <v>16.575000000000003</v>
      </c>
      <c r="K301" s="3">
        <f t="shared" si="30"/>
        <v>0.14932126696832576</v>
      </c>
      <c r="M301" s="27">
        <v>295</v>
      </c>
    </row>
    <row r="302" spans="2:13">
      <c r="B302" s="104"/>
      <c r="C302" s="98">
        <f t="shared" si="26"/>
        <v>14.100000000000001</v>
      </c>
      <c r="D302" s="88">
        <v>0</v>
      </c>
      <c r="E302" s="88">
        <v>0</v>
      </c>
      <c r="F302" s="88">
        <f t="shared" si="28"/>
        <v>2.48</v>
      </c>
      <c r="G302" s="88">
        <v>1</v>
      </c>
      <c r="H302" s="89">
        <f t="shared" si="25"/>
        <v>2.48</v>
      </c>
      <c r="I302" s="107">
        <f t="shared" si="29"/>
        <v>2.48</v>
      </c>
      <c r="J302" s="91">
        <f t="shared" si="27"/>
        <v>16.580000000000002</v>
      </c>
      <c r="K302" s="3">
        <f t="shared" si="30"/>
        <v>0.14957780458383593</v>
      </c>
      <c r="M302" s="27">
        <v>296</v>
      </c>
    </row>
    <row r="303" spans="2:13">
      <c r="B303" s="104"/>
      <c r="C303" s="98">
        <f t="shared" si="26"/>
        <v>14.100000000000001</v>
      </c>
      <c r="D303" s="88">
        <v>0</v>
      </c>
      <c r="E303" s="88">
        <v>0</v>
      </c>
      <c r="F303" s="88">
        <f t="shared" si="28"/>
        <v>2.4850000000000003</v>
      </c>
      <c r="G303" s="88">
        <v>1</v>
      </c>
      <c r="H303" s="89">
        <f t="shared" si="25"/>
        <v>2.4850000000000003</v>
      </c>
      <c r="I303" s="107">
        <f t="shared" si="29"/>
        <v>2.4850000000000003</v>
      </c>
      <c r="J303" s="91">
        <f t="shared" si="27"/>
        <v>16.585000000000001</v>
      </c>
      <c r="K303" s="3">
        <f t="shared" si="30"/>
        <v>0.14983418751884234</v>
      </c>
      <c r="M303" s="27">
        <v>297</v>
      </c>
    </row>
    <row r="304" spans="2:13">
      <c r="B304" s="104"/>
      <c r="C304" s="98">
        <f t="shared" si="26"/>
        <v>14.100000000000001</v>
      </c>
      <c r="D304" s="88">
        <v>0</v>
      </c>
      <c r="E304" s="88">
        <v>0</v>
      </c>
      <c r="F304" s="88">
        <f t="shared" si="28"/>
        <v>2.4900000000000002</v>
      </c>
      <c r="G304" s="88">
        <v>1</v>
      </c>
      <c r="H304" s="89">
        <f t="shared" si="25"/>
        <v>2.4900000000000002</v>
      </c>
      <c r="I304" s="107">
        <f t="shared" si="29"/>
        <v>2.4900000000000002</v>
      </c>
      <c r="J304" s="91">
        <f t="shared" si="27"/>
        <v>16.590000000000003</v>
      </c>
      <c r="K304" s="3">
        <f t="shared" si="30"/>
        <v>0.15009041591320071</v>
      </c>
      <c r="M304" s="27">
        <v>298</v>
      </c>
    </row>
    <row r="305" spans="2:13">
      <c r="B305" s="104"/>
      <c r="C305" s="98">
        <f t="shared" si="26"/>
        <v>14.100000000000001</v>
      </c>
      <c r="D305" s="88">
        <v>0</v>
      </c>
      <c r="E305" s="88">
        <v>0</v>
      </c>
      <c r="F305" s="88">
        <f t="shared" si="28"/>
        <v>2.4950000000000001</v>
      </c>
      <c r="G305" s="88">
        <v>1</v>
      </c>
      <c r="H305" s="89">
        <f t="shared" si="25"/>
        <v>2.4950000000000001</v>
      </c>
      <c r="I305" s="107">
        <f t="shared" si="29"/>
        <v>2.4950000000000001</v>
      </c>
      <c r="J305" s="91">
        <f t="shared" si="27"/>
        <v>16.595000000000002</v>
      </c>
      <c r="K305" s="3">
        <f t="shared" si="30"/>
        <v>0.15034648990659835</v>
      </c>
      <c r="M305" s="27">
        <v>299</v>
      </c>
    </row>
    <row r="306" spans="2:13">
      <c r="B306" s="104"/>
      <c r="C306" s="98">
        <f t="shared" si="26"/>
        <v>14.100000000000001</v>
      </c>
      <c r="D306" s="88">
        <v>0</v>
      </c>
      <c r="E306" s="88">
        <v>0</v>
      </c>
      <c r="F306" s="88">
        <f t="shared" si="28"/>
        <v>2.5</v>
      </c>
      <c r="G306" s="88">
        <v>1</v>
      </c>
      <c r="H306" s="89">
        <f t="shared" si="25"/>
        <v>2.5</v>
      </c>
      <c r="I306" s="107">
        <f t="shared" si="29"/>
        <v>2.5</v>
      </c>
      <c r="J306" s="91">
        <f t="shared" si="27"/>
        <v>16.600000000000001</v>
      </c>
      <c r="K306" s="3">
        <f t="shared" si="30"/>
        <v>0.1506024096385542</v>
      </c>
      <c r="L306" t="s">
        <v>116</v>
      </c>
      <c r="M306" s="27">
        <v>300</v>
      </c>
    </row>
    <row r="307" spans="2:13">
      <c r="B307" s="104"/>
      <c r="C307" s="98">
        <f t="shared" si="26"/>
        <v>14.100000000000001</v>
      </c>
      <c r="D307" s="88">
        <v>0</v>
      </c>
      <c r="E307" s="88">
        <v>0</v>
      </c>
      <c r="F307" s="88">
        <f t="shared" si="28"/>
        <v>2.5049999999999999</v>
      </c>
      <c r="G307" s="88">
        <v>1</v>
      </c>
      <c r="H307" s="89">
        <f t="shared" si="25"/>
        <v>2.5049999999999999</v>
      </c>
      <c r="I307" s="107">
        <f t="shared" si="29"/>
        <v>2.5049999999999999</v>
      </c>
      <c r="J307" s="91">
        <f t="shared" si="27"/>
        <v>16.605</v>
      </c>
      <c r="K307" s="3">
        <f t="shared" si="30"/>
        <v>0.15085817524841913</v>
      </c>
      <c r="M307" s="27">
        <v>301</v>
      </c>
    </row>
    <row r="308" spans="2:13">
      <c r="B308" s="104"/>
      <c r="C308" s="98">
        <f t="shared" si="26"/>
        <v>14.100000000000001</v>
      </c>
      <c r="D308" s="88">
        <v>0</v>
      </c>
      <c r="E308" s="88">
        <v>0</v>
      </c>
      <c r="F308" s="88">
        <f t="shared" si="28"/>
        <v>2.5099999999999998</v>
      </c>
      <c r="G308" s="88">
        <v>1</v>
      </c>
      <c r="H308" s="89">
        <f t="shared" si="25"/>
        <v>2.5099999999999998</v>
      </c>
      <c r="I308" s="107">
        <f t="shared" si="29"/>
        <v>2.5099999999999998</v>
      </c>
      <c r="J308" s="91">
        <f t="shared" si="27"/>
        <v>16.61</v>
      </c>
      <c r="K308" s="3">
        <f t="shared" si="30"/>
        <v>0.15111378687537627</v>
      </c>
      <c r="M308" s="27">
        <v>302</v>
      </c>
    </row>
    <row r="309" spans="2:13">
      <c r="B309" s="104"/>
      <c r="C309" s="98">
        <f t="shared" si="26"/>
        <v>14.100000000000001</v>
      </c>
      <c r="D309" s="88">
        <v>0</v>
      </c>
      <c r="E309" s="88">
        <v>0</v>
      </c>
      <c r="F309" s="88">
        <f t="shared" si="28"/>
        <v>2.5149999999999997</v>
      </c>
      <c r="G309" s="88">
        <v>1</v>
      </c>
      <c r="H309" s="89">
        <f t="shared" si="25"/>
        <v>2.5149999999999997</v>
      </c>
      <c r="I309" s="107">
        <f t="shared" si="29"/>
        <v>2.5149999999999997</v>
      </c>
      <c r="J309" s="91">
        <f t="shared" si="27"/>
        <v>16.615000000000002</v>
      </c>
      <c r="K309" s="3">
        <f t="shared" si="30"/>
        <v>0.15136924465844112</v>
      </c>
      <c r="M309" s="27">
        <v>303</v>
      </c>
    </row>
    <row r="310" spans="2:13">
      <c r="B310" s="104"/>
      <c r="C310" s="98">
        <f t="shared" si="26"/>
        <v>14.100000000000001</v>
      </c>
      <c r="D310" s="88">
        <v>0</v>
      </c>
      <c r="E310" s="88">
        <v>0</v>
      </c>
      <c r="F310" s="88">
        <f t="shared" si="28"/>
        <v>2.52</v>
      </c>
      <c r="G310" s="88">
        <v>1</v>
      </c>
      <c r="H310" s="89">
        <f t="shared" si="25"/>
        <v>2.52</v>
      </c>
      <c r="I310" s="107">
        <f t="shared" si="29"/>
        <v>2.52</v>
      </c>
      <c r="J310" s="91">
        <f t="shared" si="27"/>
        <v>16.62</v>
      </c>
      <c r="K310" s="3">
        <f t="shared" si="30"/>
        <v>0.15162454873646208</v>
      </c>
      <c r="M310" s="27">
        <v>304</v>
      </c>
    </row>
    <row r="311" spans="2:13">
      <c r="B311" s="104"/>
      <c r="C311" s="98">
        <f t="shared" si="26"/>
        <v>14.100000000000001</v>
      </c>
      <c r="D311" s="88">
        <v>0</v>
      </c>
      <c r="E311" s="88">
        <v>0</v>
      </c>
      <c r="F311" s="88">
        <f t="shared" si="28"/>
        <v>2.5249999999999999</v>
      </c>
      <c r="G311" s="88">
        <v>1</v>
      </c>
      <c r="H311" s="89">
        <f t="shared" si="25"/>
        <v>2.5249999999999999</v>
      </c>
      <c r="I311" s="107">
        <f t="shared" si="29"/>
        <v>2.5249999999999999</v>
      </c>
      <c r="J311" s="91">
        <f t="shared" si="27"/>
        <v>16.625</v>
      </c>
      <c r="K311" s="3">
        <f t="shared" si="30"/>
        <v>0.15187969924812031</v>
      </c>
      <c r="M311" s="27">
        <v>305</v>
      </c>
    </row>
    <row r="312" spans="2:13">
      <c r="B312" s="104"/>
      <c r="C312" s="98">
        <f t="shared" si="26"/>
        <v>14.100000000000001</v>
      </c>
      <c r="D312" s="88">
        <v>0</v>
      </c>
      <c r="E312" s="88">
        <v>0</v>
      </c>
      <c r="F312" s="88">
        <f t="shared" si="28"/>
        <v>2.5300000000000002</v>
      </c>
      <c r="G312" s="88">
        <v>1</v>
      </c>
      <c r="H312" s="89">
        <f t="shared" si="25"/>
        <v>2.5300000000000002</v>
      </c>
      <c r="I312" s="107">
        <f t="shared" si="29"/>
        <v>2.5300000000000002</v>
      </c>
      <c r="J312" s="91">
        <f t="shared" si="27"/>
        <v>16.630000000000003</v>
      </c>
      <c r="K312" s="3">
        <f t="shared" si="30"/>
        <v>0.15213469633193025</v>
      </c>
      <c r="M312" s="27">
        <v>306</v>
      </c>
    </row>
    <row r="313" spans="2:13">
      <c r="B313" s="104"/>
      <c r="C313" s="98">
        <f t="shared" si="26"/>
        <v>14.100000000000001</v>
      </c>
      <c r="D313" s="88">
        <v>0</v>
      </c>
      <c r="E313" s="88">
        <v>0</v>
      </c>
      <c r="F313" s="88">
        <f t="shared" si="28"/>
        <v>2.5350000000000001</v>
      </c>
      <c r="G313" s="88">
        <v>1</v>
      </c>
      <c r="H313" s="89">
        <f t="shared" ref="H313:H376" si="31">((1-D313)+D313*E313)*F313*G313</f>
        <v>2.5350000000000001</v>
      </c>
      <c r="I313" s="107">
        <f t="shared" si="29"/>
        <v>2.5350000000000001</v>
      </c>
      <c r="J313" s="91">
        <f t="shared" si="27"/>
        <v>16.635000000000002</v>
      </c>
      <c r="K313" s="3">
        <f t="shared" si="30"/>
        <v>0.15238954012623984</v>
      </c>
      <c r="M313" s="27">
        <v>307</v>
      </c>
    </row>
    <row r="314" spans="2:13">
      <c r="B314" s="104"/>
      <c r="C314" s="98">
        <f t="shared" si="26"/>
        <v>14.100000000000001</v>
      </c>
      <c r="D314" s="88">
        <v>0</v>
      </c>
      <c r="E314" s="88">
        <v>0</v>
      </c>
      <c r="F314" s="88">
        <f t="shared" si="28"/>
        <v>2.54</v>
      </c>
      <c r="G314" s="88">
        <v>1</v>
      </c>
      <c r="H314" s="89">
        <f t="shared" si="31"/>
        <v>2.54</v>
      </c>
      <c r="I314" s="107">
        <f t="shared" si="29"/>
        <v>2.54</v>
      </c>
      <c r="J314" s="91">
        <f t="shared" si="27"/>
        <v>16.64</v>
      </c>
      <c r="K314" s="3">
        <f t="shared" si="30"/>
        <v>0.15264423076923075</v>
      </c>
      <c r="M314" s="27">
        <v>308</v>
      </c>
    </row>
    <row r="315" spans="2:13">
      <c r="B315" s="104"/>
      <c r="C315" s="98">
        <f t="shared" si="26"/>
        <v>14.100000000000001</v>
      </c>
      <c r="D315" s="88">
        <v>0</v>
      </c>
      <c r="E315" s="88">
        <v>0</v>
      </c>
      <c r="F315" s="88">
        <f t="shared" si="28"/>
        <v>2.5449999999999999</v>
      </c>
      <c r="G315" s="88">
        <v>1</v>
      </c>
      <c r="H315" s="89">
        <f t="shared" si="31"/>
        <v>2.5449999999999999</v>
      </c>
      <c r="I315" s="107">
        <f t="shared" si="29"/>
        <v>2.5449999999999999</v>
      </c>
      <c r="J315" s="91">
        <f t="shared" si="27"/>
        <v>16.645000000000003</v>
      </c>
      <c r="K315" s="3">
        <f t="shared" si="30"/>
        <v>0.15289876839891856</v>
      </c>
      <c r="M315" s="27">
        <v>309</v>
      </c>
    </row>
    <row r="316" spans="2:13">
      <c r="B316" s="101"/>
      <c r="C316" s="98">
        <f t="shared" si="26"/>
        <v>14.100000000000001</v>
      </c>
      <c r="D316" s="88">
        <v>0</v>
      </c>
      <c r="E316" s="88">
        <v>0</v>
      </c>
      <c r="F316" s="88">
        <f t="shared" si="28"/>
        <v>2.5499999999999998</v>
      </c>
      <c r="G316" s="88">
        <v>1</v>
      </c>
      <c r="H316" s="89">
        <f t="shared" si="31"/>
        <v>2.5499999999999998</v>
      </c>
      <c r="I316" s="107">
        <f t="shared" si="29"/>
        <v>2.5499999999999998</v>
      </c>
      <c r="J316" s="91">
        <f t="shared" si="27"/>
        <v>16.650000000000002</v>
      </c>
      <c r="K316" s="3">
        <f t="shared" si="30"/>
        <v>0.15315315315315312</v>
      </c>
      <c r="M316" s="27">
        <v>310</v>
      </c>
    </row>
    <row r="317" spans="2:13">
      <c r="B317" s="104"/>
      <c r="C317" s="98">
        <f t="shared" si="26"/>
        <v>14.100000000000001</v>
      </c>
      <c r="D317" s="88">
        <v>0</v>
      </c>
      <c r="E317" s="88">
        <v>0</v>
      </c>
      <c r="F317" s="88">
        <f t="shared" si="28"/>
        <v>2.5549999999999997</v>
      </c>
      <c r="G317" s="88">
        <v>1</v>
      </c>
      <c r="H317" s="89">
        <f t="shared" si="31"/>
        <v>2.5549999999999997</v>
      </c>
      <c r="I317" s="107">
        <f t="shared" si="29"/>
        <v>2.5549999999999997</v>
      </c>
      <c r="J317" s="91">
        <f t="shared" si="27"/>
        <v>16.655000000000001</v>
      </c>
      <c r="K317" s="3">
        <f t="shared" si="30"/>
        <v>0.15340738516961872</v>
      </c>
      <c r="M317" s="27">
        <v>311</v>
      </c>
    </row>
    <row r="318" spans="2:13">
      <c r="B318" s="104"/>
      <c r="C318" s="98">
        <f t="shared" si="26"/>
        <v>14.100000000000001</v>
      </c>
      <c r="D318" s="88">
        <v>0</v>
      </c>
      <c r="E318" s="88">
        <v>0</v>
      </c>
      <c r="F318" s="88">
        <f t="shared" si="28"/>
        <v>2.56</v>
      </c>
      <c r="G318" s="88">
        <v>1</v>
      </c>
      <c r="H318" s="89">
        <f t="shared" si="31"/>
        <v>2.56</v>
      </c>
      <c r="I318" s="107">
        <f t="shared" si="29"/>
        <v>2.56</v>
      </c>
      <c r="J318" s="91">
        <f t="shared" si="27"/>
        <v>16.66</v>
      </c>
      <c r="K318" s="3">
        <f t="shared" si="30"/>
        <v>0.15366146458583432</v>
      </c>
      <c r="M318" s="27">
        <v>312</v>
      </c>
    </row>
    <row r="319" spans="2:13">
      <c r="B319" s="104"/>
      <c r="C319" s="98">
        <f t="shared" si="26"/>
        <v>14.100000000000001</v>
      </c>
      <c r="D319" s="88">
        <v>0</v>
      </c>
      <c r="E319" s="88">
        <v>0</v>
      </c>
      <c r="F319" s="88">
        <f t="shared" si="28"/>
        <v>2.5649999999999999</v>
      </c>
      <c r="G319" s="88">
        <v>1</v>
      </c>
      <c r="H319" s="89">
        <f t="shared" si="31"/>
        <v>2.5649999999999999</v>
      </c>
      <c r="I319" s="107">
        <f t="shared" si="29"/>
        <v>2.5649999999999999</v>
      </c>
      <c r="J319" s="91">
        <f t="shared" si="27"/>
        <v>16.665000000000003</v>
      </c>
      <c r="K319" s="3">
        <f t="shared" si="30"/>
        <v>0.1539153915391539</v>
      </c>
      <c r="M319" s="27">
        <v>313</v>
      </c>
    </row>
    <row r="320" spans="2:13">
      <c r="B320" s="104"/>
      <c r="C320" s="98">
        <f t="shared" si="26"/>
        <v>14.100000000000001</v>
      </c>
      <c r="D320" s="88">
        <v>0</v>
      </c>
      <c r="E320" s="88">
        <v>0</v>
      </c>
      <c r="F320" s="88">
        <f t="shared" si="28"/>
        <v>2.5700000000000003</v>
      </c>
      <c r="G320" s="88">
        <v>1</v>
      </c>
      <c r="H320" s="89">
        <f t="shared" si="31"/>
        <v>2.5700000000000003</v>
      </c>
      <c r="I320" s="107">
        <f t="shared" si="29"/>
        <v>2.5700000000000003</v>
      </c>
      <c r="J320" s="91">
        <f t="shared" si="27"/>
        <v>16.670000000000002</v>
      </c>
      <c r="K320" s="3">
        <f t="shared" si="30"/>
        <v>0.15416916616676665</v>
      </c>
      <c r="M320" s="27">
        <v>314</v>
      </c>
    </row>
    <row r="321" spans="2:13">
      <c r="B321" s="101"/>
      <c r="C321" s="98">
        <f t="shared" si="26"/>
        <v>14.100000000000001</v>
      </c>
      <c r="D321" s="88">
        <v>0</v>
      </c>
      <c r="E321" s="88">
        <v>0</v>
      </c>
      <c r="F321" s="88">
        <f t="shared" si="28"/>
        <v>2.5750000000000002</v>
      </c>
      <c r="G321" s="88">
        <v>1</v>
      </c>
      <c r="H321" s="89">
        <f t="shared" si="31"/>
        <v>2.5750000000000002</v>
      </c>
      <c r="I321" s="107">
        <f t="shared" si="29"/>
        <v>2.5750000000000002</v>
      </c>
      <c r="J321" s="91">
        <f t="shared" si="27"/>
        <v>16.675000000000001</v>
      </c>
      <c r="K321" s="3">
        <f t="shared" si="30"/>
        <v>0.15442278860569716</v>
      </c>
      <c r="M321" s="27">
        <v>315</v>
      </c>
    </row>
    <row r="322" spans="2:13">
      <c r="B322" s="104"/>
      <c r="C322" s="98">
        <f t="shared" si="26"/>
        <v>14.100000000000001</v>
      </c>
      <c r="D322" s="88">
        <v>0</v>
      </c>
      <c r="E322" s="88">
        <v>0</v>
      </c>
      <c r="F322" s="88">
        <f t="shared" si="28"/>
        <v>2.58</v>
      </c>
      <c r="G322" s="88">
        <v>1</v>
      </c>
      <c r="H322" s="89">
        <f t="shared" si="31"/>
        <v>2.58</v>
      </c>
      <c r="I322" s="107">
        <f t="shared" si="29"/>
        <v>2.58</v>
      </c>
      <c r="J322" s="91">
        <f t="shared" si="27"/>
        <v>16.68</v>
      </c>
      <c r="K322" s="3">
        <f t="shared" si="30"/>
        <v>0.15467625899280577</v>
      </c>
      <c r="M322" s="27">
        <v>316</v>
      </c>
    </row>
    <row r="323" spans="2:13">
      <c r="B323" s="104"/>
      <c r="C323" s="98">
        <f t="shared" si="26"/>
        <v>14.100000000000001</v>
      </c>
      <c r="D323" s="88">
        <v>0</v>
      </c>
      <c r="E323" s="88">
        <v>0</v>
      </c>
      <c r="F323" s="88">
        <f t="shared" si="28"/>
        <v>2.585</v>
      </c>
      <c r="G323" s="88">
        <v>1</v>
      </c>
      <c r="H323" s="89">
        <f t="shared" si="31"/>
        <v>2.585</v>
      </c>
      <c r="I323" s="107">
        <f t="shared" si="29"/>
        <v>2.585</v>
      </c>
      <c r="J323" s="91">
        <f t="shared" si="27"/>
        <v>16.685000000000002</v>
      </c>
      <c r="K323" s="3">
        <f t="shared" si="30"/>
        <v>0.15492957746478872</v>
      </c>
      <c r="M323" s="27">
        <v>317</v>
      </c>
    </row>
    <row r="324" spans="2:13">
      <c r="B324" s="104"/>
      <c r="C324" s="98">
        <f t="shared" si="26"/>
        <v>14.100000000000001</v>
      </c>
      <c r="D324" s="88">
        <v>0</v>
      </c>
      <c r="E324" s="88">
        <v>0</v>
      </c>
      <c r="F324" s="88">
        <f t="shared" si="28"/>
        <v>2.59</v>
      </c>
      <c r="G324" s="88">
        <v>1</v>
      </c>
      <c r="H324" s="89">
        <f t="shared" si="31"/>
        <v>2.59</v>
      </c>
      <c r="I324" s="107">
        <f t="shared" si="29"/>
        <v>2.59</v>
      </c>
      <c r="J324" s="91">
        <f t="shared" si="27"/>
        <v>16.690000000000001</v>
      </c>
      <c r="K324" s="3">
        <f t="shared" si="30"/>
        <v>0.15518274415817854</v>
      </c>
      <c r="M324" s="27">
        <v>318</v>
      </c>
    </row>
    <row r="325" spans="2:13">
      <c r="B325" s="104"/>
      <c r="C325" s="98">
        <f t="shared" si="26"/>
        <v>14.100000000000001</v>
      </c>
      <c r="D325" s="88">
        <v>0</v>
      </c>
      <c r="E325" s="88">
        <v>0</v>
      </c>
      <c r="F325" s="88">
        <f t="shared" si="28"/>
        <v>2.5949999999999998</v>
      </c>
      <c r="G325" s="88">
        <v>1</v>
      </c>
      <c r="H325" s="89">
        <f t="shared" si="31"/>
        <v>2.5949999999999998</v>
      </c>
      <c r="I325" s="107">
        <f t="shared" si="29"/>
        <v>2.5949999999999998</v>
      </c>
      <c r="J325" s="91">
        <f t="shared" si="27"/>
        <v>16.695</v>
      </c>
      <c r="K325" s="3">
        <f t="shared" si="30"/>
        <v>0.1554357592093441</v>
      </c>
      <c r="M325" s="27">
        <v>319</v>
      </c>
    </row>
    <row r="326" spans="2:13">
      <c r="B326" s="101"/>
      <c r="C326" s="98">
        <f t="shared" ref="C326:C389" si="32">IF(B326&gt;0,C325+B326,C325)</f>
        <v>14.100000000000001</v>
      </c>
      <c r="D326" s="88">
        <v>0</v>
      </c>
      <c r="E326" s="88">
        <v>0</v>
      </c>
      <c r="F326" s="88">
        <f t="shared" si="28"/>
        <v>2.6</v>
      </c>
      <c r="G326" s="88">
        <v>1</v>
      </c>
      <c r="H326" s="89">
        <f t="shared" si="31"/>
        <v>2.6</v>
      </c>
      <c r="I326" s="107">
        <f t="shared" si="29"/>
        <v>2.6</v>
      </c>
      <c r="J326" s="91">
        <f t="shared" ref="J326:J389" si="33">C326+I326</f>
        <v>16.700000000000003</v>
      </c>
      <c r="K326" s="3">
        <f t="shared" si="30"/>
        <v>0.155688622754491</v>
      </c>
      <c r="M326" s="27">
        <v>320</v>
      </c>
    </row>
    <row r="327" spans="2:13">
      <c r="B327" s="104"/>
      <c r="C327" s="98">
        <f t="shared" si="32"/>
        <v>14.100000000000001</v>
      </c>
      <c r="D327" s="88">
        <v>0</v>
      </c>
      <c r="E327" s="88">
        <v>0</v>
      </c>
      <c r="F327" s="88">
        <f t="shared" ref="F327:F390" si="34">100%+M327/200</f>
        <v>2.605</v>
      </c>
      <c r="G327" s="88">
        <v>1</v>
      </c>
      <c r="H327" s="89">
        <f t="shared" si="31"/>
        <v>2.605</v>
      </c>
      <c r="I327" s="107">
        <f t="shared" ref="I327:I390" si="35">H327*I$5</f>
        <v>2.605</v>
      </c>
      <c r="J327" s="91">
        <f t="shared" si="33"/>
        <v>16.705000000000002</v>
      </c>
      <c r="K327" s="3">
        <f t="shared" ref="K327:K390" si="36">I327/J327</f>
        <v>0.15594133492966175</v>
      </c>
      <c r="M327" s="27">
        <v>321</v>
      </c>
    </row>
    <row r="328" spans="2:13">
      <c r="B328" s="104"/>
      <c r="C328" s="98">
        <f t="shared" si="32"/>
        <v>14.100000000000001</v>
      </c>
      <c r="D328" s="88">
        <v>0</v>
      </c>
      <c r="E328" s="88">
        <v>0</v>
      </c>
      <c r="F328" s="88">
        <f t="shared" si="34"/>
        <v>2.6100000000000003</v>
      </c>
      <c r="G328" s="88">
        <v>1</v>
      </c>
      <c r="H328" s="89">
        <f t="shared" si="31"/>
        <v>2.6100000000000003</v>
      </c>
      <c r="I328" s="107">
        <f t="shared" si="35"/>
        <v>2.6100000000000003</v>
      </c>
      <c r="J328" s="91">
        <f t="shared" si="33"/>
        <v>16.71</v>
      </c>
      <c r="K328" s="3">
        <f t="shared" si="36"/>
        <v>0.15619389587073609</v>
      </c>
      <c r="M328" s="27">
        <v>322</v>
      </c>
    </row>
    <row r="329" spans="2:13">
      <c r="B329" s="104"/>
      <c r="C329" s="98">
        <f t="shared" si="32"/>
        <v>14.100000000000001</v>
      </c>
      <c r="D329" s="88">
        <v>0</v>
      </c>
      <c r="E329" s="88">
        <v>0</v>
      </c>
      <c r="F329" s="88">
        <f t="shared" si="34"/>
        <v>2.6150000000000002</v>
      </c>
      <c r="G329" s="88">
        <v>1</v>
      </c>
      <c r="H329" s="89">
        <f t="shared" si="31"/>
        <v>2.6150000000000002</v>
      </c>
      <c r="I329" s="107">
        <f t="shared" si="35"/>
        <v>2.6150000000000002</v>
      </c>
      <c r="J329" s="91">
        <f t="shared" si="33"/>
        <v>16.715000000000003</v>
      </c>
      <c r="K329" s="3">
        <f t="shared" si="36"/>
        <v>0.15644630571343104</v>
      </c>
      <c r="M329" s="27">
        <v>323</v>
      </c>
    </row>
    <row r="330" spans="2:13">
      <c r="B330" s="104"/>
      <c r="C330" s="98">
        <f t="shared" si="32"/>
        <v>14.100000000000001</v>
      </c>
      <c r="D330" s="88">
        <v>0</v>
      </c>
      <c r="E330" s="88">
        <v>0</v>
      </c>
      <c r="F330" s="88">
        <f t="shared" si="34"/>
        <v>2.62</v>
      </c>
      <c r="G330" s="88">
        <v>1</v>
      </c>
      <c r="H330" s="89">
        <f t="shared" si="31"/>
        <v>2.62</v>
      </c>
      <c r="I330" s="107">
        <f t="shared" si="35"/>
        <v>2.62</v>
      </c>
      <c r="J330" s="91">
        <f t="shared" si="33"/>
        <v>16.720000000000002</v>
      </c>
      <c r="K330" s="3">
        <f t="shared" si="36"/>
        <v>0.15669856459330142</v>
      </c>
      <c r="M330" s="27">
        <v>324</v>
      </c>
    </row>
    <row r="331" spans="2:13">
      <c r="B331" s="104"/>
      <c r="C331" s="98">
        <f t="shared" si="32"/>
        <v>14.100000000000001</v>
      </c>
      <c r="D331" s="88">
        <v>0</v>
      </c>
      <c r="E331" s="88">
        <v>0</v>
      </c>
      <c r="F331" s="88">
        <f t="shared" si="34"/>
        <v>2.625</v>
      </c>
      <c r="G331" s="88">
        <v>1</v>
      </c>
      <c r="H331" s="89">
        <f t="shared" si="31"/>
        <v>2.625</v>
      </c>
      <c r="I331" s="107">
        <f t="shared" si="35"/>
        <v>2.625</v>
      </c>
      <c r="J331" s="91">
        <f t="shared" si="33"/>
        <v>16.725000000000001</v>
      </c>
      <c r="K331" s="3">
        <f t="shared" si="36"/>
        <v>0.15695067264573989</v>
      </c>
      <c r="M331" s="27">
        <v>325</v>
      </c>
    </row>
    <row r="332" spans="2:13">
      <c r="B332" s="104"/>
      <c r="C332" s="98">
        <f t="shared" si="32"/>
        <v>14.100000000000001</v>
      </c>
      <c r="D332" s="88">
        <v>0</v>
      </c>
      <c r="E332" s="88">
        <v>0</v>
      </c>
      <c r="F332" s="88">
        <f t="shared" si="34"/>
        <v>2.63</v>
      </c>
      <c r="G332" s="88">
        <v>1</v>
      </c>
      <c r="H332" s="89">
        <f t="shared" si="31"/>
        <v>2.63</v>
      </c>
      <c r="I332" s="107">
        <f t="shared" si="35"/>
        <v>2.63</v>
      </c>
      <c r="J332" s="91">
        <f t="shared" si="33"/>
        <v>16.73</v>
      </c>
      <c r="K332" s="3">
        <f t="shared" si="36"/>
        <v>0.15720263000597728</v>
      </c>
      <c r="M332" s="27">
        <v>326</v>
      </c>
    </row>
    <row r="333" spans="2:13">
      <c r="B333" s="104"/>
      <c r="C333" s="98">
        <f t="shared" si="32"/>
        <v>14.100000000000001</v>
      </c>
      <c r="D333" s="88">
        <v>0</v>
      </c>
      <c r="E333" s="88">
        <v>0</v>
      </c>
      <c r="F333" s="88">
        <f t="shared" si="34"/>
        <v>2.6349999999999998</v>
      </c>
      <c r="G333" s="88">
        <v>1</v>
      </c>
      <c r="H333" s="89">
        <f t="shared" si="31"/>
        <v>2.6349999999999998</v>
      </c>
      <c r="I333" s="107">
        <f t="shared" si="35"/>
        <v>2.6349999999999998</v>
      </c>
      <c r="J333" s="91">
        <f t="shared" si="33"/>
        <v>16.734999999999999</v>
      </c>
      <c r="K333" s="3">
        <f t="shared" si="36"/>
        <v>0.15745443680908275</v>
      </c>
      <c r="M333" s="27">
        <v>327</v>
      </c>
    </row>
    <row r="334" spans="2:13">
      <c r="B334" s="104"/>
      <c r="C334" s="98">
        <f t="shared" si="32"/>
        <v>14.100000000000001</v>
      </c>
      <c r="D334" s="88">
        <v>0</v>
      </c>
      <c r="E334" s="88">
        <v>0</v>
      </c>
      <c r="F334" s="88">
        <f t="shared" si="34"/>
        <v>2.6399999999999997</v>
      </c>
      <c r="G334" s="88">
        <v>1</v>
      </c>
      <c r="H334" s="89">
        <f t="shared" si="31"/>
        <v>2.6399999999999997</v>
      </c>
      <c r="I334" s="107">
        <f t="shared" si="35"/>
        <v>2.6399999999999997</v>
      </c>
      <c r="J334" s="91">
        <f t="shared" si="33"/>
        <v>16.740000000000002</v>
      </c>
      <c r="K334" s="3">
        <f t="shared" si="36"/>
        <v>0.15770609318996412</v>
      </c>
      <c r="M334" s="27">
        <v>328</v>
      </c>
    </row>
    <row r="335" spans="2:13">
      <c r="B335" s="104"/>
      <c r="C335" s="98">
        <f t="shared" si="32"/>
        <v>14.100000000000001</v>
      </c>
      <c r="D335" s="88">
        <v>0</v>
      </c>
      <c r="E335" s="88">
        <v>0</v>
      </c>
      <c r="F335" s="88">
        <f t="shared" si="34"/>
        <v>2.645</v>
      </c>
      <c r="G335" s="88">
        <v>1</v>
      </c>
      <c r="H335" s="89">
        <f t="shared" si="31"/>
        <v>2.645</v>
      </c>
      <c r="I335" s="107">
        <f t="shared" si="35"/>
        <v>2.645</v>
      </c>
      <c r="J335" s="91">
        <f t="shared" si="33"/>
        <v>16.745000000000001</v>
      </c>
      <c r="K335" s="3">
        <f t="shared" si="36"/>
        <v>0.15795759928336817</v>
      </c>
      <c r="M335" s="27">
        <v>329</v>
      </c>
    </row>
    <row r="336" spans="2:13">
      <c r="B336" s="100">
        <f>1+M336/200</f>
        <v>2.65</v>
      </c>
      <c r="C336" s="98">
        <f t="shared" si="32"/>
        <v>16.75</v>
      </c>
      <c r="D336" s="88">
        <v>0</v>
      </c>
      <c r="E336" s="88">
        <v>0</v>
      </c>
      <c r="F336" s="88">
        <f t="shared" si="34"/>
        <v>2.65</v>
      </c>
      <c r="G336" s="88">
        <v>1</v>
      </c>
      <c r="H336" s="89">
        <f t="shared" si="31"/>
        <v>2.65</v>
      </c>
      <c r="I336" s="107">
        <f t="shared" si="35"/>
        <v>2.65</v>
      </c>
      <c r="J336" s="91">
        <f t="shared" si="33"/>
        <v>19.399999999999999</v>
      </c>
      <c r="K336" s="3">
        <f t="shared" si="36"/>
        <v>0.13659793814432991</v>
      </c>
      <c r="M336" s="27">
        <v>330</v>
      </c>
    </row>
    <row r="337" spans="2:13">
      <c r="B337" s="104"/>
      <c r="C337" s="98">
        <f t="shared" si="32"/>
        <v>16.75</v>
      </c>
      <c r="D337" s="88">
        <v>0</v>
      </c>
      <c r="E337" s="88">
        <v>0</v>
      </c>
      <c r="F337" s="88">
        <f t="shared" si="34"/>
        <v>2.6550000000000002</v>
      </c>
      <c r="G337" s="88">
        <v>1</v>
      </c>
      <c r="H337" s="89">
        <f t="shared" si="31"/>
        <v>2.6550000000000002</v>
      </c>
      <c r="I337" s="107">
        <f t="shared" si="35"/>
        <v>2.6550000000000002</v>
      </c>
      <c r="J337" s="91">
        <f t="shared" si="33"/>
        <v>19.405000000000001</v>
      </c>
      <c r="K337" s="3">
        <f t="shared" si="36"/>
        <v>0.13682040711156918</v>
      </c>
      <c r="M337" s="27">
        <v>331</v>
      </c>
    </row>
    <row r="338" spans="2:13">
      <c r="B338" s="104"/>
      <c r="C338" s="98">
        <f t="shared" si="32"/>
        <v>16.75</v>
      </c>
      <c r="D338" s="88">
        <v>0</v>
      </c>
      <c r="E338" s="88">
        <v>0</v>
      </c>
      <c r="F338" s="88">
        <f t="shared" si="34"/>
        <v>2.66</v>
      </c>
      <c r="G338" s="88">
        <v>1</v>
      </c>
      <c r="H338" s="89">
        <f t="shared" si="31"/>
        <v>2.66</v>
      </c>
      <c r="I338" s="107">
        <f t="shared" si="35"/>
        <v>2.66</v>
      </c>
      <c r="J338" s="91">
        <f t="shared" si="33"/>
        <v>19.41</v>
      </c>
      <c r="K338" s="3">
        <f t="shared" si="36"/>
        <v>0.13704276146316333</v>
      </c>
      <c r="M338" s="27">
        <v>332</v>
      </c>
    </row>
    <row r="339" spans="2:13">
      <c r="B339" s="104"/>
      <c r="C339" s="98">
        <f t="shared" si="32"/>
        <v>16.75</v>
      </c>
      <c r="D339" s="88">
        <v>0</v>
      </c>
      <c r="E339" s="88">
        <v>0</v>
      </c>
      <c r="F339" s="88">
        <f t="shared" si="34"/>
        <v>2.665</v>
      </c>
      <c r="G339" s="88">
        <v>1</v>
      </c>
      <c r="H339" s="89">
        <f t="shared" si="31"/>
        <v>2.665</v>
      </c>
      <c r="I339" s="107">
        <f t="shared" si="35"/>
        <v>2.665</v>
      </c>
      <c r="J339" s="91">
        <f t="shared" si="33"/>
        <v>19.414999999999999</v>
      </c>
      <c r="K339" s="3">
        <f t="shared" si="36"/>
        <v>0.1372650012876642</v>
      </c>
      <c r="M339" s="27">
        <v>333</v>
      </c>
    </row>
    <row r="340" spans="2:13">
      <c r="B340" s="104"/>
      <c r="C340" s="98">
        <f t="shared" si="32"/>
        <v>16.75</v>
      </c>
      <c r="D340" s="88">
        <v>0</v>
      </c>
      <c r="E340" s="88">
        <v>0</v>
      </c>
      <c r="F340" s="88">
        <f t="shared" si="34"/>
        <v>2.67</v>
      </c>
      <c r="G340" s="88">
        <v>1</v>
      </c>
      <c r="H340" s="89">
        <f t="shared" si="31"/>
        <v>2.67</v>
      </c>
      <c r="I340" s="107">
        <f t="shared" si="35"/>
        <v>2.67</v>
      </c>
      <c r="J340" s="91">
        <f t="shared" si="33"/>
        <v>19.420000000000002</v>
      </c>
      <c r="K340" s="3">
        <f t="shared" si="36"/>
        <v>0.13748712667353241</v>
      </c>
      <c r="M340" s="27">
        <v>334</v>
      </c>
    </row>
    <row r="341" spans="2:13">
      <c r="B341" s="104"/>
      <c r="C341" s="98">
        <f t="shared" si="32"/>
        <v>16.75</v>
      </c>
      <c r="D341" s="88">
        <v>0</v>
      </c>
      <c r="E341" s="88">
        <v>0</v>
      </c>
      <c r="F341" s="88">
        <f t="shared" si="34"/>
        <v>2.6749999999999998</v>
      </c>
      <c r="G341" s="88">
        <v>1</v>
      </c>
      <c r="H341" s="89">
        <f t="shared" si="31"/>
        <v>2.6749999999999998</v>
      </c>
      <c r="I341" s="107">
        <f t="shared" si="35"/>
        <v>2.6749999999999998</v>
      </c>
      <c r="J341" s="91">
        <f t="shared" si="33"/>
        <v>19.425000000000001</v>
      </c>
      <c r="K341" s="3">
        <f t="shared" si="36"/>
        <v>0.1377091377091377</v>
      </c>
      <c r="M341" s="27">
        <v>335</v>
      </c>
    </row>
    <row r="342" spans="2:13">
      <c r="B342" s="104"/>
      <c r="C342" s="98">
        <f t="shared" si="32"/>
        <v>16.75</v>
      </c>
      <c r="D342" s="88">
        <v>0</v>
      </c>
      <c r="E342" s="88">
        <v>0</v>
      </c>
      <c r="F342" s="88">
        <f t="shared" si="34"/>
        <v>2.6799999999999997</v>
      </c>
      <c r="G342" s="88">
        <v>1</v>
      </c>
      <c r="H342" s="89">
        <f t="shared" si="31"/>
        <v>2.6799999999999997</v>
      </c>
      <c r="I342" s="107">
        <f t="shared" si="35"/>
        <v>2.6799999999999997</v>
      </c>
      <c r="J342" s="91">
        <f t="shared" si="33"/>
        <v>19.43</v>
      </c>
      <c r="K342" s="3">
        <f t="shared" si="36"/>
        <v>0.13793103448275862</v>
      </c>
      <c r="M342" s="27">
        <v>336</v>
      </c>
    </row>
    <row r="343" spans="2:13">
      <c r="B343" s="104"/>
      <c r="C343" s="98">
        <f t="shared" si="32"/>
        <v>16.75</v>
      </c>
      <c r="D343" s="88">
        <v>0</v>
      </c>
      <c r="E343" s="88">
        <v>0</v>
      </c>
      <c r="F343" s="88">
        <f t="shared" si="34"/>
        <v>2.6850000000000001</v>
      </c>
      <c r="G343" s="88">
        <v>1</v>
      </c>
      <c r="H343" s="89">
        <f t="shared" si="31"/>
        <v>2.6850000000000001</v>
      </c>
      <c r="I343" s="107">
        <f t="shared" si="35"/>
        <v>2.6850000000000001</v>
      </c>
      <c r="J343" s="91">
        <f t="shared" si="33"/>
        <v>19.434999999999999</v>
      </c>
      <c r="K343" s="3">
        <f t="shared" si="36"/>
        <v>0.13815281708258298</v>
      </c>
      <c r="M343" s="27">
        <v>337</v>
      </c>
    </row>
    <row r="344" spans="2:13">
      <c r="B344" s="104"/>
      <c r="C344" s="98">
        <f t="shared" si="32"/>
        <v>16.75</v>
      </c>
      <c r="D344" s="88">
        <v>0</v>
      </c>
      <c r="E344" s="88">
        <v>0</v>
      </c>
      <c r="F344" s="88">
        <f t="shared" si="34"/>
        <v>2.69</v>
      </c>
      <c r="G344" s="88">
        <v>1</v>
      </c>
      <c r="H344" s="89">
        <f t="shared" si="31"/>
        <v>2.69</v>
      </c>
      <c r="I344" s="107">
        <f t="shared" si="35"/>
        <v>2.69</v>
      </c>
      <c r="J344" s="91">
        <f t="shared" si="33"/>
        <v>19.440000000000001</v>
      </c>
      <c r="K344" s="3">
        <f t="shared" si="36"/>
        <v>0.13837448559670781</v>
      </c>
      <c r="M344" s="27">
        <v>338</v>
      </c>
    </row>
    <row r="345" spans="2:13">
      <c r="B345" s="104"/>
      <c r="C345" s="98">
        <f t="shared" si="32"/>
        <v>16.75</v>
      </c>
      <c r="D345" s="88">
        <v>0</v>
      </c>
      <c r="E345" s="88">
        <v>0</v>
      </c>
      <c r="F345" s="88">
        <f t="shared" si="34"/>
        <v>2.6950000000000003</v>
      </c>
      <c r="G345" s="88">
        <v>1</v>
      </c>
      <c r="H345" s="89">
        <f t="shared" si="31"/>
        <v>2.6950000000000003</v>
      </c>
      <c r="I345" s="107">
        <f t="shared" si="35"/>
        <v>2.6950000000000003</v>
      </c>
      <c r="J345" s="91">
        <f t="shared" si="33"/>
        <v>19.445</v>
      </c>
      <c r="K345" s="3">
        <f t="shared" si="36"/>
        <v>0.13859604011313964</v>
      </c>
      <c r="M345" s="27">
        <v>339</v>
      </c>
    </row>
    <row r="346" spans="2:13">
      <c r="B346" s="101"/>
      <c r="C346" s="98">
        <f t="shared" si="32"/>
        <v>16.75</v>
      </c>
      <c r="D346" s="88">
        <v>0</v>
      </c>
      <c r="E346" s="88">
        <v>0</v>
      </c>
      <c r="F346" s="88">
        <f t="shared" si="34"/>
        <v>2.7</v>
      </c>
      <c r="G346" s="88">
        <v>1</v>
      </c>
      <c r="H346" s="89">
        <f t="shared" si="31"/>
        <v>2.7</v>
      </c>
      <c r="I346" s="107">
        <f t="shared" si="35"/>
        <v>2.7</v>
      </c>
      <c r="J346" s="91">
        <f t="shared" si="33"/>
        <v>19.45</v>
      </c>
      <c r="K346" s="3">
        <f t="shared" si="36"/>
        <v>0.13881748071979436</v>
      </c>
      <c r="M346" s="27">
        <v>340</v>
      </c>
    </row>
    <row r="347" spans="2:13">
      <c r="B347" s="104"/>
      <c r="C347" s="98">
        <f t="shared" si="32"/>
        <v>16.75</v>
      </c>
      <c r="D347" s="88">
        <v>0</v>
      </c>
      <c r="E347" s="88">
        <v>0</v>
      </c>
      <c r="F347" s="88">
        <f t="shared" si="34"/>
        <v>2.7050000000000001</v>
      </c>
      <c r="G347" s="88">
        <v>1</v>
      </c>
      <c r="H347" s="89">
        <f t="shared" si="31"/>
        <v>2.7050000000000001</v>
      </c>
      <c r="I347" s="107">
        <f t="shared" si="35"/>
        <v>2.7050000000000001</v>
      </c>
      <c r="J347" s="91">
        <f t="shared" si="33"/>
        <v>19.454999999999998</v>
      </c>
      <c r="K347" s="3">
        <f t="shared" si="36"/>
        <v>0.13903880750449757</v>
      </c>
      <c r="M347" s="27">
        <v>341</v>
      </c>
    </row>
    <row r="348" spans="2:13">
      <c r="B348" s="104"/>
      <c r="C348" s="98">
        <f t="shared" si="32"/>
        <v>16.75</v>
      </c>
      <c r="D348" s="88">
        <v>0</v>
      </c>
      <c r="E348" s="88">
        <v>0</v>
      </c>
      <c r="F348" s="88">
        <f t="shared" si="34"/>
        <v>2.71</v>
      </c>
      <c r="G348" s="88">
        <v>1</v>
      </c>
      <c r="H348" s="89">
        <f t="shared" si="31"/>
        <v>2.71</v>
      </c>
      <c r="I348" s="107">
        <f t="shared" si="35"/>
        <v>2.71</v>
      </c>
      <c r="J348" s="91">
        <f t="shared" si="33"/>
        <v>19.46</v>
      </c>
      <c r="K348" s="3">
        <f t="shared" si="36"/>
        <v>0.13926002055498457</v>
      </c>
      <c r="M348" s="27">
        <v>342</v>
      </c>
    </row>
    <row r="349" spans="2:13">
      <c r="B349" s="104"/>
      <c r="C349" s="98">
        <f t="shared" si="32"/>
        <v>16.75</v>
      </c>
      <c r="D349" s="88">
        <v>0</v>
      </c>
      <c r="E349" s="88">
        <v>0</v>
      </c>
      <c r="F349" s="88">
        <f t="shared" si="34"/>
        <v>2.7149999999999999</v>
      </c>
      <c r="G349" s="88">
        <v>1</v>
      </c>
      <c r="H349" s="89">
        <f t="shared" si="31"/>
        <v>2.7149999999999999</v>
      </c>
      <c r="I349" s="107">
        <f t="shared" si="35"/>
        <v>2.7149999999999999</v>
      </c>
      <c r="J349" s="91">
        <f t="shared" si="33"/>
        <v>19.465</v>
      </c>
      <c r="K349" s="3">
        <f t="shared" si="36"/>
        <v>0.13948111995890058</v>
      </c>
      <c r="M349" s="27">
        <v>343</v>
      </c>
    </row>
    <row r="350" spans="2:13">
      <c r="B350" s="104"/>
      <c r="C350" s="98">
        <f t="shared" si="32"/>
        <v>16.75</v>
      </c>
      <c r="D350" s="88">
        <v>0</v>
      </c>
      <c r="E350" s="88">
        <v>0</v>
      </c>
      <c r="F350" s="88">
        <f t="shared" si="34"/>
        <v>2.7199999999999998</v>
      </c>
      <c r="G350" s="88">
        <v>1</v>
      </c>
      <c r="H350" s="89">
        <f t="shared" si="31"/>
        <v>2.7199999999999998</v>
      </c>
      <c r="I350" s="107">
        <f t="shared" si="35"/>
        <v>2.7199999999999998</v>
      </c>
      <c r="J350" s="91">
        <f t="shared" si="33"/>
        <v>19.47</v>
      </c>
      <c r="K350" s="3">
        <f t="shared" si="36"/>
        <v>0.13970210580380071</v>
      </c>
      <c r="M350" s="27">
        <v>344</v>
      </c>
    </row>
    <row r="351" spans="2:13">
      <c r="B351" s="104"/>
      <c r="C351" s="98">
        <f t="shared" si="32"/>
        <v>16.75</v>
      </c>
      <c r="D351" s="88">
        <v>0</v>
      </c>
      <c r="E351" s="88">
        <v>0</v>
      </c>
      <c r="F351" s="88">
        <f t="shared" si="34"/>
        <v>2.7250000000000001</v>
      </c>
      <c r="G351" s="88">
        <v>1</v>
      </c>
      <c r="H351" s="89">
        <f t="shared" si="31"/>
        <v>2.7250000000000001</v>
      </c>
      <c r="I351" s="107">
        <f t="shared" si="35"/>
        <v>2.7250000000000001</v>
      </c>
      <c r="J351" s="91">
        <f t="shared" si="33"/>
        <v>19.475000000000001</v>
      </c>
      <c r="K351" s="3">
        <f t="shared" si="36"/>
        <v>0.13992297817715019</v>
      </c>
      <c r="M351" s="27">
        <v>345</v>
      </c>
    </row>
    <row r="352" spans="2:13">
      <c r="B352" s="104"/>
      <c r="C352" s="98">
        <f t="shared" si="32"/>
        <v>16.75</v>
      </c>
      <c r="D352" s="88">
        <v>0</v>
      </c>
      <c r="E352" s="88">
        <v>0</v>
      </c>
      <c r="F352" s="88">
        <f t="shared" si="34"/>
        <v>2.73</v>
      </c>
      <c r="G352" s="88">
        <v>1</v>
      </c>
      <c r="H352" s="89">
        <f t="shared" si="31"/>
        <v>2.73</v>
      </c>
      <c r="I352" s="107">
        <f t="shared" si="35"/>
        <v>2.73</v>
      </c>
      <c r="J352" s="91">
        <f t="shared" si="33"/>
        <v>19.48</v>
      </c>
      <c r="K352" s="3">
        <f t="shared" si="36"/>
        <v>0.14014373716632444</v>
      </c>
      <c r="M352" s="27">
        <v>346</v>
      </c>
    </row>
    <row r="353" spans="2:13">
      <c r="B353" s="104"/>
      <c r="C353" s="98">
        <f t="shared" si="32"/>
        <v>16.75</v>
      </c>
      <c r="D353" s="88">
        <v>0</v>
      </c>
      <c r="E353" s="88">
        <v>0</v>
      </c>
      <c r="F353" s="88">
        <f t="shared" si="34"/>
        <v>2.7350000000000003</v>
      </c>
      <c r="G353" s="88">
        <v>1</v>
      </c>
      <c r="H353" s="89">
        <f t="shared" si="31"/>
        <v>2.7350000000000003</v>
      </c>
      <c r="I353" s="107">
        <f t="shared" si="35"/>
        <v>2.7350000000000003</v>
      </c>
      <c r="J353" s="91">
        <f t="shared" si="33"/>
        <v>19.484999999999999</v>
      </c>
      <c r="K353" s="3">
        <f t="shared" si="36"/>
        <v>0.14036438285860919</v>
      </c>
      <c r="M353" s="27">
        <v>347</v>
      </c>
    </row>
    <row r="354" spans="2:13">
      <c r="B354" s="104"/>
      <c r="C354" s="98">
        <f t="shared" si="32"/>
        <v>16.75</v>
      </c>
      <c r="D354" s="88">
        <v>0</v>
      </c>
      <c r="E354" s="88">
        <v>0</v>
      </c>
      <c r="F354" s="88">
        <f t="shared" si="34"/>
        <v>2.74</v>
      </c>
      <c r="G354" s="88">
        <v>1</v>
      </c>
      <c r="H354" s="89">
        <f t="shared" si="31"/>
        <v>2.74</v>
      </c>
      <c r="I354" s="107">
        <f t="shared" si="35"/>
        <v>2.74</v>
      </c>
      <c r="J354" s="91">
        <f t="shared" si="33"/>
        <v>19.490000000000002</v>
      </c>
      <c r="K354" s="3">
        <f t="shared" si="36"/>
        <v>0.1405849153412006</v>
      </c>
      <c r="M354" s="27">
        <v>348</v>
      </c>
    </row>
    <row r="355" spans="2:13">
      <c r="B355" s="104"/>
      <c r="C355" s="98">
        <f t="shared" si="32"/>
        <v>16.75</v>
      </c>
      <c r="D355" s="88">
        <v>0</v>
      </c>
      <c r="E355" s="88">
        <v>0</v>
      </c>
      <c r="F355" s="88">
        <f t="shared" si="34"/>
        <v>2.7450000000000001</v>
      </c>
      <c r="G355" s="88">
        <v>1</v>
      </c>
      <c r="H355" s="89">
        <f t="shared" si="31"/>
        <v>2.7450000000000001</v>
      </c>
      <c r="I355" s="107">
        <f t="shared" si="35"/>
        <v>2.7450000000000001</v>
      </c>
      <c r="J355" s="91">
        <f t="shared" si="33"/>
        <v>19.495000000000001</v>
      </c>
      <c r="K355" s="3">
        <f t="shared" si="36"/>
        <v>0.14080533470120543</v>
      </c>
      <c r="M355" s="27">
        <v>349</v>
      </c>
    </row>
    <row r="356" spans="2:13">
      <c r="B356" s="101"/>
      <c r="C356" s="98">
        <f t="shared" si="32"/>
        <v>16.75</v>
      </c>
      <c r="D356" s="88">
        <v>0</v>
      </c>
      <c r="E356" s="88">
        <v>0</v>
      </c>
      <c r="F356" s="88">
        <f t="shared" si="34"/>
        <v>2.75</v>
      </c>
      <c r="G356" s="88">
        <v>1</v>
      </c>
      <c r="H356" s="89">
        <f t="shared" si="31"/>
        <v>2.75</v>
      </c>
      <c r="I356" s="107">
        <f t="shared" si="35"/>
        <v>2.75</v>
      </c>
      <c r="J356" s="91">
        <f t="shared" si="33"/>
        <v>19.5</v>
      </c>
      <c r="K356" s="3">
        <f t="shared" si="36"/>
        <v>0.14102564102564102</v>
      </c>
      <c r="M356" s="27">
        <v>350</v>
      </c>
    </row>
    <row r="357" spans="2:13">
      <c r="B357" s="104"/>
      <c r="C357" s="98">
        <f t="shared" si="32"/>
        <v>16.75</v>
      </c>
      <c r="D357" s="88">
        <v>0</v>
      </c>
      <c r="E357" s="88">
        <v>0</v>
      </c>
      <c r="F357" s="88">
        <f t="shared" si="34"/>
        <v>2.7549999999999999</v>
      </c>
      <c r="G357" s="88">
        <v>1</v>
      </c>
      <c r="H357" s="89">
        <f t="shared" si="31"/>
        <v>2.7549999999999999</v>
      </c>
      <c r="I357" s="107">
        <f t="shared" si="35"/>
        <v>2.7549999999999999</v>
      </c>
      <c r="J357" s="91">
        <f t="shared" si="33"/>
        <v>19.504999999999999</v>
      </c>
      <c r="K357" s="3">
        <f t="shared" si="36"/>
        <v>0.14124583440143554</v>
      </c>
      <c r="M357" s="27">
        <v>351</v>
      </c>
    </row>
    <row r="358" spans="2:13">
      <c r="B358" s="104"/>
      <c r="C358" s="98">
        <f t="shared" si="32"/>
        <v>16.75</v>
      </c>
      <c r="D358" s="88">
        <v>0</v>
      </c>
      <c r="E358" s="88">
        <v>0</v>
      </c>
      <c r="F358" s="88">
        <f t="shared" si="34"/>
        <v>2.76</v>
      </c>
      <c r="G358" s="88">
        <v>1</v>
      </c>
      <c r="H358" s="89">
        <f t="shared" si="31"/>
        <v>2.76</v>
      </c>
      <c r="I358" s="107">
        <f t="shared" si="35"/>
        <v>2.76</v>
      </c>
      <c r="J358" s="91">
        <f t="shared" si="33"/>
        <v>19.509999999999998</v>
      </c>
      <c r="K358" s="3">
        <f t="shared" si="36"/>
        <v>0.14146591491542798</v>
      </c>
      <c r="M358" s="27">
        <v>352</v>
      </c>
    </row>
    <row r="359" spans="2:13">
      <c r="B359" s="104"/>
      <c r="C359" s="98">
        <f t="shared" si="32"/>
        <v>16.75</v>
      </c>
      <c r="D359" s="88">
        <v>0</v>
      </c>
      <c r="E359" s="88">
        <v>0</v>
      </c>
      <c r="F359" s="88">
        <f t="shared" si="34"/>
        <v>2.7649999999999997</v>
      </c>
      <c r="G359" s="88">
        <v>1</v>
      </c>
      <c r="H359" s="89">
        <f t="shared" si="31"/>
        <v>2.7649999999999997</v>
      </c>
      <c r="I359" s="107">
        <f t="shared" si="35"/>
        <v>2.7649999999999997</v>
      </c>
      <c r="J359" s="91">
        <f t="shared" si="33"/>
        <v>19.515000000000001</v>
      </c>
      <c r="K359" s="3">
        <f t="shared" si="36"/>
        <v>0.14168588265436841</v>
      </c>
      <c r="M359" s="27">
        <v>353</v>
      </c>
    </row>
    <row r="360" spans="2:13">
      <c r="B360" s="104"/>
      <c r="C360" s="98">
        <f t="shared" si="32"/>
        <v>16.75</v>
      </c>
      <c r="D360" s="88">
        <v>0</v>
      </c>
      <c r="E360" s="88">
        <v>0</v>
      </c>
      <c r="F360" s="88">
        <f t="shared" si="34"/>
        <v>2.77</v>
      </c>
      <c r="G360" s="88">
        <v>1</v>
      </c>
      <c r="H360" s="89">
        <f t="shared" si="31"/>
        <v>2.77</v>
      </c>
      <c r="I360" s="107">
        <f t="shared" si="35"/>
        <v>2.77</v>
      </c>
      <c r="J360" s="91">
        <f t="shared" si="33"/>
        <v>19.52</v>
      </c>
      <c r="K360" s="3">
        <f t="shared" si="36"/>
        <v>0.14190573770491804</v>
      </c>
      <c r="M360" s="27">
        <v>354</v>
      </c>
    </row>
    <row r="361" spans="2:13">
      <c r="B361" s="104"/>
      <c r="C361" s="98">
        <f t="shared" si="32"/>
        <v>16.75</v>
      </c>
      <c r="D361" s="88">
        <v>0</v>
      </c>
      <c r="E361" s="88">
        <v>0</v>
      </c>
      <c r="F361" s="88">
        <f t="shared" si="34"/>
        <v>2.7749999999999999</v>
      </c>
      <c r="G361" s="88">
        <v>1</v>
      </c>
      <c r="H361" s="89">
        <f t="shared" si="31"/>
        <v>2.7749999999999999</v>
      </c>
      <c r="I361" s="107">
        <f t="shared" si="35"/>
        <v>2.7749999999999999</v>
      </c>
      <c r="J361" s="91">
        <f t="shared" si="33"/>
        <v>19.524999999999999</v>
      </c>
      <c r="K361" s="3">
        <f t="shared" si="36"/>
        <v>0.14212548015364918</v>
      </c>
      <c r="M361" s="27">
        <v>355</v>
      </c>
    </row>
    <row r="362" spans="2:13">
      <c r="B362" s="104"/>
      <c r="C362" s="98">
        <f t="shared" si="32"/>
        <v>16.75</v>
      </c>
      <c r="D362" s="88">
        <v>0</v>
      </c>
      <c r="E362" s="88">
        <v>0</v>
      </c>
      <c r="F362" s="88">
        <f t="shared" si="34"/>
        <v>2.7800000000000002</v>
      </c>
      <c r="G362" s="88">
        <v>1</v>
      </c>
      <c r="H362" s="89">
        <f t="shared" si="31"/>
        <v>2.7800000000000002</v>
      </c>
      <c r="I362" s="107">
        <f t="shared" si="35"/>
        <v>2.7800000000000002</v>
      </c>
      <c r="J362" s="91">
        <f t="shared" si="33"/>
        <v>19.53</v>
      </c>
      <c r="K362" s="3">
        <f t="shared" si="36"/>
        <v>0.14234511008704556</v>
      </c>
      <c r="M362" s="27">
        <v>356</v>
      </c>
    </row>
    <row r="363" spans="2:13">
      <c r="B363" s="104"/>
      <c r="C363" s="98">
        <f t="shared" si="32"/>
        <v>16.75</v>
      </c>
      <c r="D363" s="88">
        <v>0</v>
      </c>
      <c r="E363" s="88">
        <v>0</v>
      </c>
      <c r="F363" s="88">
        <f t="shared" si="34"/>
        <v>2.7850000000000001</v>
      </c>
      <c r="G363" s="88">
        <v>1</v>
      </c>
      <c r="H363" s="89">
        <f t="shared" si="31"/>
        <v>2.7850000000000001</v>
      </c>
      <c r="I363" s="107">
        <f t="shared" si="35"/>
        <v>2.7850000000000001</v>
      </c>
      <c r="J363" s="91">
        <f t="shared" si="33"/>
        <v>19.535</v>
      </c>
      <c r="K363" s="3">
        <f t="shared" si="36"/>
        <v>0.14256462759150243</v>
      </c>
      <c r="M363" s="27">
        <v>357</v>
      </c>
    </row>
    <row r="364" spans="2:13">
      <c r="B364" s="104"/>
      <c r="C364" s="98">
        <f t="shared" si="32"/>
        <v>16.75</v>
      </c>
      <c r="D364" s="88">
        <v>0</v>
      </c>
      <c r="E364" s="88">
        <v>0</v>
      </c>
      <c r="F364" s="88">
        <f t="shared" si="34"/>
        <v>2.79</v>
      </c>
      <c r="G364" s="88">
        <v>1</v>
      </c>
      <c r="H364" s="89">
        <f t="shared" si="31"/>
        <v>2.79</v>
      </c>
      <c r="I364" s="107">
        <f t="shared" si="35"/>
        <v>2.79</v>
      </c>
      <c r="J364" s="91">
        <f t="shared" si="33"/>
        <v>19.54</v>
      </c>
      <c r="K364" s="3">
        <f t="shared" si="36"/>
        <v>0.14278403275332652</v>
      </c>
      <c r="M364" s="27">
        <v>358</v>
      </c>
    </row>
    <row r="365" spans="2:13">
      <c r="B365" s="104"/>
      <c r="C365" s="98">
        <f t="shared" si="32"/>
        <v>16.75</v>
      </c>
      <c r="D365" s="88">
        <v>0</v>
      </c>
      <c r="E365" s="88">
        <v>0</v>
      </c>
      <c r="F365" s="88">
        <f t="shared" si="34"/>
        <v>2.7949999999999999</v>
      </c>
      <c r="G365" s="88">
        <v>1</v>
      </c>
      <c r="H365" s="89">
        <f t="shared" si="31"/>
        <v>2.7949999999999999</v>
      </c>
      <c r="I365" s="107">
        <f t="shared" si="35"/>
        <v>2.7949999999999999</v>
      </c>
      <c r="J365" s="91">
        <f t="shared" si="33"/>
        <v>19.545000000000002</v>
      </c>
      <c r="K365" s="3">
        <f t="shared" si="36"/>
        <v>0.14300332565873625</v>
      </c>
      <c r="M365" s="27">
        <v>359</v>
      </c>
    </row>
    <row r="366" spans="2:13">
      <c r="B366" s="104"/>
      <c r="C366" s="98">
        <f t="shared" si="32"/>
        <v>16.75</v>
      </c>
      <c r="D366" s="88">
        <v>0</v>
      </c>
      <c r="E366" s="88">
        <v>0</v>
      </c>
      <c r="F366" s="88">
        <f t="shared" si="34"/>
        <v>2.8</v>
      </c>
      <c r="G366" s="88">
        <v>1</v>
      </c>
      <c r="H366" s="89">
        <f t="shared" si="31"/>
        <v>2.8</v>
      </c>
      <c r="I366" s="107">
        <f t="shared" si="35"/>
        <v>2.8</v>
      </c>
      <c r="J366" s="91">
        <f t="shared" si="33"/>
        <v>19.55</v>
      </c>
      <c r="K366" s="3">
        <f t="shared" si="36"/>
        <v>0.14322250639386189</v>
      </c>
      <c r="M366" s="27">
        <v>360</v>
      </c>
    </row>
    <row r="367" spans="2:13">
      <c r="B367" s="104"/>
      <c r="C367" s="98">
        <f t="shared" si="32"/>
        <v>16.75</v>
      </c>
      <c r="D367" s="88">
        <v>0</v>
      </c>
      <c r="E367" s="88">
        <v>0</v>
      </c>
      <c r="F367" s="88">
        <f t="shared" si="34"/>
        <v>2.8049999999999997</v>
      </c>
      <c r="G367" s="88">
        <v>1</v>
      </c>
      <c r="H367" s="89">
        <f t="shared" si="31"/>
        <v>2.8049999999999997</v>
      </c>
      <c r="I367" s="107">
        <f t="shared" si="35"/>
        <v>2.8049999999999997</v>
      </c>
      <c r="J367" s="91">
        <f t="shared" si="33"/>
        <v>19.555</v>
      </c>
      <c r="K367" s="3">
        <f t="shared" si="36"/>
        <v>0.14344157504474558</v>
      </c>
      <c r="M367" s="27">
        <v>361</v>
      </c>
    </row>
    <row r="368" spans="2:13">
      <c r="B368" s="104"/>
      <c r="C368" s="98">
        <f t="shared" si="32"/>
        <v>16.75</v>
      </c>
      <c r="D368" s="88">
        <v>0</v>
      </c>
      <c r="E368" s="88">
        <v>0</v>
      </c>
      <c r="F368" s="88">
        <f t="shared" si="34"/>
        <v>2.81</v>
      </c>
      <c r="G368" s="88">
        <v>1</v>
      </c>
      <c r="H368" s="89">
        <f t="shared" si="31"/>
        <v>2.81</v>
      </c>
      <c r="I368" s="107">
        <f t="shared" si="35"/>
        <v>2.81</v>
      </c>
      <c r="J368" s="91">
        <f t="shared" si="33"/>
        <v>19.559999999999999</v>
      </c>
      <c r="K368" s="3">
        <f t="shared" si="36"/>
        <v>0.14366053169734153</v>
      </c>
      <c r="M368" s="27">
        <v>362</v>
      </c>
    </row>
    <row r="369" spans="2:13">
      <c r="B369" s="104"/>
      <c r="C369" s="98">
        <f t="shared" si="32"/>
        <v>16.75</v>
      </c>
      <c r="D369" s="88">
        <v>0</v>
      </c>
      <c r="E369" s="88">
        <v>0</v>
      </c>
      <c r="F369" s="88">
        <f t="shared" si="34"/>
        <v>2.8149999999999999</v>
      </c>
      <c r="G369" s="88">
        <v>1</v>
      </c>
      <c r="H369" s="89">
        <f t="shared" si="31"/>
        <v>2.8149999999999999</v>
      </c>
      <c r="I369" s="107">
        <f t="shared" si="35"/>
        <v>2.8149999999999999</v>
      </c>
      <c r="J369" s="91">
        <f t="shared" si="33"/>
        <v>19.565000000000001</v>
      </c>
      <c r="K369" s="3">
        <f t="shared" si="36"/>
        <v>0.14387937643751597</v>
      </c>
      <c r="M369" s="27">
        <v>363</v>
      </c>
    </row>
    <row r="370" spans="2:13">
      <c r="B370" s="104"/>
      <c r="C370" s="98">
        <f t="shared" si="32"/>
        <v>16.75</v>
      </c>
      <c r="D370" s="88">
        <v>0</v>
      </c>
      <c r="E370" s="88">
        <v>0</v>
      </c>
      <c r="F370" s="88">
        <f t="shared" si="34"/>
        <v>2.8200000000000003</v>
      </c>
      <c r="G370" s="88">
        <v>1</v>
      </c>
      <c r="H370" s="89">
        <f t="shared" si="31"/>
        <v>2.8200000000000003</v>
      </c>
      <c r="I370" s="107">
        <f t="shared" si="35"/>
        <v>2.8200000000000003</v>
      </c>
      <c r="J370" s="91">
        <f t="shared" si="33"/>
        <v>19.57</v>
      </c>
      <c r="K370" s="3">
        <f t="shared" si="36"/>
        <v>0.14409810935104753</v>
      </c>
      <c r="M370" s="27">
        <v>364</v>
      </c>
    </row>
    <row r="371" spans="2:13">
      <c r="B371" s="104"/>
      <c r="C371" s="98">
        <f t="shared" si="32"/>
        <v>16.75</v>
      </c>
      <c r="D371" s="88">
        <v>0</v>
      </c>
      <c r="E371" s="88">
        <v>0</v>
      </c>
      <c r="F371" s="88">
        <f t="shared" si="34"/>
        <v>2.8250000000000002</v>
      </c>
      <c r="G371" s="88">
        <v>1</v>
      </c>
      <c r="H371" s="89">
        <f t="shared" si="31"/>
        <v>2.8250000000000002</v>
      </c>
      <c r="I371" s="107">
        <f t="shared" si="35"/>
        <v>2.8250000000000002</v>
      </c>
      <c r="J371" s="91">
        <f t="shared" si="33"/>
        <v>19.574999999999999</v>
      </c>
      <c r="K371" s="3">
        <f t="shared" si="36"/>
        <v>0.14431673052362709</v>
      </c>
      <c r="M371" s="27">
        <v>365</v>
      </c>
    </row>
    <row r="372" spans="2:13">
      <c r="B372" s="104"/>
      <c r="C372" s="98">
        <f t="shared" si="32"/>
        <v>16.75</v>
      </c>
      <c r="D372" s="88">
        <v>0</v>
      </c>
      <c r="E372" s="88">
        <v>0</v>
      </c>
      <c r="F372" s="88">
        <f t="shared" si="34"/>
        <v>2.83</v>
      </c>
      <c r="G372" s="88">
        <v>1</v>
      </c>
      <c r="H372" s="89">
        <f t="shared" si="31"/>
        <v>2.83</v>
      </c>
      <c r="I372" s="107">
        <f t="shared" si="35"/>
        <v>2.83</v>
      </c>
      <c r="J372" s="91">
        <f t="shared" si="33"/>
        <v>19.579999999999998</v>
      </c>
      <c r="K372" s="3">
        <f t="shared" si="36"/>
        <v>0.14453524004085805</v>
      </c>
      <c r="M372" s="27">
        <v>366</v>
      </c>
    </row>
    <row r="373" spans="2:13">
      <c r="B373" s="104"/>
      <c r="C373" s="98">
        <f t="shared" si="32"/>
        <v>16.75</v>
      </c>
      <c r="D373" s="88">
        <v>0</v>
      </c>
      <c r="E373" s="88">
        <v>0</v>
      </c>
      <c r="F373" s="88">
        <f t="shared" si="34"/>
        <v>2.835</v>
      </c>
      <c r="G373" s="88">
        <v>1</v>
      </c>
      <c r="H373" s="89">
        <f t="shared" si="31"/>
        <v>2.835</v>
      </c>
      <c r="I373" s="107">
        <f t="shared" si="35"/>
        <v>2.835</v>
      </c>
      <c r="J373" s="91">
        <f t="shared" si="33"/>
        <v>19.585000000000001</v>
      </c>
      <c r="K373" s="3">
        <f t="shared" si="36"/>
        <v>0.1447536379882563</v>
      </c>
      <c r="M373" s="27">
        <v>367</v>
      </c>
    </row>
    <row r="374" spans="2:13">
      <c r="B374" s="104"/>
      <c r="C374" s="98">
        <f t="shared" si="32"/>
        <v>16.75</v>
      </c>
      <c r="D374" s="88">
        <v>0</v>
      </c>
      <c r="E374" s="88">
        <v>0</v>
      </c>
      <c r="F374" s="88">
        <f t="shared" si="34"/>
        <v>2.84</v>
      </c>
      <c r="G374" s="88">
        <v>1</v>
      </c>
      <c r="H374" s="89">
        <f t="shared" si="31"/>
        <v>2.84</v>
      </c>
      <c r="I374" s="107">
        <f t="shared" si="35"/>
        <v>2.84</v>
      </c>
      <c r="J374" s="91">
        <f t="shared" si="33"/>
        <v>19.59</v>
      </c>
      <c r="K374" s="3">
        <f t="shared" si="36"/>
        <v>0.14497192445125062</v>
      </c>
      <c r="M374" s="27">
        <v>368</v>
      </c>
    </row>
    <row r="375" spans="2:13">
      <c r="B375" s="104"/>
      <c r="C375" s="98">
        <f t="shared" si="32"/>
        <v>16.75</v>
      </c>
      <c r="D375" s="88">
        <v>0</v>
      </c>
      <c r="E375" s="88">
        <v>0</v>
      </c>
      <c r="F375" s="88">
        <f t="shared" si="34"/>
        <v>2.8449999999999998</v>
      </c>
      <c r="G375" s="88">
        <v>1</v>
      </c>
      <c r="H375" s="89">
        <f t="shared" si="31"/>
        <v>2.8449999999999998</v>
      </c>
      <c r="I375" s="107">
        <f t="shared" si="35"/>
        <v>2.8449999999999998</v>
      </c>
      <c r="J375" s="91">
        <f t="shared" si="33"/>
        <v>19.594999999999999</v>
      </c>
      <c r="K375" s="3">
        <f t="shared" si="36"/>
        <v>0.14519009951518244</v>
      </c>
      <c r="M375" s="27">
        <v>369</v>
      </c>
    </row>
    <row r="376" spans="2:13">
      <c r="B376" s="101"/>
      <c r="C376" s="98">
        <f t="shared" si="32"/>
        <v>16.75</v>
      </c>
      <c r="D376" s="88">
        <v>0</v>
      </c>
      <c r="E376" s="88">
        <v>0</v>
      </c>
      <c r="F376" s="88">
        <f t="shared" si="34"/>
        <v>2.85</v>
      </c>
      <c r="G376" s="88">
        <v>1</v>
      </c>
      <c r="H376" s="89">
        <f t="shared" si="31"/>
        <v>2.85</v>
      </c>
      <c r="I376" s="107">
        <f t="shared" si="35"/>
        <v>2.85</v>
      </c>
      <c r="J376" s="91">
        <f t="shared" si="33"/>
        <v>19.600000000000001</v>
      </c>
      <c r="K376" s="3">
        <f t="shared" si="36"/>
        <v>0.14540816326530612</v>
      </c>
      <c r="M376" s="27">
        <v>370</v>
      </c>
    </row>
    <row r="377" spans="2:13">
      <c r="B377" s="104"/>
      <c r="C377" s="98">
        <f t="shared" si="32"/>
        <v>16.75</v>
      </c>
      <c r="D377" s="88">
        <v>0</v>
      </c>
      <c r="E377" s="88">
        <v>0</v>
      </c>
      <c r="F377" s="88">
        <f t="shared" si="34"/>
        <v>2.855</v>
      </c>
      <c r="G377" s="88">
        <v>1</v>
      </c>
      <c r="H377" s="89">
        <f t="shared" ref="H377:H406" si="37">((1-D377)+D377*E377)*F377*G377</f>
        <v>2.855</v>
      </c>
      <c r="I377" s="107">
        <f t="shared" si="35"/>
        <v>2.855</v>
      </c>
      <c r="J377" s="91">
        <f t="shared" si="33"/>
        <v>19.605</v>
      </c>
      <c r="K377" s="3">
        <f t="shared" si="36"/>
        <v>0.14562611578678908</v>
      </c>
      <c r="M377" s="27">
        <v>371</v>
      </c>
    </row>
    <row r="378" spans="2:13">
      <c r="B378" s="104"/>
      <c r="C378" s="98">
        <f t="shared" si="32"/>
        <v>16.75</v>
      </c>
      <c r="D378" s="88">
        <v>0</v>
      </c>
      <c r="E378" s="88">
        <v>0</v>
      </c>
      <c r="F378" s="88">
        <f t="shared" si="34"/>
        <v>2.8600000000000003</v>
      </c>
      <c r="G378" s="88">
        <v>1</v>
      </c>
      <c r="H378" s="89">
        <f t="shared" si="37"/>
        <v>2.8600000000000003</v>
      </c>
      <c r="I378" s="107">
        <f t="shared" si="35"/>
        <v>2.8600000000000003</v>
      </c>
      <c r="J378" s="91">
        <f t="shared" si="33"/>
        <v>19.61</v>
      </c>
      <c r="K378" s="3">
        <f t="shared" si="36"/>
        <v>0.14584395716471191</v>
      </c>
      <c r="M378" s="27">
        <v>372</v>
      </c>
    </row>
    <row r="379" spans="2:13">
      <c r="B379" s="104"/>
      <c r="C379" s="98">
        <f t="shared" si="32"/>
        <v>16.75</v>
      </c>
      <c r="D379" s="88">
        <v>0</v>
      </c>
      <c r="E379" s="88">
        <v>0</v>
      </c>
      <c r="F379" s="88">
        <f t="shared" si="34"/>
        <v>2.8650000000000002</v>
      </c>
      <c r="G379" s="88">
        <v>1</v>
      </c>
      <c r="H379" s="89">
        <f t="shared" si="37"/>
        <v>2.8650000000000002</v>
      </c>
      <c r="I379" s="107">
        <f t="shared" si="35"/>
        <v>2.8650000000000002</v>
      </c>
      <c r="J379" s="91">
        <f t="shared" si="33"/>
        <v>19.615000000000002</v>
      </c>
      <c r="K379" s="3">
        <f t="shared" si="36"/>
        <v>0.14606168748406831</v>
      </c>
      <c r="M379" s="27">
        <v>373</v>
      </c>
    </row>
    <row r="380" spans="2:13">
      <c r="B380" s="104"/>
      <c r="C380" s="98">
        <f t="shared" si="32"/>
        <v>16.75</v>
      </c>
      <c r="D380" s="88">
        <v>0</v>
      </c>
      <c r="E380" s="88">
        <v>0</v>
      </c>
      <c r="F380" s="88">
        <f t="shared" si="34"/>
        <v>2.87</v>
      </c>
      <c r="G380" s="88">
        <v>1</v>
      </c>
      <c r="H380" s="89">
        <f t="shared" si="37"/>
        <v>2.87</v>
      </c>
      <c r="I380" s="107">
        <f t="shared" si="35"/>
        <v>2.87</v>
      </c>
      <c r="J380" s="91">
        <f t="shared" si="33"/>
        <v>19.62</v>
      </c>
      <c r="K380" s="3">
        <f t="shared" si="36"/>
        <v>0.14627930682976553</v>
      </c>
      <c r="M380" s="27">
        <v>374</v>
      </c>
    </row>
    <row r="381" spans="2:13">
      <c r="B381" s="101"/>
      <c r="C381" s="98">
        <f t="shared" si="32"/>
        <v>16.75</v>
      </c>
      <c r="D381" s="88">
        <v>0</v>
      </c>
      <c r="E381" s="88">
        <v>0</v>
      </c>
      <c r="F381" s="88">
        <f t="shared" si="34"/>
        <v>2.875</v>
      </c>
      <c r="G381" s="88">
        <v>1</v>
      </c>
      <c r="H381" s="89">
        <f t="shared" si="37"/>
        <v>2.875</v>
      </c>
      <c r="I381" s="107">
        <f t="shared" si="35"/>
        <v>2.875</v>
      </c>
      <c r="J381" s="91">
        <f t="shared" si="33"/>
        <v>19.625</v>
      </c>
      <c r="K381" s="3">
        <f t="shared" si="36"/>
        <v>0.1464968152866242</v>
      </c>
      <c r="M381" s="27">
        <v>375</v>
      </c>
    </row>
    <row r="382" spans="2:13">
      <c r="B382" s="104"/>
      <c r="C382" s="98">
        <f t="shared" si="32"/>
        <v>16.75</v>
      </c>
      <c r="D382" s="88">
        <v>0</v>
      </c>
      <c r="E382" s="88">
        <v>0</v>
      </c>
      <c r="F382" s="88">
        <f t="shared" si="34"/>
        <v>2.88</v>
      </c>
      <c r="G382" s="88">
        <v>1</v>
      </c>
      <c r="H382" s="89">
        <f t="shared" si="37"/>
        <v>2.88</v>
      </c>
      <c r="I382" s="107">
        <f t="shared" si="35"/>
        <v>2.88</v>
      </c>
      <c r="J382" s="91">
        <f t="shared" si="33"/>
        <v>19.63</v>
      </c>
      <c r="K382" s="3">
        <f t="shared" si="36"/>
        <v>0.1467142129393785</v>
      </c>
      <c r="M382" s="27">
        <v>376</v>
      </c>
    </row>
    <row r="383" spans="2:13">
      <c r="B383" s="104"/>
      <c r="C383" s="98">
        <f t="shared" si="32"/>
        <v>16.75</v>
      </c>
      <c r="D383" s="88">
        <v>0</v>
      </c>
      <c r="E383" s="88">
        <v>0</v>
      </c>
      <c r="F383" s="88">
        <f t="shared" si="34"/>
        <v>2.8849999999999998</v>
      </c>
      <c r="G383" s="88">
        <v>1</v>
      </c>
      <c r="H383" s="89">
        <f t="shared" si="37"/>
        <v>2.8849999999999998</v>
      </c>
      <c r="I383" s="107">
        <f t="shared" si="35"/>
        <v>2.8849999999999998</v>
      </c>
      <c r="J383" s="91">
        <f t="shared" si="33"/>
        <v>19.634999999999998</v>
      </c>
      <c r="K383" s="3">
        <f t="shared" si="36"/>
        <v>0.14693149987267634</v>
      </c>
      <c r="M383" s="27">
        <v>377</v>
      </c>
    </row>
    <row r="384" spans="2:13">
      <c r="B384" s="104"/>
      <c r="C384" s="98">
        <f t="shared" si="32"/>
        <v>16.75</v>
      </c>
      <c r="D384" s="88">
        <v>0</v>
      </c>
      <c r="E384" s="88">
        <v>0</v>
      </c>
      <c r="F384" s="88">
        <f t="shared" si="34"/>
        <v>2.8899999999999997</v>
      </c>
      <c r="G384" s="88">
        <v>1</v>
      </c>
      <c r="H384" s="89">
        <f t="shared" si="37"/>
        <v>2.8899999999999997</v>
      </c>
      <c r="I384" s="107">
        <f t="shared" si="35"/>
        <v>2.8899999999999997</v>
      </c>
      <c r="J384" s="91">
        <f t="shared" si="33"/>
        <v>19.64</v>
      </c>
      <c r="K384" s="3">
        <f t="shared" si="36"/>
        <v>0.14714867617107941</v>
      </c>
      <c r="M384" s="27">
        <v>378</v>
      </c>
    </row>
    <row r="385" spans="2:13">
      <c r="B385" s="104"/>
      <c r="C385" s="98">
        <f t="shared" si="32"/>
        <v>16.75</v>
      </c>
      <c r="D385" s="88">
        <v>0</v>
      </c>
      <c r="E385" s="88">
        <v>0</v>
      </c>
      <c r="F385" s="88">
        <f t="shared" si="34"/>
        <v>2.895</v>
      </c>
      <c r="G385" s="88">
        <v>1</v>
      </c>
      <c r="H385" s="89">
        <f t="shared" si="37"/>
        <v>2.895</v>
      </c>
      <c r="I385" s="107">
        <f t="shared" si="35"/>
        <v>2.895</v>
      </c>
      <c r="J385" s="91">
        <f t="shared" si="33"/>
        <v>19.645</v>
      </c>
      <c r="K385" s="3">
        <f t="shared" si="36"/>
        <v>0.14736574191906338</v>
      </c>
      <c r="M385" s="27">
        <v>379</v>
      </c>
    </row>
    <row r="386" spans="2:13">
      <c r="B386" s="100">
        <f>1+M386/200</f>
        <v>2.9</v>
      </c>
      <c r="C386" s="98">
        <f t="shared" si="32"/>
        <v>19.649999999999999</v>
      </c>
      <c r="D386" s="88">
        <v>0</v>
      </c>
      <c r="E386" s="88">
        <v>0</v>
      </c>
      <c r="F386" s="88">
        <f t="shared" si="34"/>
        <v>2.9</v>
      </c>
      <c r="G386" s="88">
        <v>1</v>
      </c>
      <c r="H386" s="89">
        <f t="shared" si="37"/>
        <v>2.9</v>
      </c>
      <c r="I386" s="107">
        <f t="shared" si="35"/>
        <v>2.9</v>
      </c>
      <c r="J386" s="91">
        <f t="shared" si="33"/>
        <v>22.549999999999997</v>
      </c>
      <c r="K386" s="3">
        <f t="shared" si="36"/>
        <v>0.12860310421286034</v>
      </c>
      <c r="M386" s="27">
        <v>380</v>
      </c>
    </row>
    <row r="387" spans="2:13">
      <c r="B387" s="104"/>
      <c r="C387" s="98">
        <f t="shared" si="32"/>
        <v>19.649999999999999</v>
      </c>
      <c r="D387" s="88">
        <v>0</v>
      </c>
      <c r="E387" s="88">
        <v>0</v>
      </c>
      <c r="F387" s="88">
        <f t="shared" si="34"/>
        <v>2.9050000000000002</v>
      </c>
      <c r="G387" s="88">
        <v>1</v>
      </c>
      <c r="H387" s="89">
        <f t="shared" si="37"/>
        <v>2.9050000000000002</v>
      </c>
      <c r="I387" s="107">
        <f t="shared" si="35"/>
        <v>2.9050000000000002</v>
      </c>
      <c r="J387" s="91">
        <f t="shared" si="33"/>
        <v>22.555</v>
      </c>
      <c r="K387" s="3">
        <f t="shared" si="36"/>
        <v>0.1287962757703392</v>
      </c>
      <c r="M387" s="27">
        <v>381</v>
      </c>
    </row>
    <row r="388" spans="2:13">
      <c r="B388" s="104"/>
      <c r="C388" s="98">
        <f t="shared" si="32"/>
        <v>19.649999999999999</v>
      </c>
      <c r="D388" s="88">
        <v>0</v>
      </c>
      <c r="E388" s="88">
        <v>0</v>
      </c>
      <c r="F388" s="88">
        <f t="shared" si="34"/>
        <v>2.91</v>
      </c>
      <c r="G388" s="88">
        <v>1</v>
      </c>
      <c r="H388" s="89">
        <f t="shared" si="37"/>
        <v>2.91</v>
      </c>
      <c r="I388" s="107">
        <f t="shared" si="35"/>
        <v>2.91</v>
      </c>
      <c r="J388" s="91">
        <f t="shared" si="33"/>
        <v>22.56</v>
      </c>
      <c r="K388" s="3">
        <f t="shared" si="36"/>
        <v>0.12898936170212769</v>
      </c>
      <c r="M388" s="27">
        <v>382</v>
      </c>
    </row>
    <row r="389" spans="2:13">
      <c r="B389" s="104"/>
      <c r="C389" s="98">
        <f t="shared" si="32"/>
        <v>19.649999999999999</v>
      </c>
      <c r="D389" s="88">
        <v>0</v>
      </c>
      <c r="E389" s="88">
        <v>0</v>
      </c>
      <c r="F389" s="88">
        <f t="shared" si="34"/>
        <v>2.915</v>
      </c>
      <c r="G389" s="88">
        <v>1</v>
      </c>
      <c r="H389" s="89">
        <f t="shared" si="37"/>
        <v>2.915</v>
      </c>
      <c r="I389" s="107">
        <f t="shared" si="35"/>
        <v>2.915</v>
      </c>
      <c r="J389" s="91">
        <f t="shared" si="33"/>
        <v>22.564999999999998</v>
      </c>
      <c r="K389" s="3">
        <f t="shared" si="36"/>
        <v>0.12918236206514516</v>
      </c>
      <c r="M389" s="27">
        <v>383</v>
      </c>
    </row>
    <row r="390" spans="2:13">
      <c r="B390" s="101"/>
      <c r="C390" s="98">
        <f t="shared" ref="C390:C453" si="38">IF(B390&gt;0,C389+B390,C389)</f>
        <v>19.649999999999999</v>
      </c>
      <c r="D390" s="88">
        <v>0</v>
      </c>
      <c r="E390" s="88">
        <v>0</v>
      </c>
      <c r="F390" s="88">
        <f t="shared" si="34"/>
        <v>2.92</v>
      </c>
      <c r="G390" s="88">
        <v>1</v>
      </c>
      <c r="H390" s="89">
        <f t="shared" si="37"/>
        <v>2.92</v>
      </c>
      <c r="I390" s="107">
        <f t="shared" si="35"/>
        <v>2.92</v>
      </c>
      <c r="J390" s="91">
        <f t="shared" ref="J390:J453" si="39">C390+I390</f>
        <v>22.57</v>
      </c>
      <c r="K390" s="3">
        <f t="shared" si="36"/>
        <v>0.12937527691626052</v>
      </c>
      <c r="M390" s="27">
        <v>384</v>
      </c>
    </row>
    <row r="391" spans="2:13">
      <c r="B391" s="104"/>
      <c r="C391" s="98">
        <f t="shared" si="38"/>
        <v>19.649999999999999</v>
      </c>
      <c r="D391" s="88">
        <v>0</v>
      </c>
      <c r="E391" s="88">
        <v>0</v>
      </c>
      <c r="F391" s="88">
        <f t="shared" ref="F391:F406" si="40">100%+M391/200</f>
        <v>2.9249999999999998</v>
      </c>
      <c r="G391" s="88">
        <v>1</v>
      </c>
      <c r="H391" s="89">
        <f t="shared" si="37"/>
        <v>2.9249999999999998</v>
      </c>
      <c r="I391" s="107">
        <f t="shared" ref="I391:I454" si="41">H391*I$5</f>
        <v>2.9249999999999998</v>
      </c>
      <c r="J391" s="91">
        <f t="shared" si="39"/>
        <v>22.574999999999999</v>
      </c>
      <c r="K391" s="3">
        <f t="shared" ref="K391:K454" si="42">I391/J391</f>
        <v>0.12956810631229235</v>
      </c>
      <c r="M391" s="27">
        <v>385</v>
      </c>
    </row>
    <row r="392" spans="2:13">
      <c r="B392" s="104"/>
      <c r="C392" s="98">
        <f t="shared" si="38"/>
        <v>19.649999999999999</v>
      </c>
      <c r="D392" s="88">
        <v>0</v>
      </c>
      <c r="E392" s="88">
        <v>0</v>
      </c>
      <c r="F392" s="88">
        <f t="shared" si="40"/>
        <v>2.9299999999999997</v>
      </c>
      <c r="G392" s="88">
        <v>1</v>
      </c>
      <c r="H392" s="89">
        <f t="shared" si="37"/>
        <v>2.9299999999999997</v>
      </c>
      <c r="I392" s="107">
        <f t="shared" si="41"/>
        <v>2.9299999999999997</v>
      </c>
      <c r="J392" s="91">
        <f t="shared" si="39"/>
        <v>22.58</v>
      </c>
      <c r="K392" s="3">
        <f t="shared" si="42"/>
        <v>0.12976085031000886</v>
      </c>
      <c r="M392" s="27">
        <v>386</v>
      </c>
    </row>
    <row r="393" spans="2:13">
      <c r="B393" s="104"/>
      <c r="C393" s="98">
        <f t="shared" si="38"/>
        <v>19.649999999999999</v>
      </c>
      <c r="D393" s="88">
        <v>0</v>
      </c>
      <c r="E393" s="88">
        <v>0</v>
      </c>
      <c r="F393" s="88">
        <f t="shared" si="40"/>
        <v>2.9350000000000001</v>
      </c>
      <c r="G393" s="88">
        <v>1</v>
      </c>
      <c r="H393" s="89">
        <f t="shared" si="37"/>
        <v>2.9350000000000001</v>
      </c>
      <c r="I393" s="107">
        <f t="shared" si="41"/>
        <v>2.9350000000000001</v>
      </c>
      <c r="J393" s="91">
        <f t="shared" si="39"/>
        <v>22.584999999999997</v>
      </c>
      <c r="K393" s="3">
        <f t="shared" si="42"/>
        <v>0.12995350896612798</v>
      </c>
      <c r="M393" s="27">
        <v>387</v>
      </c>
    </row>
    <row r="394" spans="2:13">
      <c r="B394" s="104"/>
      <c r="C394" s="98">
        <f t="shared" si="38"/>
        <v>19.649999999999999</v>
      </c>
      <c r="D394" s="88">
        <v>0</v>
      </c>
      <c r="E394" s="88">
        <v>0</v>
      </c>
      <c r="F394" s="88">
        <f t="shared" si="40"/>
        <v>2.94</v>
      </c>
      <c r="G394" s="88">
        <v>1</v>
      </c>
      <c r="H394" s="89">
        <f t="shared" si="37"/>
        <v>2.94</v>
      </c>
      <c r="I394" s="107">
        <f t="shared" si="41"/>
        <v>2.94</v>
      </c>
      <c r="J394" s="91">
        <f t="shared" si="39"/>
        <v>22.59</v>
      </c>
      <c r="K394" s="3">
        <f t="shared" si="42"/>
        <v>0.13014608233731739</v>
      </c>
      <c r="M394" s="27">
        <v>388</v>
      </c>
    </row>
    <row r="395" spans="2:13">
      <c r="B395" s="104"/>
      <c r="C395" s="98">
        <f t="shared" si="38"/>
        <v>19.649999999999999</v>
      </c>
      <c r="D395" s="88">
        <v>0</v>
      </c>
      <c r="E395" s="88">
        <v>0</v>
      </c>
      <c r="F395" s="88">
        <f t="shared" si="40"/>
        <v>2.9450000000000003</v>
      </c>
      <c r="G395" s="88">
        <v>1</v>
      </c>
      <c r="H395" s="89">
        <f t="shared" si="37"/>
        <v>2.9450000000000003</v>
      </c>
      <c r="I395" s="107">
        <f t="shared" si="41"/>
        <v>2.9450000000000003</v>
      </c>
      <c r="J395" s="91">
        <f t="shared" si="39"/>
        <v>22.594999999999999</v>
      </c>
      <c r="K395" s="3">
        <f t="shared" si="42"/>
        <v>0.13033857048019476</v>
      </c>
      <c r="M395" s="27">
        <v>389</v>
      </c>
    </row>
    <row r="396" spans="2:13">
      <c r="B396" s="101"/>
      <c r="C396" s="98">
        <f t="shared" si="38"/>
        <v>19.649999999999999</v>
      </c>
      <c r="D396" s="88">
        <v>0</v>
      </c>
      <c r="E396" s="88">
        <v>0</v>
      </c>
      <c r="F396" s="88">
        <f t="shared" si="40"/>
        <v>2.95</v>
      </c>
      <c r="G396" s="88">
        <v>1</v>
      </c>
      <c r="H396" s="89">
        <f t="shared" si="37"/>
        <v>2.95</v>
      </c>
      <c r="I396" s="107">
        <f t="shared" si="41"/>
        <v>2.95</v>
      </c>
      <c r="J396" s="91">
        <f t="shared" si="39"/>
        <v>22.599999999999998</v>
      </c>
      <c r="K396" s="3">
        <f t="shared" si="42"/>
        <v>0.13053097345132744</v>
      </c>
      <c r="M396" s="27">
        <v>390</v>
      </c>
    </row>
    <row r="397" spans="2:13">
      <c r="B397" s="104"/>
      <c r="C397" s="98">
        <f t="shared" si="38"/>
        <v>19.649999999999999</v>
      </c>
      <c r="D397" s="88">
        <v>0</v>
      </c>
      <c r="E397" s="88">
        <v>0</v>
      </c>
      <c r="F397" s="88">
        <f t="shared" si="40"/>
        <v>2.9550000000000001</v>
      </c>
      <c r="G397" s="88">
        <v>1</v>
      </c>
      <c r="H397" s="89">
        <f t="shared" si="37"/>
        <v>2.9550000000000001</v>
      </c>
      <c r="I397" s="107">
        <f t="shared" si="41"/>
        <v>2.9550000000000001</v>
      </c>
      <c r="J397" s="91">
        <f t="shared" si="39"/>
        <v>22.604999999999997</v>
      </c>
      <c r="K397" s="3">
        <f t="shared" si="42"/>
        <v>0.13072329130723293</v>
      </c>
      <c r="M397" s="27">
        <v>391</v>
      </c>
    </row>
    <row r="398" spans="2:13">
      <c r="B398" s="104"/>
      <c r="C398" s="98">
        <f t="shared" si="38"/>
        <v>19.649999999999999</v>
      </c>
      <c r="D398" s="88">
        <v>0</v>
      </c>
      <c r="E398" s="88">
        <v>0</v>
      </c>
      <c r="F398" s="88">
        <f t="shared" si="40"/>
        <v>2.96</v>
      </c>
      <c r="G398" s="88">
        <v>1</v>
      </c>
      <c r="H398" s="89">
        <f t="shared" si="37"/>
        <v>2.96</v>
      </c>
      <c r="I398" s="107">
        <f t="shared" si="41"/>
        <v>2.96</v>
      </c>
      <c r="J398" s="91">
        <f t="shared" si="39"/>
        <v>22.61</v>
      </c>
      <c r="K398" s="3">
        <f t="shared" si="42"/>
        <v>0.13091552410437859</v>
      </c>
      <c r="M398" s="27">
        <v>392</v>
      </c>
    </row>
    <row r="399" spans="2:13">
      <c r="B399" s="104"/>
      <c r="C399" s="98">
        <f t="shared" si="38"/>
        <v>19.649999999999999</v>
      </c>
      <c r="D399" s="88">
        <v>0</v>
      </c>
      <c r="E399" s="88">
        <v>0</v>
      </c>
      <c r="F399" s="88">
        <f t="shared" si="40"/>
        <v>2.9649999999999999</v>
      </c>
      <c r="G399" s="88">
        <v>1</v>
      </c>
      <c r="H399" s="89">
        <f t="shared" si="37"/>
        <v>2.9649999999999999</v>
      </c>
      <c r="I399" s="107">
        <f t="shared" si="41"/>
        <v>2.9649999999999999</v>
      </c>
      <c r="J399" s="91">
        <f t="shared" si="39"/>
        <v>22.614999999999998</v>
      </c>
      <c r="K399" s="3">
        <f t="shared" si="42"/>
        <v>0.13110767189918196</v>
      </c>
      <c r="M399" s="27">
        <v>393</v>
      </c>
    </row>
    <row r="400" spans="2:13">
      <c r="B400" s="104"/>
      <c r="C400" s="98">
        <f t="shared" si="38"/>
        <v>19.649999999999999</v>
      </c>
      <c r="D400" s="88">
        <v>0</v>
      </c>
      <c r="E400" s="88">
        <v>0</v>
      </c>
      <c r="F400" s="88">
        <f t="shared" si="40"/>
        <v>2.9699999999999998</v>
      </c>
      <c r="G400" s="88">
        <v>1</v>
      </c>
      <c r="H400" s="89">
        <f t="shared" si="37"/>
        <v>2.9699999999999998</v>
      </c>
      <c r="I400" s="107">
        <f t="shared" si="41"/>
        <v>2.9699999999999998</v>
      </c>
      <c r="J400" s="91">
        <f t="shared" si="39"/>
        <v>22.619999999999997</v>
      </c>
      <c r="K400" s="3">
        <f t="shared" si="42"/>
        <v>0.13129973474801063</v>
      </c>
      <c r="M400" s="27">
        <v>394</v>
      </c>
    </row>
    <row r="401" spans="2:13">
      <c r="B401" s="101"/>
      <c r="C401" s="98">
        <f t="shared" si="38"/>
        <v>19.649999999999999</v>
      </c>
      <c r="D401" s="88">
        <v>0</v>
      </c>
      <c r="E401" s="88">
        <v>0</v>
      </c>
      <c r="F401" s="88">
        <f t="shared" si="40"/>
        <v>2.9750000000000001</v>
      </c>
      <c r="G401" s="88">
        <v>1</v>
      </c>
      <c r="H401" s="89">
        <f t="shared" si="37"/>
        <v>2.9750000000000001</v>
      </c>
      <c r="I401" s="107">
        <f t="shared" si="41"/>
        <v>2.9750000000000001</v>
      </c>
      <c r="J401" s="91">
        <f t="shared" si="39"/>
        <v>22.625</v>
      </c>
      <c r="K401" s="3">
        <f t="shared" si="42"/>
        <v>0.13149171270718232</v>
      </c>
      <c r="M401" s="27">
        <v>395</v>
      </c>
    </row>
    <row r="402" spans="2:13">
      <c r="B402" s="104"/>
      <c r="C402" s="98">
        <f t="shared" si="38"/>
        <v>19.649999999999999</v>
      </c>
      <c r="D402" s="88">
        <v>0</v>
      </c>
      <c r="E402" s="88">
        <v>0</v>
      </c>
      <c r="F402" s="88">
        <f t="shared" si="40"/>
        <v>2.98</v>
      </c>
      <c r="G402" s="88">
        <v>1</v>
      </c>
      <c r="H402" s="89">
        <f t="shared" si="37"/>
        <v>2.98</v>
      </c>
      <c r="I402" s="107">
        <f t="shared" si="41"/>
        <v>2.98</v>
      </c>
      <c r="J402" s="91">
        <f t="shared" si="39"/>
        <v>22.63</v>
      </c>
      <c r="K402" s="3">
        <f t="shared" si="42"/>
        <v>0.13168360583296509</v>
      </c>
      <c r="M402" s="27">
        <v>396</v>
      </c>
    </row>
    <row r="403" spans="2:13">
      <c r="B403" s="104"/>
      <c r="C403" s="98">
        <f t="shared" si="38"/>
        <v>19.649999999999999</v>
      </c>
      <c r="D403" s="88">
        <v>0</v>
      </c>
      <c r="E403" s="88">
        <v>0</v>
      </c>
      <c r="F403" s="88">
        <f t="shared" si="40"/>
        <v>2.9850000000000003</v>
      </c>
      <c r="G403" s="88">
        <v>1</v>
      </c>
      <c r="H403" s="89">
        <f t="shared" si="37"/>
        <v>2.9850000000000003</v>
      </c>
      <c r="I403" s="107">
        <f t="shared" si="41"/>
        <v>2.9850000000000003</v>
      </c>
      <c r="J403" s="91">
        <f t="shared" si="39"/>
        <v>22.634999999999998</v>
      </c>
      <c r="K403" s="3">
        <f t="shared" si="42"/>
        <v>0.13187541418157722</v>
      </c>
      <c r="M403" s="27">
        <v>397</v>
      </c>
    </row>
    <row r="404" spans="2:13">
      <c r="B404" s="104"/>
      <c r="C404" s="98">
        <f t="shared" si="38"/>
        <v>19.649999999999999</v>
      </c>
      <c r="D404" s="88">
        <v>0</v>
      </c>
      <c r="E404" s="88">
        <v>0</v>
      </c>
      <c r="F404" s="88">
        <f t="shared" si="40"/>
        <v>2.99</v>
      </c>
      <c r="G404" s="88">
        <v>1</v>
      </c>
      <c r="H404" s="89">
        <f t="shared" si="37"/>
        <v>2.99</v>
      </c>
      <c r="I404" s="107">
        <f t="shared" si="41"/>
        <v>2.99</v>
      </c>
      <c r="J404" s="91">
        <f t="shared" si="39"/>
        <v>22.64</v>
      </c>
      <c r="K404" s="3">
        <f t="shared" si="42"/>
        <v>0.13206713780918727</v>
      </c>
      <c r="M404" s="27">
        <v>398</v>
      </c>
    </row>
    <row r="405" spans="2:13">
      <c r="B405" s="104"/>
      <c r="C405" s="98">
        <f t="shared" si="38"/>
        <v>19.649999999999999</v>
      </c>
      <c r="D405" s="88">
        <v>0</v>
      </c>
      <c r="E405" s="88">
        <v>0</v>
      </c>
      <c r="F405" s="88">
        <f t="shared" si="40"/>
        <v>2.9950000000000001</v>
      </c>
      <c r="G405" s="88">
        <v>1</v>
      </c>
      <c r="H405" s="89">
        <f t="shared" si="37"/>
        <v>2.9950000000000001</v>
      </c>
      <c r="I405" s="107">
        <f t="shared" si="41"/>
        <v>2.9950000000000001</v>
      </c>
      <c r="J405" s="91">
        <f t="shared" si="39"/>
        <v>22.645</v>
      </c>
      <c r="K405" s="3">
        <f t="shared" si="42"/>
        <v>0.13225877677191433</v>
      </c>
      <c r="M405" s="27">
        <v>399</v>
      </c>
    </row>
    <row r="406" spans="2:13">
      <c r="B406" s="104"/>
      <c r="C406" s="98">
        <f t="shared" si="38"/>
        <v>19.649999999999999</v>
      </c>
      <c r="D406" s="88">
        <v>0</v>
      </c>
      <c r="E406" s="88">
        <v>0</v>
      </c>
      <c r="F406" s="88">
        <f t="shared" si="40"/>
        <v>3</v>
      </c>
      <c r="G406" s="88">
        <v>1</v>
      </c>
      <c r="H406" s="89">
        <f t="shared" si="37"/>
        <v>3</v>
      </c>
      <c r="I406" s="107">
        <f t="shared" si="41"/>
        <v>3</v>
      </c>
      <c r="J406" s="91">
        <f t="shared" si="39"/>
        <v>22.65</v>
      </c>
      <c r="K406" s="3">
        <f t="shared" si="42"/>
        <v>0.13245033112582782</v>
      </c>
      <c r="M406" s="63">
        <v>400</v>
      </c>
    </row>
    <row r="407" spans="2:13">
      <c r="B407" s="104"/>
      <c r="C407" s="98">
        <f t="shared" si="38"/>
        <v>19.649999999999999</v>
      </c>
      <c r="D407" s="88"/>
      <c r="E407" s="88"/>
      <c r="F407" s="88"/>
      <c r="G407" s="88"/>
      <c r="H407" s="89"/>
      <c r="I407" s="107">
        <f t="shared" si="41"/>
        <v>0</v>
      </c>
      <c r="J407" s="91">
        <f t="shared" si="39"/>
        <v>19.649999999999999</v>
      </c>
      <c r="K407" s="3">
        <f t="shared" si="42"/>
        <v>0</v>
      </c>
      <c r="M407" s="27">
        <v>401</v>
      </c>
    </row>
    <row r="408" spans="2:13">
      <c r="B408" s="104"/>
      <c r="C408" s="98">
        <f t="shared" si="38"/>
        <v>19.649999999999999</v>
      </c>
      <c r="D408" s="88"/>
      <c r="E408" s="88"/>
      <c r="F408" s="88"/>
      <c r="G408" s="88"/>
      <c r="H408" s="89"/>
      <c r="I408" s="107">
        <f t="shared" si="41"/>
        <v>0</v>
      </c>
      <c r="J408" s="91">
        <f t="shared" si="39"/>
        <v>19.649999999999999</v>
      </c>
      <c r="K408" s="3">
        <f t="shared" si="42"/>
        <v>0</v>
      </c>
      <c r="M408" s="27">
        <v>402</v>
      </c>
    </row>
    <row r="409" spans="2:13">
      <c r="B409" s="104"/>
      <c r="C409" s="98">
        <f t="shared" si="38"/>
        <v>19.649999999999999</v>
      </c>
      <c r="D409" s="88"/>
      <c r="E409" s="88"/>
      <c r="F409" s="88"/>
      <c r="G409" s="88"/>
      <c r="H409" s="89"/>
      <c r="I409" s="107">
        <f t="shared" si="41"/>
        <v>0</v>
      </c>
      <c r="J409" s="91">
        <f t="shared" si="39"/>
        <v>19.649999999999999</v>
      </c>
      <c r="K409" s="3">
        <f t="shared" si="42"/>
        <v>0</v>
      </c>
      <c r="M409" s="27">
        <v>403</v>
      </c>
    </row>
    <row r="410" spans="2:13">
      <c r="B410" s="104"/>
      <c r="C410" s="98">
        <f t="shared" si="38"/>
        <v>19.649999999999999</v>
      </c>
      <c r="D410" s="88"/>
      <c r="E410" s="88"/>
      <c r="F410" s="88"/>
      <c r="G410" s="88"/>
      <c r="H410" s="89"/>
      <c r="I410" s="107">
        <f t="shared" si="41"/>
        <v>0</v>
      </c>
      <c r="J410" s="91">
        <f t="shared" si="39"/>
        <v>19.649999999999999</v>
      </c>
      <c r="K410" s="3">
        <f t="shared" si="42"/>
        <v>0</v>
      </c>
      <c r="M410" s="27">
        <v>404</v>
      </c>
    </row>
    <row r="411" spans="2:13">
      <c r="B411" s="104"/>
      <c r="C411" s="98">
        <f t="shared" si="38"/>
        <v>19.649999999999999</v>
      </c>
      <c r="D411" s="88"/>
      <c r="E411" s="88"/>
      <c r="F411" s="88"/>
      <c r="G411" s="88"/>
      <c r="H411" s="89"/>
      <c r="I411" s="107">
        <f t="shared" si="41"/>
        <v>0</v>
      </c>
      <c r="J411" s="91">
        <f t="shared" si="39"/>
        <v>19.649999999999999</v>
      </c>
      <c r="K411" s="3">
        <f t="shared" si="42"/>
        <v>0</v>
      </c>
      <c r="M411" s="27">
        <v>405</v>
      </c>
    </row>
    <row r="412" spans="2:13">
      <c r="B412" s="104"/>
      <c r="C412" s="98">
        <f t="shared" si="38"/>
        <v>19.649999999999999</v>
      </c>
      <c r="D412" s="88"/>
      <c r="E412" s="88"/>
      <c r="F412" s="88"/>
      <c r="G412" s="88"/>
      <c r="H412" s="89"/>
      <c r="I412" s="107">
        <f t="shared" si="41"/>
        <v>0</v>
      </c>
      <c r="J412" s="91">
        <f t="shared" si="39"/>
        <v>19.649999999999999</v>
      </c>
      <c r="K412" s="3">
        <f t="shared" si="42"/>
        <v>0</v>
      </c>
      <c r="M412" s="27">
        <v>406</v>
      </c>
    </row>
    <row r="413" spans="2:13">
      <c r="B413" s="104"/>
      <c r="C413" s="98">
        <f t="shared" si="38"/>
        <v>19.649999999999999</v>
      </c>
      <c r="D413" s="88"/>
      <c r="E413" s="88"/>
      <c r="F413" s="88"/>
      <c r="G413" s="88"/>
      <c r="H413" s="89"/>
      <c r="I413" s="107">
        <f t="shared" si="41"/>
        <v>0</v>
      </c>
      <c r="J413" s="91">
        <f t="shared" si="39"/>
        <v>19.649999999999999</v>
      </c>
      <c r="K413" s="3">
        <f t="shared" si="42"/>
        <v>0</v>
      </c>
      <c r="M413" s="27">
        <v>407</v>
      </c>
    </row>
    <row r="414" spans="2:13">
      <c r="B414" s="104"/>
      <c r="C414" s="98">
        <f t="shared" si="38"/>
        <v>19.649999999999999</v>
      </c>
      <c r="D414" s="88"/>
      <c r="E414" s="88"/>
      <c r="F414" s="88"/>
      <c r="G414" s="88"/>
      <c r="H414" s="89"/>
      <c r="I414" s="107">
        <f t="shared" si="41"/>
        <v>0</v>
      </c>
      <c r="J414" s="91">
        <f t="shared" si="39"/>
        <v>19.649999999999999</v>
      </c>
      <c r="K414" s="3">
        <f t="shared" si="42"/>
        <v>0</v>
      </c>
      <c r="M414" s="27">
        <v>408</v>
      </c>
    </row>
    <row r="415" spans="2:13">
      <c r="B415" s="104"/>
      <c r="C415" s="98">
        <f t="shared" si="38"/>
        <v>19.649999999999999</v>
      </c>
      <c r="D415" s="88"/>
      <c r="E415" s="88"/>
      <c r="F415" s="88"/>
      <c r="G415" s="88"/>
      <c r="H415" s="89"/>
      <c r="I415" s="107">
        <f t="shared" si="41"/>
        <v>0</v>
      </c>
      <c r="J415" s="91">
        <f t="shared" si="39"/>
        <v>19.649999999999999</v>
      </c>
      <c r="K415" s="3">
        <f t="shared" si="42"/>
        <v>0</v>
      </c>
      <c r="M415" s="27">
        <v>409</v>
      </c>
    </row>
    <row r="416" spans="2:13">
      <c r="B416" s="104"/>
      <c r="C416" s="98">
        <f t="shared" si="38"/>
        <v>19.649999999999999</v>
      </c>
      <c r="D416" s="88"/>
      <c r="E416" s="88"/>
      <c r="F416" s="88"/>
      <c r="G416" s="88"/>
      <c r="H416" s="89"/>
      <c r="I416" s="107">
        <f t="shared" si="41"/>
        <v>0</v>
      </c>
      <c r="J416" s="91">
        <f t="shared" si="39"/>
        <v>19.649999999999999</v>
      </c>
      <c r="K416" s="3">
        <f t="shared" si="42"/>
        <v>0</v>
      </c>
      <c r="M416" s="27">
        <v>410</v>
      </c>
    </row>
    <row r="417" spans="2:13">
      <c r="B417" s="104"/>
      <c r="C417" s="98">
        <f t="shared" si="38"/>
        <v>19.649999999999999</v>
      </c>
      <c r="D417" s="88"/>
      <c r="E417" s="88"/>
      <c r="F417" s="88"/>
      <c r="G417" s="88"/>
      <c r="H417" s="89"/>
      <c r="I417" s="107">
        <f t="shared" si="41"/>
        <v>0</v>
      </c>
      <c r="J417" s="91">
        <f t="shared" si="39"/>
        <v>19.649999999999999</v>
      </c>
      <c r="K417" s="3">
        <f t="shared" si="42"/>
        <v>0</v>
      </c>
      <c r="M417" s="27">
        <v>411</v>
      </c>
    </row>
    <row r="418" spans="2:13">
      <c r="B418" s="104"/>
      <c r="C418" s="98">
        <f t="shared" si="38"/>
        <v>19.649999999999999</v>
      </c>
      <c r="D418" s="88"/>
      <c r="E418" s="88"/>
      <c r="F418" s="88"/>
      <c r="G418" s="88"/>
      <c r="H418" s="89"/>
      <c r="I418" s="107">
        <f t="shared" si="41"/>
        <v>0</v>
      </c>
      <c r="J418" s="91">
        <f t="shared" si="39"/>
        <v>19.649999999999999</v>
      </c>
      <c r="K418" s="3">
        <f t="shared" si="42"/>
        <v>0</v>
      </c>
      <c r="M418" s="27">
        <v>412</v>
      </c>
    </row>
    <row r="419" spans="2:13">
      <c r="B419" s="104"/>
      <c r="C419" s="98">
        <f t="shared" si="38"/>
        <v>19.649999999999999</v>
      </c>
      <c r="D419" s="88"/>
      <c r="E419" s="88"/>
      <c r="F419" s="88"/>
      <c r="G419" s="88"/>
      <c r="H419" s="89"/>
      <c r="I419" s="107">
        <f t="shared" si="41"/>
        <v>0</v>
      </c>
      <c r="J419" s="91">
        <f t="shared" si="39"/>
        <v>19.649999999999999</v>
      </c>
      <c r="K419" s="3">
        <f t="shared" si="42"/>
        <v>0</v>
      </c>
      <c r="M419" s="27">
        <v>413</v>
      </c>
    </row>
    <row r="420" spans="2:13">
      <c r="B420" s="104"/>
      <c r="C420" s="98">
        <f t="shared" si="38"/>
        <v>19.649999999999999</v>
      </c>
      <c r="D420" s="88"/>
      <c r="E420" s="88"/>
      <c r="F420" s="88"/>
      <c r="G420" s="88"/>
      <c r="H420" s="89"/>
      <c r="I420" s="107">
        <f t="shared" si="41"/>
        <v>0</v>
      </c>
      <c r="J420" s="91">
        <f t="shared" si="39"/>
        <v>19.649999999999999</v>
      </c>
      <c r="K420" s="3">
        <f t="shared" si="42"/>
        <v>0</v>
      </c>
      <c r="M420" s="27">
        <v>414</v>
      </c>
    </row>
    <row r="421" spans="2:13">
      <c r="B421" s="104"/>
      <c r="C421" s="98">
        <f t="shared" si="38"/>
        <v>19.649999999999999</v>
      </c>
      <c r="D421" s="88"/>
      <c r="E421" s="88"/>
      <c r="F421" s="88"/>
      <c r="G421" s="88"/>
      <c r="H421" s="89"/>
      <c r="I421" s="107">
        <f t="shared" si="41"/>
        <v>0</v>
      </c>
      <c r="J421" s="91">
        <f t="shared" si="39"/>
        <v>19.649999999999999</v>
      </c>
      <c r="K421" s="3">
        <f t="shared" si="42"/>
        <v>0</v>
      </c>
      <c r="M421" s="27">
        <v>415</v>
      </c>
    </row>
    <row r="422" spans="2:13">
      <c r="B422" s="104"/>
      <c r="C422" s="98">
        <f t="shared" si="38"/>
        <v>19.649999999999999</v>
      </c>
      <c r="D422" s="88"/>
      <c r="E422" s="88"/>
      <c r="F422" s="88"/>
      <c r="G422" s="88"/>
      <c r="H422" s="89"/>
      <c r="I422" s="107">
        <f t="shared" si="41"/>
        <v>0</v>
      </c>
      <c r="J422" s="91">
        <f t="shared" si="39"/>
        <v>19.649999999999999</v>
      </c>
      <c r="K422" s="3">
        <f t="shared" si="42"/>
        <v>0</v>
      </c>
      <c r="M422" s="27">
        <v>416</v>
      </c>
    </row>
    <row r="423" spans="2:13">
      <c r="B423" s="104"/>
      <c r="C423" s="98">
        <f t="shared" si="38"/>
        <v>19.649999999999999</v>
      </c>
      <c r="D423" s="88"/>
      <c r="E423" s="88"/>
      <c r="F423" s="88"/>
      <c r="G423" s="88"/>
      <c r="H423" s="89"/>
      <c r="I423" s="107">
        <f t="shared" si="41"/>
        <v>0</v>
      </c>
      <c r="J423" s="91">
        <f t="shared" si="39"/>
        <v>19.649999999999999</v>
      </c>
      <c r="K423" s="3">
        <f t="shared" si="42"/>
        <v>0</v>
      </c>
      <c r="M423" s="27">
        <v>417</v>
      </c>
    </row>
    <row r="424" spans="2:13">
      <c r="B424" s="104"/>
      <c r="C424" s="98">
        <f t="shared" si="38"/>
        <v>19.649999999999999</v>
      </c>
      <c r="D424" s="88"/>
      <c r="E424" s="88"/>
      <c r="F424" s="88"/>
      <c r="G424" s="88"/>
      <c r="H424" s="89"/>
      <c r="I424" s="107">
        <f t="shared" si="41"/>
        <v>0</v>
      </c>
      <c r="J424" s="91">
        <f t="shared" si="39"/>
        <v>19.649999999999999</v>
      </c>
      <c r="K424" s="3">
        <f t="shared" si="42"/>
        <v>0</v>
      </c>
      <c r="M424" s="27">
        <v>418</v>
      </c>
    </row>
    <row r="425" spans="2:13">
      <c r="B425" s="104"/>
      <c r="C425" s="98">
        <f t="shared" si="38"/>
        <v>19.649999999999999</v>
      </c>
      <c r="D425" s="88"/>
      <c r="E425" s="88"/>
      <c r="F425" s="88"/>
      <c r="G425" s="88"/>
      <c r="H425" s="89"/>
      <c r="I425" s="107">
        <f t="shared" si="41"/>
        <v>0</v>
      </c>
      <c r="J425" s="91">
        <f t="shared" si="39"/>
        <v>19.649999999999999</v>
      </c>
      <c r="K425" s="3">
        <f t="shared" si="42"/>
        <v>0</v>
      </c>
      <c r="M425" s="27">
        <v>419</v>
      </c>
    </row>
    <row r="426" spans="2:13">
      <c r="B426" s="104"/>
      <c r="C426" s="98">
        <f t="shared" si="38"/>
        <v>19.649999999999999</v>
      </c>
      <c r="D426" s="88"/>
      <c r="E426" s="88"/>
      <c r="F426" s="88"/>
      <c r="G426" s="88"/>
      <c r="H426" s="89"/>
      <c r="I426" s="107">
        <f t="shared" si="41"/>
        <v>0</v>
      </c>
      <c r="J426" s="91">
        <f t="shared" si="39"/>
        <v>19.649999999999999</v>
      </c>
      <c r="K426" s="3">
        <f t="shared" si="42"/>
        <v>0</v>
      </c>
      <c r="M426" s="27">
        <v>420</v>
      </c>
    </row>
    <row r="427" spans="2:13">
      <c r="B427" s="104"/>
      <c r="C427" s="98">
        <f t="shared" si="38"/>
        <v>19.649999999999999</v>
      </c>
      <c r="D427" s="88"/>
      <c r="E427" s="88"/>
      <c r="F427" s="88"/>
      <c r="G427" s="88"/>
      <c r="H427" s="89"/>
      <c r="I427" s="107">
        <f t="shared" si="41"/>
        <v>0</v>
      </c>
      <c r="J427" s="91">
        <f t="shared" si="39"/>
        <v>19.649999999999999</v>
      </c>
      <c r="K427" s="3">
        <f t="shared" si="42"/>
        <v>0</v>
      </c>
      <c r="M427" s="27">
        <v>421</v>
      </c>
    </row>
    <row r="428" spans="2:13">
      <c r="B428" s="104"/>
      <c r="C428" s="98">
        <f t="shared" si="38"/>
        <v>19.649999999999999</v>
      </c>
      <c r="D428" s="88"/>
      <c r="E428" s="88"/>
      <c r="F428" s="88"/>
      <c r="G428" s="88"/>
      <c r="H428" s="89"/>
      <c r="I428" s="107">
        <f t="shared" si="41"/>
        <v>0</v>
      </c>
      <c r="J428" s="91">
        <f t="shared" si="39"/>
        <v>19.649999999999999</v>
      </c>
      <c r="K428" s="3">
        <f t="shared" si="42"/>
        <v>0</v>
      </c>
      <c r="M428" s="27">
        <v>422</v>
      </c>
    </row>
    <row r="429" spans="2:13">
      <c r="B429" s="104"/>
      <c r="C429" s="98">
        <f t="shared" si="38"/>
        <v>19.649999999999999</v>
      </c>
      <c r="D429" s="88"/>
      <c r="E429" s="88"/>
      <c r="F429" s="88"/>
      <c r="G429" s="88"/>
      <c r="H429" s="89"/>
      <c r="I429" s="107">
        <f t="shared" si="41"/>
        <v>0</v>
      </c>
      <c r="J429" s="91">
        <f t="shared" si="39"/>
        <v>19.649999999999999</v>
      </c>
      <c r="K429" s="3">
        <f t="shared" si="42"/>
        <v>0</v>
      </c>
      <c r="M429" s="27">
        <v>423</v>
      </c>
    </row>
    <row r="430" spans="2:13">
      <c r="B430" s="104"/>
      <c r="C430" s="98">
        <f t="shared" si="38"/>
        <v>19.649999999999999</v>
      </c>
      <c r="D430" s="88"/>
      <c r="E430" s="88"/>
      <c r="F430" s="88"/>
      <c r="G430" s="88"/>
      <c r="H430" s="89"/>
      <c r="I430" s="107">
        <f t="shared" si="41"/>
        <v>0</v>
      </c>
      <c r="J430" s="91">
        <f t="shared" si="39"/>
        <v>19.649999999999999</v>
      </c>
      <c r="K430" s="3">
        <f t="shared" si="42"/>
        <v>0</v>
      </c>
      <c r="M430" s="27">
        <v>424</v>
      </c>
    </row>
    <row r="431" spans="2:13">
      <c r="B431" s="104"/>
      <c r="C431" s="98">
        <f t="shared" si="38"/>
        <v>19.649999999999999</v>
      </c>
      <c r="D431" s="88"/>
      <c r="E431" s="88"/>
      <c r="F431" s="88"/>
      <c r="G431" s="88"/>
      <c r="H431" s="89"/>
      <c r="I431" s="107">
        <f t="shared" si="41"/>
        <v>0</v>
      </c>
      <c r="J431" s="91">
        <f t="shared" si="39"/>
        <v>19.649999999999999</v>
      </c>
      <c r="K431" s="3">
        <f t="shared" si="42"/>
        <v>0</v>
      </c>
      <c r="M431" s="27">
        <v>425</v>
      </c>
    </row>
    <row r="432" spans="2:13">
      <c r="B432" s="104"/>
      <c r="C432" s="98">
        <f t="shared" si="38"/>
        <v>19.649999999999999</v>
      </c>
      <c r="D432" s="88"/>
      <c r="E432" s="88"/>
      <c r="F432" s="88"/>
      <c r="G432" s="88"/>
      <c r="H432" s="89"/>
      <c r="I432" s="107">
        <f t="shared" si="41"/>
        <v>0</v>
      </c>
      <c r="J432" s="91">
        <f t="shared" si="39"/>
        <v>19.649999999999999</v>
      </c>
      <c r="K432" s="3">
        <f t="shared" si="42"/>
        <v>0</v>
      </c>
      <c r="M432" s="27">
        <v>426</v>
      </c>
    </row>
    <row r="433" spans="2:13">
      <c r="B433" s="104"/>
      <c r="C433" s="98">
        <f t="shared" si="38"/>
        <v>19.649999999999999</v>
      </c>
      <c r="D433" s="88"/>
      <c r="E433" s="88"/>
      <c r="F433" s="88"/>
      <c r="G433" s="88"/>
      <c r="H433" s="89"/>
      <c r="I433" s="107">
        <f t="shared" si="41"/>
        <v>0</v>
      </c>
      <c r="J433" s="91">
        <f t="shared" si="39"/>
        <v>19.649999999999999</v>
      </c>
      <c r="K433" s="3">
        <f t="shared" si="42"/>
        <v>0</v>
      </c>
      <c r="M433" s="27">
        <v>427</v>
      </c>
    </row>
    <row r="434" spans="2:13">
      <c r="B434" s="102"/>
      <c r="C434" s="98">
        <f t="shared" si="38"/>
        <v>19.649999999999999</v>
      </c>
      <c r="D434" s="88"/>
      <c r="E434" s="88"/>
      <c r="F434" s="88"/>
      <c r="G434" s="88"/>
      <c r="H434" s="89"/>
      <c r="I434" s="107">
        <f t="shared" si="41"/>
        <v>0</v>
      </c>
      <c r="J434" s="91">
        <f t="shared" si="39"/>
        <v>19.649999999999999</v>
      </c>
      <c r="K434" s="3">
        <f t="shared" si="42"/>
        <v>0</v>
      </c>
      <c r="M434" s="27">
        <v>428</v>
      </c>
    </row>
    <row r="435" spans="2:13">
      <c r="B435" s="102"/>
      <c r="C435" s="98">
        <f t="shared" si="38"/>
        <v>19.649999999999999</v>
      </c>
      <c r="D435" s="88"/>
      <c r="E435" s="88"/>
      <c r="F435" s="88"/>
      <c r="G435" s="88"/>
      <c r="H435" s="89"/>
      <c r="I435" s="107">
        <f t="shared" si="41"/>
        <v>0</v>
      </c>
      <c r="J435" s="91">
        <f t="shared" si="39"/>
        <v>19.649999999999999</v>
      </c>
      <c r="K435" s="3">
        <f t="shared" si="42"/>
        <v>0</v>
      </c>
      <c r="M435" s="27">
        <v>429</v>
      </c>
    </row>
    <row r="436" spans="2:13">
      <c r="B436" s="102"/>
      <c r="C436" s="98">
        <f t="shared" si="38"/>
        <v>19.649999999999999</v>
      </c>
      <c r="D436" s="88"/>
      <c r="E436" s="88"/>
      <c r="F436" s="88"/>
      <c r="G436" s="88"/>
      <c r="H436" s="89"/>
      <c r="I436" s="107">
        <f t="shared" si="41"/>
        <v>0</v>
      </c>
      <c r="J436" s="91">
        <f t="shared" si="39"/>
        <v>19.649999999999999</v>
      </c>
      <c r="K436" s="3">
        <f t="shared" si="42"/>
        <v>0</v>
      </c>
      <c r="M436" s="27">
        <v>430</v>
      </c>
    </row>
    <row r="437" spans="2:13">
      <c r="B437" s="102"/>
      <c r="C437" s="98">
        <f t="shared" si="38"/>
        <v>19.649999999999999</v>
      </c>
      <c r="D437" s="88"/>
      <c r="E437" s="88"/>
      <c r="F437" s="88"/>
      <c r="G437" s="88"/>
      <c r="H437" s="89"/>
      <c r="I437" s="107">
        <f t="shared" si="41"/>
        <v>0</v>
      </c>
      <c r="J437" s="91">
        <f t="shared" si="39"/>
        <v>19.649999999999999</v>
      </c>
      <c r="K437" s="3">
        <f t="shared" si="42"/>
        <v>0</v>
      </c>
      <c r="M437" s="27">
        <v>431</v>
      </c>
    </row>
    <row r="438" spans="2:13">
      <c r="B438" s="102"/>
      <c r="C438" s="98">
        <f t="shared" si="38"/>
        <v>19.649999999999999</v>
      </c>
      <c r="D438" s="88"/>
      <c r="E438" s="88"/>
      <c r="F438" s="88"/>
      <c r="G438" s="88"/>
      <c r="H438" s="89"/>
      <c r="I438" s="107">
        <f t="shared" si="41"/>
        <v>0</v>
      </c>
      <c r="J438" s="91">
        <f t="shared" si="39"/>
        <v>19.649999999999999</v>
      </c>
      <c r="K438" s="3">
        <f t="shared" si="42"/>
        <v>0</v>
      </c>
      <c r="M438" s="27">
        <v>432</v>
      </c>
    </row>
    <row r="439" spans="2:13">
      <c r="B439" s="102"/>
      <c r="C439" s="98">
        <f t="shared" si="38"/>
        <v>19.649999999999999</v>
      </c>
      <c r="D439" s="88"/>
      <c r="E439" s="88"/>
      <c r="F439" s="88"/>
      <c r="G439" s="88"/>
      <c r="H439" s="89"/>
      <c r="I439" s="107">
        <f t="shared" si="41"/>
        <v>0</v>
      </c>
      <c r="J439" s="91">
        <f t="shared" si="39"/>
        <v>19.649999999999999</v>
      </c>
      <c r="K439" s="3">
        <f t="shared" si="42"/>
        <v>0</v>
      </c>
      <c r="M439" s="27">
        <v>433</v>
      </c>
    </row>
    <row r="440" spans="2:13">
      <c r="B440" s="102"/>
      <c r="C440" s="98">
        <f t="shared" si="38"/>
        <v>19.649999999999999</v>
      </c>
      <c r="D440" s="88"/>
      <c r="E440" s="88"/>
      <c r="F440" s="88"/>
      <c r="G440" s="88"/>
      <c r="H440" s="89"/>
      <c r="I440" s="107">
        <f t="shared" si="41"/>
        <v>0</v>
      </c>
      <c r="J440" s="91">
        <f t="shared" si="39"/>
        <v>19.649999999999999</v>
      </c>
      <c r="K440" s="3">
        <f t="shared" si="42"/>
        <v>0</v>
      </c>
      <c r="M440" s="27">
        <v>434</v>
      </c>
    </row>
    <row r="441" spans="2:13">
      <c r="B441" s="102"/>
      <c r="C441" s="98">
        <f t="shared" si="38"/>
        <v>19.649999999999999</v>
      </c>
      <c r="D441" s="88"/>
      <c r="E441" s="88"/>
      <c r="F441" s="88"/>
      <c r="G441" s="88"/>
      <c r="H441" s="89"/>
      <c r="I441" s="107">
        <f t="shared" si="41"/>
        <v>0</v>
      </c>
      <c r="J441" s="91">
        <f t="shared" si="39"/>
        <v>19.649999999999999</v>
      </c>
      <c r="K441" s="3">
        <f t="shared" si="42"/>
        <v>0</v>
      </c>
      <c r="M441" s="27">
        <v>435</v>
      </c>
    </row>
    <row r="442" spans="2:13">
      <c r="B442" s="102"/>
      <c r="C442" s="98">
        <f t="shared" si="38"/>
        <v>19.649999999999999</v>
      </c>
      <c r="D442" s="88"/>
      <c r="E442" s="88"/>
      <c r="F442" s="88"/>
      <c r="G442" s="88"/>
      <c r="H442" s="89"/>
      <c r="I442" s="107">
        <f t="shared" si="41"/>
        <v>0</v>
      </c>
      <c r="J442" s="91">
        <f t="shared" si="39"/>
        <v>19.649999999999999</v>
      </c>
      <c r="K442" s="3">
        <f t="shared" si="42"/>
        <v>0</v>
      </c>
      <c r="M442" s="27">
        <v>436</v>
      </c>
    </row>
    <row r="443" spans="2:13">
      <c r="B443" s="102"/>
      <c r="C443" s="98">
        <f t="shared" si="38"/>
        <v>19.649999999999999</v>
      </c>
      <c r="D443" s="88"/>
      <c r="E443" s="88"/>
      <c r="F443" s="88"/>
      <c r="G443" s="88"/>
      <c r="H443" s="89"/>
      <c r="I443" s="107">
        <f t="shared" si="41"/>
        <v>0</v>
      </c>
      <c r="J443" s="91">
        <f t="shared" si="39"/>
        <v>19.649999999999999</v>
      </c>
      <c r="K443" s="3">
        <f t="shared" si="42"/>
        <v>0</v>
      </c>
      <c r="M443" s="27">
        <v>437</v>
      </c>
    </row>
    <row r="444" spans="2:13">
      <c r="B444" s="102"/>
      <c r="C444" s="98">
        <f t="shared" si="38"/>
        <v>19.649999999999999</v>
      </c>
      <c r="D444" s="88"/>
      <c r="E444" s="88"/>
      <c r="F444" s="88"/>
      <c r="G444" s="88"/>
      <c r="H444" s="89"/>
      <c r="I444" s="107">
        <f t="shared" si="41"/>
        <v>0</v>
      </c>
      <c r="J444" s="91">
        <f t="shared" si="39"/>
        <v>19.649999999999999</v>
      </c>
      <c r="K444" s="3">
        <f t="shared" si="42"/>
        <v>0</v>
      </c>
      <c r="M444" s="27">
        <v>438</v>
      </c>
    </row>
    <row r="445" spans="2:13">
      <c r="B445" s="102"/>
      <c r="C445" s="98">
        <f t="shared" si="38"/>
        <v>19.649999999999999</v>
      </c>
      <c r="D445" s="88"/>
      <c r="E445" s="88"/>
      <c r="F445" s="88"/>
      <c r="G445" s="88"/>
      <c r="H445" s="89"/>
      <c r="I445" s="107">
        <f t="shared" si="41"/>
        <v>0</v>
      </c>
      <c r="J445" s="91">
        <f t="shared" si="39"/>
        <v>19.649999999999999</v>
      </c>
      <c r="K445" s="3">
        <f t="shared" si="42"/>
        <v>0</v>
      </c>
      <c r="M445" s="27">
        <v>439</v>
      </c>
    </row>
    <row r="446" spans="2:13">
      <c r="B446" s="102"/>
      <c r="C446" s="98">
        <f t="shared" si="38"/>
        <v>19.649999999999999</v>
      </c>
      <c r="D446" s="88"/>
      <c r="E446" s="88"/>
      <c r="F446" s="88"/>
      <c r="G446" s="88"/>
      <c r="H446" s="89"/>
      <c r="I446" s="107">
        <f t="shared" si="41"/>
        <v>0</v>
      </c>
      <c r="J446" s="91">
        <f t="shared" si="39"/>
        <v>19.649999999999999</v>
      </c>
      <c r="K446" s="3">
        <f t="shared" si="42"/>
        <v>0</v>
      </c>
      <c r="M446" s="27">
        <v>440</v>
      </c>
    </row>
    <row r="447" spans="2:13">
      <c r="B447" s="102"/>
      <c r="C447" s="98">
        <f t="shared" si="38"/>
        <v>19.649999999999999</v>
      </c>
      <c r="D447" s="88"/>
      <c r="E447" s="88"/>
      <c r="F447" s="88"/>
      <c r="G447" s="88"/>
      <c r="H447" s="89"/>
      <c r="I447" s="107">
        <f t="shared" si="41"/>
        <v>0</v>
      </c>
      <c r="J447" s="91">
        <f t="shared" si="39"/>
        <v>19.649999999999999</v>
      </c>
      <c r="K447" s="3">
        <f t="shared" si="42"/>
        <v>0</v>
      </c>
      <c r="M447" s="27">
        <v>441</v>
      </c>
    </row>
    <row r="448" spans="2:13">
      <c r="B448" s="102"/>
      <c r="C448" s="98">
        <f t="shared" si="38"/>
        <v>19.649999999999999</v>
      </c>
      <c r="D448" s="88"/>
      <c r="E448" s="88"/>
      <c r="F448" s="88"/>
      <c r="G448" s="88"/>
      <c r="H448" s="89"/>
      <c r="I448" s="107">
        <f t="shared" si="41"/>
        <v>0</v>
      </c>
      <c r="J448" s="91">
        <f t="shared" si="39"/>
        <v>19.649999999999999</v>
      </c>
      <c r="K448" s="3">
        <f t="shared" si="42"/>
        <v>0</v>
      </c>
      <c r="M448" s="27">
        <v>442</v>
      </c>
    </row>
    <row r="449" spans="2:13">
      <c r="B449" s="102"/>
      <c r="C449" s="98">
        <f t="shared" si="38"/>
        <v>19.649999999999999</v>
      </c>
      <c r="D449" s="88"/>
      <c r="E449" s="88"/>
      <c r="F449" s="88"/>
      <c r="G449" s="88"/>
      <c r="H449" s="89"/>
      <c r="I449" s="107">
        <f t="shared" si="41"/>
        <v>0</v>
      </c>
      <c r="J449" s="91">
        <f t="shared" si="39"/>
        <v>19.649999999999999</v>
      </c>
      <c r="K449" s="3">
        <f t="shared" si="42"/>
        <v>0</v>
      </c>
      <c r="M449" s="27">
        <v>443</v>
      </c>
    </row>
    <row r="450" spans="2:13">
      <c r="B450" s="102"/>
      <c r="C450" s="98">
        <f t="shared" si="38"/>
        <v>19.649999999999999</v>
      </c>
      <c r="D450" s="88"/>
      <c r="E450" s="88"/>
      <c r="F450" s="88"/>
      <c r="G450" s="88"/>
      <c r="H450" s="89"/>
      <c r="I450" s="107">
        <f t="shared" si="41"/>
        <v>0</v>
      </c>
      <c r="J450" s="91">
        <f t="shared" si="39"/>
        <v>19.649999999999999</v>
      </c>
      <c r="K450" s="3">
        <f t="shared" si="42"/>
        <v>0</v>
      </c>
      <c r="M450" s="27">
        <v>444</v>
      </c>
    </row>
    <row r="451" spans="2:13">
      <c r="B451" s="102"/>
      <c r="C451" s="98">
        <f t="shared" si="38"/>
        <v>19.649999999999999</v>
      </c>
      <c r="D451" s="88"/>
      <c r="E451" s="88"/>
      <c r="F451" s="88"/>
      <c r="G451" s="88"/>
      <c r="H451" s="89"/>
      <c r="I451" s="107">
        <f t="shared" si="41"/>
        <v>0</v>
      </c>
      <c r="J451" s="91">
        <f t="shared" si="39"/>
        <v>19.649999999999999</v>
      </c>
      <c r="K451" s="3">
        <f t="shared" si="42"/>
        <v>0</v>
      </c>
      <c r="M451" s="27">
        <v>445</v>
      </c>
    </row>
    <row r="452" spans="2:13">
      <c r="B452" s="102"/>
      <c r="C452" s="98">
        <f t="shared" si="38"/>
        <v>19.649999999999999</v>
      </c>
      <c r="D452" s="88"/>
      <c r="E452" s="88"/>
      <c r="F452" s="88"/>
      <c r="G452" s="88"/>
      <c r="H452" s="89"/>
      <c r="I452" s="107">
        <f t="shared" si="41"/>
        <v>0</v>
      </c>
      <c r="J452" s="91">
        <f t="shared" si="39"/>
        <v>19.649999999999999</v>
      </c>
      <c r="K452" s="3">
        <f t="shared" si="42"/>
        <v>0</v>
      </c>
      <c r="M452" s="27">
        <v>446</v>
      </c>
    </row>
    <row r="453" spans="2:13">
      <c r="B453" s="102"/>
      <c r="C453" s="98">
        <f t="shared" si="38"/>
        <v>19.649999999999999</v>
      </c>
      <c r="D453" s="88"/>
      <c r="E453" s="88"/>
      <c r="F453" s="88"/>
      <c r="G453" s="88"/>
      <c r="H453" s="89"/>
      <c r="I453" s="107">
        <f t="shared" si="41"/>
        <v>0</v>
      </c>
      <c r="J453" s="91">
        <f t="shared" si="39"/>
        <v>19.649999999999999</v>
      </c>
      <c r="K453" s="3">
        <f t="shared" si="42"/>
        <v>0</v>
      </c>
      <c r="M453" s="27">
        <v>447</v>
      </c>
    </row>
    <row r="454" spans="2:13">
      <c r="B454" s="102"/>
      <c r="C454" s="98">
        <f t="shared" ref="C454:C517" si="43">IF(B454&gt;0,C453+B454,C453)</f>
        <v>19.649999999999999</v>
      </c>
      <c r="D454" s="88"/>
      <c r="E454" s="88"/>
      <c r="F454" s="88"/>
      <c r="G454" s="88"/>
      <c r="H454" s="89"/>
      <c r="I454" s="107">
        <f t="shared" si="41"/>
        <v>0</v>
      </c>
      <c r="J454" s="91">
        <f t="shared" ref="J454:J517" si="44">C454+I454</f>
        <v>19.649999999999999</v>
      </c>
      <c r="K454" s="3">
        <f t="shared" si="42"/>
        <v>0</v>
      </c>
      <c r="M454" s="27">
        <v>448</v>
      </c>
    </row>
    <row r="455" spans="2:13">
      <c r="B455" s="102"/>
      <c r="C455" s="98">
        <f t="shared" si="43"/>
        <v>19.649999999999999</v>
      </c>
      <c r="D455" s="88"/>
      <c r="E455" s="88"/>
      <c r="F455" s="88"/>
      <c r="G455" s="88"/>
      <c r="H455" s="89"/>
      <c r="I455" s="107">
        <f t="shared" ref="I455:I518" si="45">H455*I$5</f>
        <v>0</v>
      </c>
      <c r="J455" s="91">
        <f t="shared" si="44"/>
        <v>19.649999999999999</v>
      </c>
      <c r="K455" s="3">
        <f t="shared" ref="K455:K518" si="46">I455/J455</f>
        <v>0</v>
      </c>
      <c r="M455" s="27">
        <v>449</v>
      </c>
    </row>
    <row r="456" spans="2:13">
      <c r="B456" s="102"/>
      <c r="C456" s="98">
        <f t="shared" si="43"/>
        <v>19.649999999999999</v>
      </c>
      <c r="D456" s="88"/>
      <c r="E456" s="88"/>
      <c r="F456" s="88"/>
      <c r="G456" s="88"/>
      <c r="H456" s="89"/>
      <c r="I456" s="107">
        <f t="shared" si="45"/>
        <v>0</v>
      </c>
      <c r="J456" s="91">
        <f t="shared" si="44"/>
        <v>19.649999999999999</v>
      </c>
      <c r="K456" s="3">
        <f t="shared" si="46"/>
        <v>0</v>
      </c>
      <c r="M456" s="27">
        <v>450</v>
      </c>
    </row>
    <row r="457" spans="2:13">
      <c r="B457" s="102"/>
      <c r="C457" s="98">
        <f t="shared" si="43"/>
        <v>19.649999999999999</v>
      </c>
      <c r="D457" s="88"/>
      <c r="E457" s="88"/>
      <c r="F457" s="88"/>
      <c r="G457" s="88"/>
      <c r="H457" s="89"/>
      <c r="I457" s="107">
        <f t="shared" si="45"/>
        <v>0</v>
      </c>
      <c r="J457" s="91">
        <f t="shared" si="44"/>
        <v>19.649999999999999</v>
      </c>
      <c r="K457" s="3">
        <f t="shared" si="46"/>
        <v>0</v>
      </c>
      <c r="M457" s="27">
        <v>451</v>
      </c>
    </row>
    <row r="458" spans="2:13">
      <c r="B458" s="102"/>
      <c r="C458" s="98">
        <f t="shared" si="43"/>
        <v>19.649999999999999</v>
      </c>
      <c r="D458" s="88"/>
      <c r="E458" s="88"/>
      <c r="F458" s="88"/>
      <c r="G458" s="88"/>
      <c r="H458" s="89"/>
      <c r="I458" s="107">
        <f t="shared" si="45"/>
        <v>0</v>
      </c>
      <c r="J458" s="91">
        <f t="shared" si="44"/>
        <v>19.649999999999999</v>
      </c>
      <c r="K458" s="3">
        <f t="shared" si="46"/>
        <v>0</v>
      </c>
      <c r="M458" s="27">
        <v>452</v>
      </c>
    </row>
    <row r="459" spans="2:13">
      <c r="B459" s="102"/>
      <c r="C459" s="98">
        <f t="shared" si="43"/>
        <v>19.649999999999999</v>
      </c>
      <c r="D459" s="88"/>
      <c r="E459" s="88"/>
      <c r="F459" s="88"/>
      <c r="G459" s="88"/>
      <c r="H459" s="89"/>
      <c r="I459" s="107">
        <f t="shared" si="45"/>
        <v>0</v>
      </c>
      <c r="J459" s="91">
        <f t="shared" si="44"/>
        <v>19.649999999999999</v>
      </c>
      <c r="K459" s="3">
        <f t="shared" si="46"/>
        <v>0</v>
      </c>
      <c r="M459" s="27">
        <v>453</v>
      </c>
    </row>
    <row r="460" spans="2:13">
      <c r="B460" s="102"/>
      <c r="C460" s="98">
        <f t="shared" si="43"/>
        <v>19.649999999999999</v>
      </c>
      <c r="D460" s="88"/>
      <c r="E460" s="88"/>
      <c r="F460" s="88"/>
      <c r="G460" s="88"/>
      <c r="H460" s="89"/>
      <c r="I460" s="107">
        <f t="shared" si="45"/>
        <v>0</v>
      </c>
      <c r="J460" s="91">
        <f t="shared" si="44"/>
        <v>19.649999999999999</v>
      </c>
      <c r="K460" s="3">
        <f t="shared" si="46"/>
        <v>0</v>
      </c>
      <c r="M460" s="27">
        <v>454</v>
      </c>
    </row>
    <row r="461" spans="2:13">
      <c r="B461" s="102"/>
      <c r="C461" s="98">
        <f t="shared" si="43"/>
        <v>19.649999999999999</v>
      </c>
      <c r="D461" s="88"/>
      <c r="E461" s="88"/>
      <c r="F461" s="88"/>
      <c r="G461" s="88"/>
      <c r="H461" s="89"/>
      <c r="I461" s="107">
        <f t="shared" si="45"/>
        <v>0</v>
      </c>
      <c r="J461" s="91">
        <f t="shared" si="44"/>
        <v>19.649999999999999</v>
      </c>
      <c r="K461" s="3">
        <f t="shared" si="46"/>
        <v>0</v>
      </c>
      <c r="M461" s="27">
        <v>455</v>
      </c>
    </row>
    <row r="462" spans="2:13">
      <c r="B462" s="102"/>
      <c r="C462" s="98">
        <f t="shared" si="43"/>
        <v>19.649999999999999</v>
      </c>
      <c r="D462" s="88"/>
      <c r="E462" s="88"/>
      <c r="F462" s="88"/>
      <c r="G462" s="88"/>
      <c r="H462" s="89"/>
      <c r="I462" s="107">
        <f t="shared" si="45"/>
        <v>0</v>
      </c>
      <c r="J462" s="91">
        <f t="shared" si="44"/>
        <v>19.649999999999999</v>
      </c>
      <c r="K462" s="3">
        <f t="shared" si="46"/>
        <v>0</v>
      </c>
      <c r="M462" s="27">
        <v>456</v>
      </c>
    </row>
    <row r="463" spans="2:13">
      <c r="B463" s="102"/>
      <c r="C463" s="98">
        <f t="shared" si="43"/>
        <v>19.649999999999999</v>
      </c>
      <c r="D463" s="88"/>
      <c r="E463" s="88"/>
      <c r="F463" s="88"/>
      <c r="G463" s="88"/>
      <c r="H463" s="89"/>
      <c r="I463" s="107">
        <f t="shared" si="45"/>
        <v>0</v>
      </c>
      <c r="J463" s="91">
        <f t="shared" si="44"/>
        <v>19.649999999999999</v>
      </c>
      <c r="K463" s="3">
        <f t="shared" si="46"/>
        <v>0</v>
      </c>
      <c r="M463" s="27">
        <v>457</v>
      </c>
    </row>
    <row r="464" spans="2:13">
      <c r="B464" s="102"/>
      <c r="C464" s="98">
        <f t="shared" si="43"/>
        <v>19.649999999999999</v>
      </c>
      <c r="D464" s="88"/>
      <c r="E464" s="88"/>
      <c r="F464" s="88"/>
      <c r="G464" s="88"/>
      <c r="H464" s="89"/>
      <c r="I464" s="107">
        <f t="shared" si="45"/>
        <v>0</v>
      </c>
      <c r="J464" s="91">
        <f t="shared" si="44"/>
        <v>19.649999999999999</v>
      </c>
      <c r="K464" s="3">
        <f t="shared" si="46"/>
        <v>0</v>
      </c>
      <c r="M464" s="27">
        <v>458</v>
      </c>
    </row>
    <row r="465" spans="2:13">
      <c r="B465" s="102"/>
      <c r="C465" s="98">
        <f t="shared" si="43"/>
        <v>19.649999999999999</v>
      </c>
      <c r="D465" s="88"/>
      <c r="E465" s="88"/>
      <c r="F465" s="88"/>
      <c r="G465" s="88"/>
      <c r="H465" s="89"/>
      <c r="I465" s="107">
        <f t="shared" si="45"/>
        <v>0</v>
      </c>
      <c r="J465" s="91">
        <f t="shared" si="44"/>
        <v>19.649999999999999</v>
      </c>
      <c r="K465" s="3">
        <f t="shared" si="46"/>
        <v>0</v>
      </c>
      <c r="M465" s="27">
        <v>459</v>
      </c>
    </row>
    <row r="466" spans="2:13">
      <c r="B466" s="102"/>
      <c r="C466" s="98">
        <f t="shared" si="43"/>
        <v>19.649999999999999</v>
      </c>
      <c r="D466" s="88"/>
      <c r="E466" s="88"/>
      <c r="F466" s="88"/>
      <c r="G466" s="88"/>
      <c r="H466" s="89"/>
      <c r="I466" s="107">
        <f t="shared" si="45"/>
        <v>0</v>
      </c>
      <c r="J466" s="91">
        <f t="shared" si="44"/>
        <v>19.649999999999999</v>
      </c>
      <c r="K466" s="3">
        <f t="shared" si="46"/>
        <v>0</v>
      </c>
      <c r="M466" s="27">
        <v>460</v>
      </c>
    </row>
    <row r="467" spans="2:13">
      <c r="B467" s="102"/>
      <c r="C467" s="98">
        <f t="shared" si="43"/>
        <v>19.649999999999999</v>
      </c>
      <c r="D467" s="88"/>
      <c r="E467" s="88"/>
      <c r="F467" s="88"/>
      <c r="G467" s="88"/>
      <c r="H467" s="89"/>
      <c r="I467" s="107">
        <f t="shared" si="45"/>
        <v>0</v>
      </c>
      <c r="J467" s="91">
        <f t="shared" si="44"/>
        <v>19.649999999999999</v>
      </c>
      <c r="K467" s="3">
        <f t="shared" si="46"/>
        <v>0</v>
      </c>
      <c r="M467" s="27">
        <v>461</v>
      </c>
    </row>
    <row r="468" spans="2:13">
      <c r="B468" s="102"/>
      <c r="C468" s="98">
        <f t="shared" si="43"/>
        <v>19.649999999999999</v>
      </c>
      <c r="D468" s="88"/>
      <c r="E468" s="88"/>
      <c r="F468" s="88"/>
      <c r="G468" s="88"/>
      <c r="H468" s="89"/>
      <c r="I468" s="107">
        <f t="shared" si="45"/>
        <v>0</v>
      </c>
      <c r="J468" s="91">
        <f t="shared" si="44"/>
        <v>19.649999999999999</v>
      </c>
      <c r="K468" s="3">
        <f t="shared" si="46"/>
        <v>0</v>
      </c>
      <c r="M468" s="27">
        <v>462</v>
      </c>
    </row>
    <row r="469" spans="2:13">
      <c r="B469" s="102"/>
      <c r="C469" s="98">
        <f t="shared" si="43"/>
        <v>19.649999999999999</v>
      </c>
      <c r="D469" s="88"/>
      <c r="E469" s="88"/>
      <c r="F469" s="88"/>
      <c r="G469" s="88"/>
      <c r="H469" s="89"/>
      <c r="I469" s="107">
        <f t="shared" si="45"/>
        <v>0</v>
      </c>
      <c r="J469" s="91">
        <f t="shared" si="44"/>
        <v>19.649999999999999</v>
      </c>
      <c r="K469" s="3">
        <f t="shared" si="46"/>
        <v>0</v>
      </c>
      <c r="M469" s="27">
        <v>463</v>
      </c>
    </row>
    <row r="470" spans="2:13">
      <c r="B470" s="102"/>
      <c r="C470" s="98">
        <f t="shared" si="43"/>
        <v>19.649999999999999</v>
      </c>
      <c r="D470" s="88"/>
      <c r="E470" s="88"/>
      <c r="F470" s="88"/>
      <c r="G470" s="88"/>
      <c r="H470" s="89"/>
      <c r="I470" s="107">
        <f t="shared" si="45"/>
        <v>0</v>
      </c>
      <c r="J470" s="91">
        <f t="shared" si="44"/>
        <v>19.649999999999999</v>
      </c>
      <c r="K470" s="3">
        <f t="shared" si="46"/>
        <v>0</v>
      </c>
      <c r="M470" s="27">
        <v>464</v>
      </c>
    </row>
    <row r="471" spans="2:13">
      <c r="B471" s="102"/>
      <c r="C471" s="98">
        <f t="shared" si="43"/>
        <v>19.649999999999999</v>
      </c>
      <c r="D471" s="88"/>
      <c r="E471" s="88"/>
      <c r="F471" s="88"/>
      <c r="G471" s="88"/>
      <c r="H471" s="89"/>
      <c r="I471" s="107">
        <f t="shared" si="45"/>
        <v>0</v>
      </c>
      <c r="J471" s="91">
        <f t="shared" si="44"/>
        <v>19.649999999999999</v>
      </c>
      <c r="K471" s="3">
        <f t="shared" si="46"/>
        <v>0</v>
      </c>
      <c r="M471" s="27">
        <v>465</v>
      </c>
    </row>
    <row r="472" spans="2:13">
      <c r="B472" s="102"/>
      <c r="C472" s="98">
        <f t="shared" si="43"/>
        <v>19.649999999999999</v>
      </c>
      <c r="D472" s="88"/>
      <c r="E472" s="88"/>
      <c r="F472" s="88"/>
      <c r="G472" s="88"/>
      <c r="H472" s="89"/>
      <c r="I472" s="107">
        <f t="shared" si="45"/>
        <v>0</v>
      </c>
      <c r="J472" s="91">
        <f t="shared" si="44"/>
        <v>19.649999999999999</v>
      </c>
      <c r="K472" s="3">
        <f t="shared" si="46"/>
        <v>0</v>
      </c>
      <c r="M472" s="27">
        <v>466</v>
      </c>
    </row>
    <row r="473" spans="2:13">
      <c r="B473" s="102"/>
      <c r="C473" s="98">
        <f t="shared" si="43"/>
        <v>19.649999999999999</v>
      </c>
      <c r="D473" s="88"/>
      <c r="E473" s="88"/>
      <c r="F473" s="88"/>
      <c r="G473" s="88"/>
      <c r="H473" s="89"/>
      <c r="I473" s="107">
        <f t="shared" si="45"/>
        <v>0</v>
      </c>
      <c r="J473" s="91">
        <f t="shared" si="44"/>
        <v>19.649999999999999</v>
      </c>
      <c r="K473" s="3">
        <f t="shared" si="46"/>
        <v>0</v>
      </c>
      <c r="M473" s="27">
        <v>467</v>
      </c>
    </row>
    <row r="474" spans="2:13">
      <c r="B474" s="102"/>
      <c r="C474" s="98">
        <f t="shared" si="43"/>
        <v>19.649999999999999</v>
      </c>
      <c r="D474" s="88"/>
      <c r="E474" s="88"/>
      <c r="F474" s="88"/>
      <c r="G474" s="88"/>
      <c r="H474" s="89"/>
      <c r="I474" s="107">
        <f t="shared" si="45"/>
        <v>0</v>
      </c>
      <c r="J474" s="91">
        <f t="shared" si="44"/>
        <v>19.649999999999999</v>
      </c>
      <c r="K474" s="3">
        <f t="shared" si="46"/>
        <v>0</v>
      </c>
      <c r="M474" s="27">
        <v>468</v>
      </c>
    </row>
    <row r="475" spans="2:13">
      <c r="B475" s="102"/>
      <c r="C475" s="98">
        <f t="shared" si="43"/>
        <v>19.649999999999999</v>
      </c>
      <c r="D475" s="88"/>
      <c r="E475" s="88"/>
      <c r="F475" s="88"/>
      <c r="G475" s="88"/>
      <c r="H475" s="89"/>
      <c r="I475" s="107">
        <f t="shared" si="45"/>
        <v>0</v>
      </c>
      <c r="J475" s="91">
        <f t="shared" si="44"/>
        <v>19.649999999999999</v>
      </c>
      <c r="K475" s="3">
        <f t="shared" si="46"/>
        <v>0</v>
      </c>
      <c r="M475" s="27">
        <v>469</v>
      </c>
    </row>
    <row r="476" spans="2:13">
      <c r="B476" s="102"/>
      <c r="C476" s="98">
        <f t="shared" si="43"/>
        <v>19.649999999999999</v>
      </c>
      <c r="D476" s="88"/>
      <c r="E476" s="88"/>
      <c r="F476" s="88"/>
      <c r="G476" s="88"/>
      <c r="H476" s="89"/>
      <c r="I476" s="107">
        <f t="shared" si="45"/>
        <v>0</v>
      </c>
      <c r="J476" s="91">
        <f t="shared" si="44"/>
        <v>19.649999999999999</v>
      </c>
      <c r="K476" s="3">
        <f t="shared" si="46"/>
        <v>0</v>
      </c>
      <c r="M476" s="27">
        <v>470</v>
      </c>
    </row>
    <row r="477" spans="2:13">
      <c r="B477" s="102"/>
      <c r="C477" s="98">
        <f t="shared" si="43"/>
        <v>19.649999999999999</v>
      </c>
      <c r="D477" s="88"/>
      <c r="E477" s="88"/>
      <c r="F477" s="88"/>
      <c r="G477" s="88"/>
      <c r="H477" s="89"/>
      <c r="I477" s="107">
        <f t="shared" si="45"/>
        <v>0</v>
      </c>
      <c r="J477" s="91">
        <f t="shared" si="44"/>
        <v>19.649999999999999</v>
      </c>
      <c r="K477" s="3">
        <f t="shared" si="46"/>
        <v>0</v>
      </c>
      <c r="M477" s="27">
        <v>471</v>
      </c>
    </row>
    <row r="478" spans="2:13">
      <c r="B478" s="102"/>
      <c r="C478" s="98">
        <f t="shared" si="43"/>
        <v>19.649999999999999</v>
      </c>
      <c r="D478" s="88"/>
      <c r="E478" s="88"/>
      <c r="F478" s="88"/>
      <c r="G478" s="88"/>
      <c r="H478" s="89"/>
      <c r="I478" s="107">
        <f t="shared" si="45"/>
        <v>0</v>
      </c>
      <c r="J478" s="91">
        <f t="shared" si="44"/>
        <v>19.649999999999999</v>
      </c>
      <c r="K478" s="3">
        <f t="shared" si="46"/>
        <v>0</v>
      </c>
      <c r="M478" s="27">
        <v>472</v>
      </c>
    </row>
    <row r="479" spans="2:13">
      <c r="B479" s="102"/>
      <c r="C479" s="98">
        <f t="shared" si="43"/>
        <v>19.649999999999999</v>
      </c>
      <c r="D479" s="88"/>
      <c r="E479" s="88"/>
      <c r="F479" s="88"/>
      <c r="G479" s="88"/>
      <c r="H479" s="89"/>
      <c r="I479" s="107">
        <f t="shared" si="45"/>
        <v>0</v>
      </c>
      <c r="J479" s="91">
        <f t="shared" si="44"/>
        <v>19.649999999999999</v>
      </c>
      <c r="K479" s="3">
        <f t="shared" si="46"/>
        <v>0</v>
      </c>
      <c r="M479" s="27">
        <v>473</v>
      </c>
    </row>
    <row r="480" spans="2:13">
      <c r="B480" s="102"/>
      <c r="C480" s="98">
        <f t="shared" si="43"/>
        <v>19.649999999999999</v>
      </c>
      <c r="D480" s="88"/>
      <c r="E480" s="88"/>
      <c r="F480" s="88"/>
      <c r="G480" s="88"/>
      <c r="H480" s="89"/>
      <c r="I480" s="107">
        <f t="shared" si="45"/>
        <v>0</v>
      </c>
      <c r="J480" s="91">
        <f t="shared" si="44"/>
        <v>19.649999999999999</v>
      </c>
      <c r="K480" s="3">
        <f t="shared" si="46"/>
        <v>0</v>
      </c>
      <c r="M480" s="27">
        <v>474</v>
      </c>
    </row>
    <row r="481" spans="2:13">
      <c r="B481" s="102"/>
      <c r="C481" s="98">
        <f t="shared" si="43"/>
        <v>19.649999999999999</v>
      </c>
      <c r="D481" s="88"/>
      <c r="E481" s="88"/>
      <c r="F481" s="88"/>
      <c r="G481" s="88"/>
      <c r="H481" s="89"/>
      <c r="I481" s="107">
        <f t="shared" si="45"/>
        <v>0</v>
      </c>
      <c r="J481" s="91">
        <f t="shared" si="44"/>
        <v>19.649999999999999</v>
      </c>
      <c r="K481" s="3">
        <f t="shared" si="46"/>
        <v>0</v>
      </c>
      <c r="M481" s="27">
        <v>475</v>
      </c>
    </row>
    <row r="482" spans="2:13">
      <c r="B482" s="102"/>
      <c r="C482" s="98">
        <f t="shared" si="43"/>
        <v>19.649999999999999</v>
      </c>
      <c r="D482" s="88"/>
      <c r="E482" s="88"/>
      <c r="F482" s="88"/>
      <c r="G482" s="88"/>
      <c r="H482" s="89"/>
      <c r="I482" s="107">
        <f t="shared" si="45"/>
        <v>0</v>
      </c>
      <c r="J482" s="91">
        <f t="shared" si="44"/>
        <v>19.649999999999999</v>
      </c>
      <c r="K482" s="3">
        <f t="shared" si="46"/>
        <v>0</v>
      </c>
      <c r="M482" s="27">
        <v>476</v>
      </c>
    </row>
    <row r="483" spans="2:13">
      <c r="B483" s="102"/>
      <c r="C483" s="98">
        <f t="shared" si="43"/>
        <v>19.649999999999999</v>
      </c>
      <c r="D483" s="88"/>
      <c r="E483" s="88"/>
      <c r="F483" s="88"/>
      <c r="G483" s="88"/>
      <c r="H483" s="89"/>
      <c r="I483" s="107">
        <f t="shared" si="45"/>
        <v>0</v>
      </c>
      <c r="J483" s="91">
        <f t="shared" si="44"/>
        <v>19.649999999999999</v>
      </c>
      <c r="K483" s="3">
        <f t="shared" si="46"/>
        <v>0</v>
      </c>
      <c r="M483" s="27">
        <v>477</v>
      </c>
    </row>
    <row r="484" spans="2:13">
      <c r="B484" s="102"/>
      <c r="C484" s="98">
        <f t="shared" si="43"/>
        <v>19.649999999999999</v>
      </c>
      <c r="D484" s="88"/>
      <c r="E484" s="88"/>
      <c r="F484" s="88"/>
      <c r="G484" s="88"/>
      <c r="H484" s="89"/>
      <c r="I484" s="107">
        <f t="shared" si="45"/>
        <v>0</v>
      </c>
      <c r="J484" s="91">
        <f t="shared" si="44"/>
        <v>19.649999999999999</v>
      </c>
      <c r="K484" s="3">
        <f t="shared" si="46"/>
        <v>0</v>
      </c>
      <c r="M484" s="27">
        <v>478</v>
      </c>
    </row>
    <row r="485" spans="2:13">
      <c r="B485" s="102"/>
      <c r="C485" s="98">
        <f t="shared" si="43"/>
        <v>19.649999999999999</v>
      </c>
      <c r="D485" s="88"/>
      <c r="E485" s="88"/>
      <c r="F485" s="88"/>
      <c r="G485" s="88"/>
      <c r="H485" s="89"/>
      <c r="I485" s="107">
        <f t="shared" si="45"/>
        <v>0</v>
      </c>
      <c r="J485" s="91">
        <f t="shared" si="44"/>
        <v>19.649999999999999</v>
      </c>
      <c r="K485" s="3">
        <f t="shared" si="46"/>
        <v>0</v>
      </c>
      <c r="M485" s="27">
        <v>479</v>
      </c>
    </row>
    <row r="486" spans="2:13">
      <c r="B486" s="102"/>
      <c r="C486" s="98">
        <f t="shared" si="43"/>
        <v>19.649999999999999</v>
      </c>
      <c r="D486" s="88"/>
      <c r="E486" s="88"/>
      <c r="F486" s="88"/>
      <c r="G486" s="88"/>
      <c r="H486" s="89"/>
      <c r="I486" s="107">
        <f t="shared" si="45"/>
        <v>0</v>
      </c>
      <c r="J486" s="91">
        <f t="shared" si="44"/>
        <v>19.649999999999999</v>
      </c>
      <c r="K486" s="3">
        <f t="shared" si="46"/>
        <v>0</v>
      </c>
      <c r="M486" s="27">
        <v>480</v>
      </c>
    </row>
    <row r="487" spans="2:13">
      <c r="B487" s="102"/>
      <c r="C487" s="98">
        <f t="shared" si="43"/>
        <v>19.649999999999999</v>
      </c>
      <c r="D487" s="88"/>
      <c r="E487" s="88"/>
      <c r="F487" s="88"/>
      <c r="G487" s="88"/>
      <c r="H487" s="89"/>
      <c r="I487" s="107">
        <f t="shared" si="45"/>
        <v>0</v>
      </c>
      <c r="J487" s="91">
        <f t="shared" si="44"/>
        <v>19.649999999999999</v>
      </c>
      <c r="K487" s="3">
        <f t="shared" si="46"/>
        <v>0</v>
      </c>
      <c r="M487" s="27">
        <v>481</v>
      </c>
    </row>
    <row r="488" spans="2:13">
      <c r="B488" s="102"/>
      <c r="C488" s="98">
        <f t="shared" si="43"/>
        <v>19.649999999999999</v>
      </c>
      <c r="D488" s="88"/>
      <c r="E488" s="88"/>
      <c r="F488" s="88"/>
      <c r="G488" s="88"/>
      <c r="H488" s="89"/>
      <c r="I488" s="107">
        <f t="shared" si="45"/>
        <v>0</v>
      </c>
      <c r="J488" s="91">
        <f t="shared" si="44"/>
        <v>19.649999999999999</v>
      </c>
      <c r="K488" s="3">
        <f t="shared" si="46"/>
        <v>0</v>
      </c>
      <c r="M488" s="27">
        <v>482</v>
      </c>
    </row>
    <row r="489" spans="2:13">
      <c r="B489" s="102"/>
      <c r="C489" s="98">
        <f t="shared" si="43"/>
        <v>19.649999999999999</v>
      </c>
      <c r="D489" s="88"/>
      <c r="E489" s="88"/>
      <c r="F489" s="88"/>
      <c r="G489" s="88"/>
      <c r="H489" s="89"/>
      <c r="I489" s="107">
        <f t="shared" si="45"/>
        <v>0</v>
      </c>
      <c r="J489" s="91">
        <f t="shared" si="44"/>
        <v>19.649999999999999</v>
      </c>
      <c r="K489" s="3">
        <f t="shared" si="46"/>
        <v>0</v>
      </c>
      <c r="M489" s="27">
        <v>483</v>
      </c>
    </row>
    <row r="490" spans="2:13">
      <c r="B490" s="102"/>
      <c r="C490" s="98">
        <f t="shared" si="43"/>
        <v>19.649999999999999</v>
      </c>
      <c r="D490" s="88"/>
      <c r="E490" s="88"/>
      <c r="F490" s="88"/>
      <c r="G490" s="88"/>
      <c r="H490" s="89"/>
      <c r="I490" s="107">
        <f t="shared" si="45"/>
        <v>0</v>
      </c>
      <c r="J490" s="91">
        <f t="shared" si="44"/>
        <v>19.649999999999999</v>
      </c>
      <c r="K490" s="3">
        <f t="shared" si="46"/>
        <v>0</v>
      </c>
      <c r="M490" s="27">
        <v>484</v>
      </c>
    </row>
    <row r="491" spans="2:13">
      <c r="B491" s="102"/>
      <c r="C491" s="98">
        <f t="shared" si="43"/>
        <v>19.649999999999999</v>
      </c>
      <c r="D491" s="88"/>
      <c r="E491" s="88"/>
      <c r="F491" s="88"/>
      <c r="G491" s="88"/>
      <c r="H491" s="89"/>
      <c r="I491" s="107">
        <f t="shared" si="45"/>
        <v>0</v>
      </c>
      <c r="J491" s="91">
        <f t="shared" si="44"/>
        <v>19.649999999999999</v>
      </c>
      <c r="K491" s="3">
        <f t="shared" si="46"/>
        <v>0</v>
      </c>
      <c r="M491" s="27">
        <v>485</v>
      </c>
    </row>
    <row r="492" spans="2:13">
      <c r="B492" s="102"/>
      <c r="C492" s="98">
        <f t="shared" si="43"/>
        <v>19.649999999999999</v>
      </c>
      <c r="D492" s="88"/>
      <c r="E492" s="88"/>
      <c r="F492" s="88"/>
      <c r="G492" s="88"/>
      <c r="H492" s="89"/>
      <c r="I492" s="107">
        <f t="shared" si="45"/>
        <v>0</v>
      </c>
      <c r="J492" s="91">
        <f t="shared" si="44"/>
        <v>19.649999999999999</v>
      </c>
      <c r="K492" s="3">
        <f t="shared" si="46"/>
        <v>0</v>
      </c>
      <c r="M492" s="27">
        <v>486</v>
      </c>
    </row>
    <row r="493" spans="2:13">
      <c r="B493" s="102"/>
      <c r="C493" s="98">
        <f t="shared" si="43"/>
        <v>19.649999999999999</v>
      </c>
      <c r="D493" s="88"/>
      <c r="E493" s="88"/>
      <c r="F493" s="88"/>
      <c r="G493" s="88"/>
      <c r="H493" s="89"/>
      <c r="I493" s="107">
        <f t="shared" si="45"/>
        <v>0</v>
      </c>
      <c r="J493" s="91">
        <f t="shared" si="44"/>
        <v>19.649999999999999</v>
      </c>
      <c r="K493" s="3">
        <f t="shared" si="46"/>
        <v>0</v>
      </c>
      <c r="M493" s="27">
        <v>487</v>
      </c>
    </row>
    <row r="494" spans="2:13">
      <c r="B494" s="102"/>
      <c r="C494" s="98">
        <f t="shared" si="43"/>
        <v>19.649999999999999</v>
      </c>
      <c r="D494" s="88"/>
      <c r="E494" s="88"/>
      <c r="F494" s="88"/>
      <c r="G494" s="88"/>
      <c r="H494" s="89"/>
      <c r="I494" s="107">
        <f t="shared" si="45"/>
        <v>0</v>
      </c>
      <c r="J494" s="91">
        <f t="shared" si="44"/>
        <v>19.649999999999999</v>
      </c>
      <c r="K494" s="3">
        <f t="shared" si="46"/>
        <v>0</v>
      </c>
      <c r="M494" s="27">
        <v>488</v>
      </c>
    </row>
    <row r="495" spans="2:13">
      <c r="B495" s="102"/>
      <c r="C495" s="98">
        <f t="shared" si="43"/>
        <v>19.649999999999999</v>
      </c>
      <c r="D495" s="88"/>
      <c r="E495" s="88"/>
      <c r="F495" s="88"/>
      <c r="G495" s="88"/>
      <c r="H495" s="89"/>
      <c r="I495" s="107">
        <f t="shared" si="45"/>
        <v>0</v>
      </c>
      <c r="J495" s="91">
        <f t="shared" si="44"/>
        <v>19.649999999999999</v>
      </c>
      <c r="K495" s="3">
        <f t="shared" si="46"/>
        <v>0</v>
      </c>
      <c r="M495" s="27">
        <v>489</v>
      </c>
    </row>
    <row r="496" spans="2:13">
      <c r="B496" s="102"/>
      <c r="C496" s="98">
        <f t="shared" si="43"/>
        <v>19.649999999999999</v>
      </c>
      <c r="D496" s="88"/>
      <c r="E496" s="88"/>
      <c r="F496" s="88"/>
      <c r="G496" s="88"/>
      <c r="H496" s="89"/>
      <c r="I496" s="107">
        <f t="shared" si="45"/>
        <v>0</v>
      </c>
      <c r="J496" s="91">
        <f t="shared" si="44"/>
        <v>19.649999999999999</v>
      </c>
      <c r="K496" s="3">
        <f t="shared" si="46"/>
        <v>0</v>
      </c>
      <c r="M496" s="27">
        <v>490</v>
      </c>
    </row>
    <row r="497" spans="2:13">
      <c r="B497" s="102"/>
      <c r="C497" s="98">
        <f t="shared" si="43"/>
        <v>19.649999999999999</v>
      </c>
      <c r="D497" s="88"/>
      <c r="E497" s="88"/>
      <c r="F497" s="88"/>
      <c r="G497" s="88"/>
      <c r="H497" s="89"/>
      <c r="I497" s="107">
        <f t="shared" si="45"/>
        <v>0</v>
      </c>
      <c r="J497" s="91">
        <f t="shared" si="44"/>
        <v>19.649999999999999</v>
      </c>
      <c r="K497" s="3">
        <f t="shared" si="46"/>
        <v>0</v>
      </c>
      <c r="M497" s="27">
        <v>491</v>
      </c>
    </row>
    <row r="498" spans="2:13">
      <c r="B498" s="102"/>
      <c r="C498" s="98">
        <f t="shared" si="43"/>
        <v>19.649999999999999</v>
      </c>
      <c r="D498" s="88"/>
      <c r="E498" s="88"/>
      <c r="F498" s="88"/>
      <c r="G498" s="88"/>
      <c r="H498" s="89"/>
      <c r="I498" s="107">
        <f t="shared" si="45"/>
        <v>0</v>
      </c>
      <c r="J498" s="91">
        <f t="shared" si="44"/>
        <v>19.649999999999999</v>
      </c>
      <c r="K498" s="3">
        <f t="shared" si="46"/>
        <v>0</v>
      </c>
      <c r="M498" s="27">
        <v>492</v>
      </c>
    </row>
    <row r="499" spans="2:13">
      <c r="B499" s="102"/>
      <c r="C499" s="98">
        <f t="shared" si="43"/>
        <v>19.649999999999999</v>
      </c>
      <c r="D499" s="88"/>
      <c r="E499" s="88"/>
      <c r="F499" s="88"/>
      <c r="G499" s="88"/>
      <c r="H499" s="89"/>
      <c r="I499" s="107">
        <f t="shared" si="45"/>
        <v>0</v>
      </c>
      <c r="J499" s="91">
        <f t="shared" si="44"/>
        <v>19.649999999999999</v>
      </c>
      <c r="K499" s="3">
        <f t="shared" si="46"/>
        <v>0</v>
      </c>
      <c r="M499" s="27">
        <v>493</v>
      </c>
    </row>
    <row r="500" spans="2:13">
      <c r="B500" s="102"/>
      <c r="C500" s="98">
        <f t="shared" si="43"/>
        <v>19.649999999999999</v>
      </c>
      <c r="D500" s="88"/>
      <c r="E500" s="88"/>
      <c r="F500" s="88"/>
      <c r="G500" s="88"/>
      <c r="H500" s="89"/>
      <c r="I500" s="107">
        <f t="shared" si="45"/>
        <v>0</v>
      </c>
      <c r="J500" s="91">
        <f t="shared" si="44"/>
        <v>19.649999999999999</v>
      </c>
      <c r="K500" s="3">
        <f t="shared" si="46"/>
        <v>0</v>
      </c>
      <c r="M500" s="27">
        <v>494</v>
      </c>
    </row>
    <row r="501" spans="2:13">
      <c r="B501" s="102"/>
      <c r="C501" s="98">
        <f t="shared" si="43"/>
        <v>19.649999999999999</v>
      </c>
      <c r="D501" s="88"/>
      <c r="E501" s="88"/>
      <c r="F501" s="88"/>
      <c r="G501" s="88"/>
      <c r="H501" s="89"/>
      <c r="I501" s="107">
        <f t="shared" si="45"/>
        <v>0</v>
      </c>
      <c r="J501" s="91">
        <f t="shared" si="44"/>
        <v>19.649999999999999</v>
      </c>
      <c r="K501" s="3">
        <f t="shared" si="46"/>
        <v>0</v>
      </c>
      <c r="M501" s="27">
        <v>495</v>
      </c>
    </row>
    <row r="502" spans="2:13">
      <c r="B502" s="102"/>
      <c r="C502" s="98">
        <f t="shared" si="43"/>
        <v>19.649999999999999</v>
      </c>
      <c r="D502" s="88"/>
      <c r="E502" s="88"/>
      <c r="F502" s="88"/>
      <c r="G502" s="88"/>
      <c r="H502" s="89"/>
      <c r="I502" s="107">
        <f t="shared" si="45"/>
        <v>0</v>
      </c>
      <c r="J502" s="91">
        <f t="shared" si="44"/>
        <v>19.649999999999999</v>
      </c>
      <c r="K502" s="3">
        <f t="shared" si="46"/>
        <v>0</v>
      </c>
      <c r="M502" s="27">
        <v>496</v>
      </c>
    </row>
    <row r="503" spans="2:13">
      <c r="B503" s="102"/>
      <c r="C503" s="98">
        <f t="shared" si="43"/>
        <v>19.649999999999999</v>
      </c>
      <c r="D503" s="88"/>
      <c r="E503" s="88"/>
      <c r="F503" s="88"/>
      <c r="G503" s="88"/>
      <c r="H503" s="89"/>
      <c r="I503" s="107">
        <f t="shared" si="45"/>
        <v>0</v>
      </c>
      <c r="J503" s="91">
        <f t="shared" si="44"/>
        <v>19.649999999999999</v>
      </c>
      <c r="K503" s="3">
        <f t="shared" si="46"/>
        <v>0</v>
      </c>
      <c r="M503" s="27">
        <v>497</v>
      </c>
    </row>
    <row r="504" spans="2:13">
      <c r="B504" s="102"/>
      <c r="C504" s="98">
        <f t="shared" si="43"/>
        <v>19.649999999999999</v>
      </c>
      <c r="D504" s="88"/>
      <c r="E504" s="88"/>
      <c r="F504" s="88"/>
      <c r="G504" s="88"/>
      <c r="H504" s="89"/>
      <c r="I504" s="107">
        <f t="shared" si="45"/>
        <v>0</v>
      </c>
      <c r="J504" s="91">
        <f t="shared" si="44"/>
        <v>19.649999999999999</v>
      </c>
      <c r="K504" s="3">
        <f t="shared" si="46"/>
        <v>0</v>
      </c>
      <c r="M504" s="27">
        <v>498</v>
      </c>
    </row>
    <row r="505" spans="2:13">
      <c r="B505" s="102"/>
      <c r="C505" s="98">
        <f t="shared" si="43"/>
        <v>19.649999999999999</v>
      </c>
      <c r="D505" s="88"/>
      <c r="E505" s="88"/>
      <c r="F505" s="88"/>
      <c r="G505" s="88"/>
      <c r="H505" s="89"/>
      <c r="I505" s="107">
        <f t="shared" si="45"/>
        <v>0</v>
      </c>
      <c r="J505" s="91">
        <f t="shared" si="44"/>
        <v>19.649999999999999</v>
      </c>
      <c r="K505" s="3">
        <f t="shared" si="46"/>
        <v>0</v>
      </c>
      <c r="M505" s="27">
        <v>499</v>
      </c>
    </row>
    <row r="506" spans="2:13">
      <c r="B506" s="102"/>
      <c r="C506" s="98">
        <f t="shared" si="43"/>
        <v>19.649999999999999</v>
      </c>
      <c r="D506" s="88"/>
      <c r="E506" s="88"/>
      <c r="F506" s="88"/>
      <c r="G506" s="88"/>
      <c r="H506" s="89"/>
      <c r="I506" s="107">
        <f t="shared" si="45"/>
        <v>0</v>
      </c>
      <c r="J506" s="91">
        <f t="shared" si="44"/>
        <v>19.649999999999999</v>
      </c>
      <c r="K506" s="3">
        <f t="shared" si="46"/>
        <v>0</v>
      </c>
      <c r="M506" s="27">
        <v>500</v>
      </c>
    </row>
    <row r="507" spans="2:13">
      <c r="B507" s="102"/>
      <c r="C507" s="98">
        <f t="shared" si="43"/>
        <v>19.649999999999999</v>
      </c>
      <c r="D507" s="88"/>
      <c r="E507" s="88"/>
      <c r="F507" s="88"/>
      <c r="G507" s="88"/>
      <c r="H507" s="89"/>
      <c r="I507" s="107">
        <f t="shared" si="45"/>
        <v>0</v>
      </c>
      <c r="J507" s="91">
        <f t="shared" si="44"/>
        <v>19.649999999999999</v>
      </c>
      <c r="K507" s="3">
        <f t="shared" si="46"/>
        <v>0</v>
      </c>
      <c r="M507" s="27">
        <v>501</v>
      </c>
    </row>
    <row r="508" spans="2:13">
      <c r="B508" s="102"/>
      <c r="C508" s="98">
        <f t="shared" si="43"/>
        <v>19.649999999999999</v>
      </c>
      <c r="D508" s="88"/>
      <c r="E508" s="88"/>
      <c r="F508" s="88"/>
      <c r="G508" s="88"/>
      <c r="H508" s="89"/>
      <c r="I508" s="107">
        <f t="shared" si="45"/>
        <v>0</v>
      </c>
      <c r="J508" s="91">
        <f t="shared" si="44"/>
        <v>19.649999999999999</v>
      </c>
      <c r="K508" s="3">
        <f t="shared" si="46"/>
        <v>0</v>
      </c>
      <c r="M508" s="27">
        <v>502</v>
      </c>
    </row>
    <row r="509" spans="2:13">
      <c r="B509" s="102"/>
      <c r="C509" s="98">
        <f t="shared" si="43"/>
        <v>19.649999999999999</v>
      </c>
      <c r="D509" s="88"/>
      <c r="E509" s="88"/>
      <c r="F509" s="88"/>
      <c r="G509" s="88"/>
      <c r="H509" s="89"/>
      <c r="I509" s="107">
        <f t="shared" si="45"/>
        <v>0</v>
      </c>
      <c r="J509" s="91">
        <f t="shared" si="44"/>
        <v>19.649999999999999</v>
      </c>
      <c r="K509" s="3">
        <f t="shared" si="46"/>
        <v>0</v>
      </c>
      <c r="M509" s="27">
        <v>503</v>
      </c>
    </row>
    <row r="510" spans="2:13">
      <c r="B510" s="102"/>
      <c r="C510" s="98">
        <f t="shared" si="43"/>
        <v>19.649999999999999</v>
      </c>
      <c r="D510" s="88"/>
      <c r="E510" s="88"/>
      <c r="F510" s="88"/>
      <c r="G510" s="88"/>
      <c r="H510" s="89"/>
      <c r="I510" s="107">
        <f t="shared" si="45"/>
        <v>0</v>
      </c>
      <c r="J510" s="91">
        <f t="shared" si="44"/>
        <v>19.649999999999999</v>
      </c>
      <c r="K510" s="3">
        <f t="shared" si="46"/>
        <v>0</v>
      </c>
      <c r="M510" s="27">
        <v>504</v>
      </c>
    </row>
    <row r="511" spans="2:13">
      <c r="B511" s="102"/>
      <c r="C511" s="98">
        <f t="shared" si="43"/>
        <v>19.649999999999999</v>
      </c>
      <c r="D511" s="88"/>
      <c r="E511" s="88"/>
      <c r="F511" s="88"/>
      <c r="G511" s="88"/>
      <c r="H511" s="89"/>
      <c r="I511" s="107">
        <f t="shared" si="45"/>
        <v>0</v>
      </c>
      <c r="J511" s="91">
        <f t="shared" si="44"/>
        <v>19.649999999999999</v>
      </c>
      <c r="K511" s="3">
        <f t="shared" si="46"/>
        <v>0</v>
      </c>
      <c r="M511" s="27">
        <v>505</v>
      </c>
    </row>
    <row r="512" spans="2:13">
      <c r="B512" s="102"/>
      <c r="C512" s="98">
        <f t="shared" si="43"/>
        <v>19.649999999999999</v>
      </c>
      <c r="D512" s="88"/>
      <c r="E512" s="88"/>
      <c r="F512" s="88"/>
      <c r="G512" s="88"/>
      <c r="H512" s="89"/>
      <c r="I512" s="107">
        <f t="shared" si="45"/>
        <v>0</v>
      </c>
      <c r="J512" s="91">
        <f t="shared" si="44"/>
        <v>19.649999999999999</v>
      </c>
      <c r="K512" s="3">
        <f t="shared" si="46"/>
        <v>0</v>
      </c>
      <c r="M512" s="27">
        <v>506</v>
      </c>
    </row>
    <row r="513" spans="2:13">
      <c r="B513" s="102"/>
      <c r="C513" s="98">
        <f t="shared" si="43"/>
        <v>19.649999999999999</v>
      </c>
      <c r="D513" s="88"/>
      <c r="E513" s="88"/>
      <c r="F513" s="88"/>
      <c r="G513" s="88"/>
      <c r="H513" s="89"/>
      <c r="I513" s="107">
        <f t="shared" si="45"/>
        <v>0</v>
      </c>
      <c r="J513" s="91">
        <f t="shared" si="44"/>
        <v>19.649999999999999</v>
      </c>
      <c r="K513" s="3">
        <f t="shared" si="46"/>
        <v>0</v>
      </c>
      <c r="M513" s="27">
        <v>507</v>
      </c>
    </row>
    <row r="514" spans="2:13">
      <c r="B514" s="102"/>
      <c r="C514" s="98">
        <f t="shared" si="43"/>
        <v>19.649999999999999</v>
      </c>
      <c r="D514" s="88"/>
      <c r="E514" s="88"/>
      <c r="F514" s="88"/>
      <c r="G514" s="88"/>
      <c r="H514" s="89"/>
      <c r="I514" s="107">
        <f t="shared" si="45"/>
        <v>0</v>
      </c>
      <c r="J514" s="91">
        <f t="shared" si="44"/>
        <v>19.649999999999999</v>
      </c>
      <c r="K514" s="3">
        <f t="shared" si="46"/>
        <v>0</v>
      </c>
      <c r="M514" s="27">
        <v>508</v>
      </c>
    </row>
    <row r="515" spans="2:13">
      <c r="B515" s="102"/>
      <c r="C515" s="98">
        <f t="shared" si="43"/>
        <v>19.649999999999999</v>
      </c>
      <c r="D515" s="88"/>
      <c r="E515" s="88"/>
      <c r="F515" s="88"/>
      <c r="G515" s="88"/>
      <c r="H515" s="89"/>
      <c r="I515" s="107">
        <f t="shared" si="45"/>
        <v>0</v>
      </c>
      <c r="J515" s="91">
        <f t="shared" si="44"/>
        <v>19.649999999999999</v>
      </c>
      <c r="K515" s="3">
        <f t="shared" si="46"/>
        <v>0</v>
      </c>
      <c r="M515" s="27">
        <v>509</v>
      </c>
    </row>
    <row r="516" spans="2:13">
      <c r="B516" s="102"/>
      <c r="C516" s="98">
        <f t="shared" si="43"/>
        <v>19.649999999999999</v>
      </c>
      <c r="D516" s="88"/>
      <c r="E516" s="88"/>
      <c r="F516" s="88"/>
      <c r="G516" s="88"/>
      <c r="H516" s="89"/>
      <c r="I516" s="107">
        <f t="shared" si="45"/>
        <v>0</v>
      </c>
      <c r="J516" s="91">
        <f t="shared" si="44"/>
        <v>19.649999999999999</v>
      </c>
      <c r="K516" s="3">
        <f t="shared" si="46"/>
        <v>0</v>
      </c>
      <c r="M516" s="27">
        <v>510</v>
      </c>
    </row>
    <row r="517" spans="2:13">
      <c r="B517" s="102"/>
      <c r="C517" s="98">
        <f t="shared" si="43"/>
        <v>19.649999999999999</v>
      </c>
      <c r="D517" s="88"/>
      <c r="E517" s="88"/>
      <c r="F517" s="88"/>
      <c r="G517" s="88"/>
      <c r="H517" s="89"/>
      <c r="I517" s="107">
        <f t="shared" si="45"/>
        <v>0</v>
      </c>
      <c r="J517" s="91">
        <f t="shared" si="44"/>
        <v>19.649999999999999</v>
      </c>
      <c r="K517" s="3">
        <f t="shared" si="46"/>
        <v>0</v>
      </c>
      <c r="M517" s="27">
        <v>511</v>
      </c>
    </row>
    <row r="518" spans="2:13">
      <c r="B518" s="102"/>
      <c r="C518" s="98">
        <f t="shared" ref="C518:C581" si="47">IF(B518&gt;0,C517+B518,C517)</f>
        <v>19.649999999999999</v>
      </c>
      <c r="D518" s="88"/>
      <c r="E518" s="88"/>
      <c r="F518" s="88"/>
      <c r="G518" s="88"/>
      <c r="H518" s="89"/>
      <c r="I518" s="107">
        <f t="shared" si="45"/>
        <v>0</v>
      </c>
      <c r="J518" s="91">
        <f t="shared" ref="J518:J581" si="48">C518+I518</f>
        <v>19.649999999999999</v>
      </c>
      <c r="K518" s="3">
        <f t="shared" si="46"/>
        <v>0</v>
      </c>
      <c r="M518" s="27">
        <v>512</v>
      </c>
    </row>
    <row r="519" spans="2:13">
      <c r="B519" s="102"/>
      <c r="C519" s="98">
        <f t="shared" si="47"/>
        <v>19.649999999999999</v>
      </c>
      <c r="D519" s="88"/>
      <c r="E519" s="88"/>
      <c r="F519" s="88"/>
      <c r="G519" s="88"/>
      <c r="H519" s="89"/>
      <c r="I519" s="107">
        <f t="shared" ref="I519:I582" si="49">H519*I$5</f>
        <v>0</v>
      </c>
      <c r="J519" s="91">
        <f t="shared" si="48"/>
        <v>19.649999999999999</v>
      </c>
      <c r="K519" s="3">
        <f t="shared" ref="K519:K582" si="50">I519/J519</f>
        <v>0</v>
      </c>
      <c r="M519" s="27">
        <v>513</v>
      </c>
    </row>
    <row r="520" spans="2:13">
      <c r="B520" s="102"/>
      <c r="C520" s="98">
        <f t="shared" si="47"/>
        <v>19.649999999999999</v>
      </c>
      <c r="D520" s="88"/>
      <c r="E520" s="88"/>
      <c r="F520" s="88"/>
      <c r="G520" s="88"/>
      <c r="H520" s="89"/>
      <c r="I520" s="107">
        <f t="shared" si="49"/>
        <v>0</v>
      </c>
      <c r="J520" s="91">
        <f t="shared" si="48"/>
        <v>19.649999999999999</v>
      </c>
      <c r="K520" s="3">
        <f t="shared" si="50"/>
        <v>0</v>
      </c>
      <c r="M520" s="27">
        <v>514</v>
      </c>
    </row>
    <row r="521" spans="2:13">
      <c r="B521" s="102"/>
      <c r="C521" s="98">
        <f t="shared" si="47"/>
        <v>19.649999999999999</v>
      </c>
      <c r="D521" s="88"/>
      <c r="E521" s="88"/>
      <c r="F521" s="88"/>
      <c r="G521" s="88"/>
      <c r="H521" s="89"/>
      <c r="I521" s="107">
        <f t="shared" si="49"/>
        <v>0</v>
      </c>
      <c r="J521" s="91">
        <f t="shared" si="48"/>
        <v>19.649999999999999</v>
      </c>
      <c r="K521" s="3">
        <f t="shared" si="50"/>
        <v>0</v>
      </c>
      <c r="M521" s="27">
        <v>515</v>
      </c>
    </row>
    <row r="522" spans="2:13">
      <c r="B522" s="102"/>
      <c r="C522" s="98">
        <f t="shared" si="47"/>
        <v>19.649999999999999</v>
      </c>
      <c r="D522" s="88"/>
      <c r="E522" s="88"/>
      <c r="F522" s="88"/>
      <c r="G522" s="88"/>
      <c r="H522" s="89"/>
      <c r="I522" s="107">
        <f t="shared" si="49"/>
        <v>0</v>
      </c>
      <c r="J522" s="91">
        <f t="shared" si="48"/>
        <v>19.649999999999999</v>
      </c>
      <c r="K522" s="3">
        <f t="shared" si="50"/>
        <v>0</v>
      </c>
      <c r="M522" s="27">
        <v>516</v>
      </c>
    </row>
    <row r="523" spans="2:13">
      <c r="B523" s="102"/>
      <c r="C523" s="98">
        <f t="shared" si="47"/>
        <v>19.649999999999999</v>
      </c>
      <c r="D523" s="88"/>
      <c r="E523" s="88"/>
      <c r="F523" s="88"/>
      <c r="G523" s="88"/>
      <c r="H523" s="89"/>
      <c r="I523" s="107">
        <f t="shared" si="49"/>
        <v>0</v>
      </c>
      <c r="J523" s="91">
        <f t="shared" si="48"/>
        <v>19.649999999999999</v>
      </c>
      <c r="K523" s="3">
        <f t="shared" si="50"/>
        <v>0</v>
      </c>
      <c r="M523" s="27">
        <v>517</v>
      </c>
    </row>
    <row r="524" spans="2:13">
      <c r="B524" s="102"/>
      <c r="C524" s="98">
        <f t="shared" si="47"/>
        <v>19.649999999999999</v>
      </c>
      <c r="D524" s="88"/>
      <c r="E524" s="88"/>
      <c r="F524" s="88"/>
      <c r="G524" s="88"/>
      <c r="H524" s="89"/>
      <c r="I524" s="107">
        <f t="shared" si="49"/>
        <v>0</v>
      </c>
      <c r="J524" s="91">
        <f t="shared" si="48"/>
        <v>19.649999999999999</v>
      </c>
      <c r="K524" s="3">
        <f t="shared" si="50"/>
        <v>0</v>
      </c>
      <c r="M524" s="27">
        <v>518</v>
      </c>
    </row>
    <row r="525" spans="2:13">
      <c r="B525" s="102"/>
      <c r="C525" s="98">
        <f t="shared" si="47"/>
        <v>19.649999999999999</v>
      </c>
      <c r="D525" s="88"/>
      <c r="E525" s="88"/>
      <c r="F525" s="88"/>
      <c r="G525" s="88"/>
      <c r="H525" s="89"/>
      <c r="I525" s="107">
        <f t="shared" si="49"/>
        <v>0</v>
      </c>
      <c r="J525" s="91">
        <f t="shared" si="48"/>
        <v>19.649999999999999</v>
      </c>
      <c r="K525" s="3">
        <f t="shared" si="50"/>
        <v>0</v>
      </c>
      <c r="M525" s="27">
        <v>519</v>
      </c>
    </row>
    <row r="526" spans="2:13">
      <c r="B526" s="102"/>
      <c r="C526" s="98">
        <f t="shared" si="47"/>
        <v>19.649999999999999</v>
      </c>
      <c r="D526" s="88"/>
      <c r="E526" s="88"/>
      <c r="F526" s="88"/>
      <c r="G526" s="88"/>
      <c r="H526" s="89"/>
      <c r="I526" s="107">
        <f t="shared" si="49"/>
        <v>0</v>
      </c>
      <c r="J526" s="91">
        <f t="shared" si="48"/>
        <v>19.649999999999999</v>
      </c>
      <c r="K526" s="3">
        <f t="shared" si="50"/>
        <v>0</v>
      </c>
      <c r="M526" s="27">
        <v>520</v>
      </c>
    </row>
    <row r="527" spans="2:13">
      <c r="B527" s="102"/>
      <c r="C527" s="98">
        <f t="shared" si="47"/>
        <v>19.649999999999999</v>
      </c>
      <c r="D527" s="88"/>
      <c r="E527" s="88"/>
      <c r="F527" s="88"/>
      <c r="G527" s="88"/>
      <c r="H527" s="89"/>
      <c r="I527" s="107">
        <f t="shared" si="49"/>
        <v>0</v>
      </c>
      <c r="J527" s="91">
        <f t="shared" si="48"/>
        <v>19.649999999999999</v>
      </c>
      <c r="K527" s="3">
        <f t="shared" si="50"/>
        <v>0</v>
      </c>
      <c r="M527" s="27">
        <v>521</v>
      </c>
    </row>
    <row r="528" spans="2:13">
      <c r="B528" s="102"/>
      <c r="C528" s="98">
        <f t="shared" si="47"/>
        <v>19.649999999999999</v>
      </c>
      <c r="D528" s="88"/>
      <c r="E528" s="88"/>
      <c r="F528" s="88"/>
      <c r="G528" s="88"/>
      <c r="H528" s="89"/>
      <c r="I528" s="107">
        <f t="shared" si="49"/>
        <v>0</v>
      </c>
      <c r="J528" s="91">
        <f t="shared" si="48"/>
        <v>19.649999999999999</v>
      </c>
      <c r="K528" s="3">
        <f t="shared" si="50"/>
        <v>0</v>
      </c>
      <c r="M528" s="27">
        <v>522</v>
      </c>
    </row>
    <row r="529" spans="2:13">
      <c r="B529" s="102"/>
      <c r="C529" s="98">
        <f t="shared" si="47"/>
        <v>19.649999999999999</v>
      </c>
      <c r="D529" s="88"/>
      <c r="E529" s="88"/>
      <c r="F529" s="88"/>
      <c r="G529" s="88"/>
      <c r="H529" s="89"/>
      <c r="I529" s="107">
        <f t="shared" si="49"/>
        <v>0</v>
      </c>
      <c r="J529" s="91">
        <f t="shared" si="48"/>
        <v>19.649999999999999</v>
      </c>
      <c r="K529" s="3">
        <f t="shared" si="50"/>
        <v>0</v>
      </c>
      <c r="M529" s="27">
        <v>523</v>
      </c>
    </row>
    <row r="530" spans="2:13">
      <c r="B530" s="102"/>
      <c r="C530" s="98">
        <f t="shared" si="47"/>
        <v>19.649999999999999</v>
      </c>
      <c r="D530" s="88"/>
      <c r="E530" s="88"/>
      <c r="F530" s="88"/>
      <c r="G530" s="88"/>
      <c r="H530" s="89"/>
      <c r="I530" s="107">
        <f t="shared" si="49"/>
        <v>0</v>
      </c>
      <c r="J530" s="91">
        <f t="shared" si="48"/>
        <v>19.649999999999999</v>
      </c>
      <c r="K530" s="3">
        <f t="shared" si="50"/>
        <v>0</v>
      </c>
      <c r="M530" s="27">
        <v>524</v>
      </c>
    </row>
    <row r="531" spans="2:13">
      <c r="B531" s="102"/>
      <c r="C531" s="98">
        <f t="shared" si="47"/>
        <v>19.649999999999999</v>
      </c>
      <c r="D531" s="88"/>
      <c r="E531" s="88"/>
      <c r="F531" s="88"/>
      <c r="G531" s="88"/>
      <c r="H531" s="89"/>
      <c r="I531" s="107">
        <f t="shared" si="49"/>
        <v>0</v>
      </c>
      <c r="J531" s="91">
        <f t="shared" si="48"/>
        <v>19.649999999999999</v>
      </c>
      <c r="K531" s="3">
        <f t="shared" si="50"/>
        <v>0</v>
      </c>
      <c r="M531" s="27">
        <v>525</v>
      </c>
    </row>
    <row r="532" spans="2:13">
      <c r="B532" s="102"/>
      <c r="C532" s="98">
        <f t="shared" si="47"/>
        <v>19.649999999999999</v>
      </c>
      <c r="D532" s="88"/>
      <c r="E532" s="88"/>
      <c r="F532" s="88"/>
      <c r="G532" s="88"/>
      <c r="H532" s="89"/>
      <c r="I532" s="107">
        <f t="shared" si="49"/>
        <v>0</v>
      </c>
      <c r="J532" s="91">
        <f t="shared" si="48"/>
        <v>19.649999999999999</v>
      </c>
      <c r="K532" s="3">
        <f t="shared" si="50"/>
        <v>0</v>
      </c>
      <c r="M532" s="27">
        <v>526</v>
      </c>
    </row>
    <row r="533" spans="2:13">
      <c r="B533" s="102"/>
      <c r="C533" s="98">
        <f t="shared" si="47"/>
        <v>19.649999999999999</v>
      </c>
      <c r="D533" s="88"/>
      <c r="E533" s="88"/>
      <c r="F533" s="88"/>
      <c r="G533" s="88"/>
      <c r="H533" s="89"/>
      <c r="I533" s="107">
        <f t="shared" si="49"/>
        <v>0</v>
      </c>
      <c r="J533" s="91">
        <f t="shared" si="48"/>
        <v>19.649999999999999</v>
      </c>
      <c r="K533" s="3">
        <f t="shared" si="50"/>
        <v>0</v>
      </c>
      <c r="M533" s="27">
        <v>527</v>
      </c>
    </row>
    <row r="534" spans="2:13">
      <c r="B534" s="102"/>
      <c r="C534" s="98">
        <f t="shared" si="47"/>
        <v>19.649999999999999</v>
      </c>
      <c r="D534" s="88"/>
      <c r="E534" s="88"/>
      <c r="F534" s="88"/>
      <c r="G534" s="88"/>
      <c r="H534" s="89"/>
      <c r="I534" s="107">
        <f t="shared" si="49"/>
        <v>0</v>
      </c>
      <c r="J534" s="91">
        <f t="shared" si="48"/>
        <v>19.649999999999999</v>
      </c>
      <c r="K534" s="3">
        <f t="shared" si="50"/>
        <v>0</v>
      </c>
      <c r="M534" s="27">
        <v>528</v>
      </c>
    </row>
    <row r="535" spans="2:13">
      <c r="B535" s="102"/>
      <c r="C535" s="98">
        <f t="shared" si="47"/>
        <v>19.649999999999999</v>
      </c>
      <c r="D535" s="88"/>
      <c r="E535" s="88"/>
      <c r="F535" s="88"/>
      <c r="G535" s="88"/>
      <c r="H535" s="89"/>
      <c r="I535" s="107">
        <f t="shared" si="49"/>
        <v>0</v>
      </c>
      <c r="J535" s="91">
        <f t="shared" si="48"/>
        <v>19.649999999999999</v>
      </c>
      <c r="K535" s="3">
        <f t="shared" si="50"/>
        <v>0</v>
      </c>
      <c r="M535" s="27">
        <v>529</v>
      </c>
    </row>
    <row r="536" spans="2:13">
      <c r="B536" s="102"/>
      <c r="C536" s="98">
        <f t="shared" si="47"/>
        <v>19.649999999999999</v>
      </c>
      <c r="D536" s="88"/>
      <c r="E536" s="88"/>
      <c r="F536" s="88"/>
      <c r="G536" s="88"/>
      <c r="H536" s="89"/>
      <c r="I536" s="107">
        <f t="shared" si="49"/>
        <v>0</v>
      </c>
      <c r="J536" s="91">
        <f t="shared" si="48"/>
        <v>19.649999999999999</v>
      </c>
      <c r="K536" s="3">
        <f t="shared" si="50"/>
        <v>0</v>
      </c>
      <c r="M536" s="27">
        <v>530</v>
      </c>
    </row>
    <row r="537" spans="2:13">
      <c r="B537" s="102"/>
      <c r="C537" s="98">
        <f t="shared" si="47"/>
        <v>19.649999999999999</v>
      </c>
      <c r="D537" s="88"/>
      <c r="E537" s="88"/>
      <c r="F537" s="88"/>
      <c r="G537" s="88"/>
      <c r="H537" s="89"/>
      <c r="I537" s="107">
        <f t="shared" si="49"/>
        <v>0</v>
      </c>
      <c r="J537" s="91">
        <f t="shared" si="48"/>
        <v>19.649999999999999</v>
      </c>
      <c r="K537" s="3">
        <f t="shared" si="50"/>
        <v>0</v>
      </c>
      <c r="M537" s="27">
        <v>531</v>
      </c>
    </row>
    <row r="538" spans="2:13">
      <c r="B538" s="102"/>
      <c r="C538" s="98">
        <f t="shared" si="47"/>
        <v>19.649999999999999</v>
      </c>
      <c r="D538" s="88"/>
      <c r="E538" s="88"/>
      <c r="F538" s="88"/>
      <c r="G538" s="88"/>
      <c r="H538" s="89"/>
      <c r="I538" s="107">
        <f t="shared" si="49"/>
        <v>0</v>
      </c>
      <c r="J538" s="91">
        <f t="shared" si="48"/>
        <v>19.649999999999999</v>
      </c>
      <c r="K538" s="3">
        <f t="shared" si="50"/>
        <v>0</v>
      </c>
      <c r="M538" s="27">
        <v>532</v>
      </c>
    </row>
    <row r="539" spans="2:13">
      <c r="B539" s="102"/>
      <c r="C539" s="98">
        <f t="shared" si="47"/>
        <v>19.649999999999999</v>
      </c>
      <c r="D539" s="88"/>
      <c r="E539" s="88"/>
      <c r="F539" s="88"/>
      <c r="G539" s="88"/>
      <c r="H539" s="89"/>
      <c r="I539" s="107">
        <f t="shared" si="49"/>
        <v>0</v>
      </c>
      <c r="J539" s="91">
        <f t="shared" si="48"/>
        <v>19.649999999999999</v>
      </c>
      <c r="K539" s="3">
        <f t="shared" si="50"/>
        <v>0</v>
      </c>
      <c r="M539" s="27">
        <v>533</v>
      </c>
    </row>
    <row r="540" spans="2:13">
      <c r="B540" s="102"/>
      <c r="C540" s="98">
        <f t="shared" si="47"/>
        <v>19.649999999999999</v>
      </c>
      <c r="D540" s="88"/>
      <c r="E540" s="88"/>
      <c r="F540" s="88"/>
      <c r="G540" s="88"/>
      <c r="H540" s="89"/>
      <c r="I540" s="107">
        <f t="shared" si="49"/>
        <v>0</v>
      </c>
      <c r="J540" s="91">
        <f t="shared" si="48"/>
        <v>19.649999999999999</v>
      </c>
      <c r="K540" s="3">
        <f t="shared" si="50"/>
        <v>0</v>
      </c>
      <c r="M540" s="27">
        <v>534</v>
      </c>
    </row>
    <row r="541" spans="2:13">
      <c r="B541" s="102"/>
      <c r="C541" s="98">
        <f t="shared" si="47"/>
        <v>19.649999999999999</v>
      </c>
      <c r="D541" s="88"/>
      <c r="E541" s="88"/>
      <c r="F541" s="88"/>
      <c r="G541" s="88"/>
      <c r="H541" s="89"/>
      <c r="I541" s="107">
        <f t="shared" si="49"/>
        <v>0</v>
      </c>
      <c r="J541" s="91">
        <f t="shared" si="48"/>
        <v>19.649999999999999</v>
      </c>
      <c r="K541" s="3">
        <f t="shared" si="50"/>
        <v>0</v>
      </c>
      <c r="M541" s="27">
        <v>535</v>
      </c>
    </row>
    <row r="542" spans="2:13">
      <c r="B542" s="102"/>
      <c r="C542" s="98">
        <f t="shared" si="47"/>
        <v>19.649999999999999</v>
      </c>
      <c r="D542" s="88"/>
      <c r="E542" s="88"/>
      <c r="F542" s="88"/>
      <c r="G542" s="88"/>
      <c r="H542" s="89"/>
      <c r="I542" s="107">
        <f t="shared" si="49"/>
        <v>0</v>
      </c>
      <c r="J542" s="91">
        <f t="shared" si="48"/>
        <v>19.649999999999999</v>
      </c>
      <c r="K542" s="3">
        <f t="shared" si="50"/>
        <v>0</v>
      </c>
      <c r="M542" s="27">
        <v>536</v>
      </c>
    </row>
    <row r="543" spans="2:13">
      <c r="B543" s="102"/>
      <c r="C543" s="98">
        <f t="shared" si="47"/>
        <v>19.649999999999999</v>
      </c>
      <c r="D543" s="88"/>
      <c r="E543" s="88"/>
      <c r="F543" s="88"/>
      <c r="G543" s="88"/>
      <c r="H543" s="89"/>
      <c r="I543" s="107">
        <f t="shared" si="49"/>
        <v>0</v>
      </c>
      <c r="J543" s="91">
        <f t="shared" si="48"/>
        <v>19.649999999999999</v>
      </c>
      <c r="K543" s="3">
        <f t="shared" si="50"/>
        <v>0</v>
      </c>
      <c r="M543" s="27">
        <v>537</v>
      </c>
    </row>
    <row r="544" spans="2:13">
      <c r="B544" s="102"/>
      <c r="C544" s="98">
        <f t="shared" si="47"/>
        <v>19.649999999999999</v>
      </c>
      <c r="D544" s="88"/>
      <c r="E544" s="88"/>
      <c r="F544" s="88"/>
      <c r="G544" s="88"/>
      <c r="H544" s="89"/>
      <c r="I544" s="107">
        <f t="shared" si="49"/>
        <v>0</v>
      </c>
      <c r="J544" s="91">
        <f t="shared" si="48"/>
        <v>19.649999999999999</v>
      </c>
      <c r="K544" s="3">
        <f t="shared" si="50"/>
        <v>0</v>
      </c>
      <c r="M544" s="27">
        <v>538</v>
      </c>
    </row>
    <row r="545" spans="2:13">
      <c r="B545" s="102"/>
      <c r="C545" s="98">
        <f t="shared" si="47"/>
        <v>19.649999999999999</v>
      </c>
      <c r="D545" s="88"/>
      <c r="E545" s="88"/>
      <c r="F545" s="88"/>
      <c r="G545" s="88"/>
      <c r="H545" s="89"/>
      <c r="I545" s="107">
        <f t="shared" si="49"/>
        <v>0</v>
      </c>
      <c r="J545" s="91">
        <f t="shared" si="48"/>
        <v>19.649999999999999</v>
      </c>
      <c r="K545" s="3">
        <f t="shared" si="50"/>
        <v>0</v>
      </c>
      <c r="M545" s="27">
        <v>539</v>
      </c>
    </row>
    <row r="546" spans="2:13">
      <c r="B546" s="102"/>
      <c r="C546" s="98">
        <f t="shared" si="47"/>
        <v>19.649999999999999</v>
      </c>
      <c r="D546" s="88"/>
      <c r="E546" s="88"/>
      <c r="F546" s="88"/>
      <c r="G546" s="88"/>
      <c r="H546" s="89"/>
      <c r="I546" s="107">
        <f t="shared" si="49"/>
        <v>0</v>
      </c>
      <c r="J546" s="91">
        <f t="shared" si="48"/>
        <v>19.649999999999999</v>
      </c>
      <c r="K546" s="3">
        <f t="shared" si="50"/>
        <v>0</v>
      </c>
      <c r="M546" s="27">
        <v>540</v>
      </c>
    </row>
    <row r="547" spans="2:13">
      <c r="B547" s="102"/>
      <c r="C547" s="98">
        <f t="shared" si="47"/>
        <v>19.649999999999999</v>
      </c>
      <c r="D547" s="88"/>
      <c r="E547" s="88"/>
      <c r="F547" s="88"/>
      <c r="G547" s="88"/>
      <c r="H547" s="89"/>
      <c r="I547" s="107">
        <f t="shared" si="49"/>
        <v>0</v>
      </c>
      <c r="J547" s="91">
        <f t="shared" si="48"/>
        <v>19.649999999999999</v>
      </c>
      <c r="K547" s="3">
        <f t="shared" si="50"/>
        <v>0</v>
      </c>
      <c r="M547" s="27">
        <v>541</v>
      </c>
    </row>
    <row r="548" spans="2:13">
      <c r="B548" s="102"/>
      <c r="C548" s="98">
        <f t="shared" si="47"/>
        <v>19.649999999999999</v>
      </c>
      <c r="D548" s="88"/>
      <c r="E548" s="88"/>
      <c r="F548" s="88"/>
      <c r="G548" s="88"/>
      <c r="H548" s="89"/>
      <c r="I548" s="107">
        <f t="shared" si="49"/>
        <v>0</v>
      </c>
      <c r="J548" s="91">
        <f t="shared" si="48"/>
        <v>19.649999999999999</v>
      </c>
      <c r="K548" s="3">
        <f t="shared" si="50"/>
        <v>0</v>
      </c>
      <c r="M548" s="27">
        <v>542</v>
      </c>
    </row>
    <row r="549" spans="2:13">
      <c r="B549" s="102"/>
      <c r="C549" s="98">
        <f t="shared" si="47"/>
        <v>19.649999999999999</v>
      </c>
      <c r="D549" s="88"/>
      <c r="E549" s="88"/>
      <c r="F549" s="88"/>
      <c r="G549" s="88"/>
      <c r="H549" s="89"/>
      <c r="I549" s="107">
        <f t="shared" si="49"/>
        <v>0</v>
      </c>
      <c r="J549" s="91">
        <f t="shared" si="48"/>
        <v>19.649999999999999</v>
      </c>
      <c r="K549" s="3">
        <f t="shared" si="50"/>
        <v>0</v>
      </c>
      <c r="M549" s="27">
        <v>543</v>
      </c>
    </row>
    <row r="550" spans="2:13">
      <c r="B550" s="102"/>
      <c r="C550" s="98">
        <f t="shared" si="47"/>
        <v>19.649999999999999</v>
      </c>
      <c r="D550" s="88"/>
      <c r="E550" s="88"/>
      <c r="F550" s="88"/>
      <c r="G550" s="88"/>
      <c r="H550" s="89"/>
      <c r="I550" s="107">
        <f t="shared" si="49"/>
        <v>0</v>
      </c>
      <c r="J550" s="91">
        <f t="shared" si="48"/>
        <v>19.649999999999999</v>
      </c>
      <c r="K550" s="3">
        <f t="shared" si="50"/>
        <v>0</v>
      </c>
      <c r="M550" s="27">
        <v>544</v>
      </c>
    </row>
    <row r="551" spans="2:13">
      <c r="B551" s="102"/>
      <c r="C551" s="98">
        <f t="shared" si="47"/>
        <v>19.649999999999999</v>
      </c>
      <c r="D551" s="88"/>
      <c r="E551" s="88"/>
      <c r="F551" s="88"/>
      <c r="G551" s="88"/>
      <c r="H551" s="89"/>
      <c r="I551" s="107">
        <f t="shared" si="49"/>
        <v>0</v>
      </c>
      <c r="J551" s="91">
        <f t="shared" si="48"/>
        <v>19.649999999999999</v>
      </c>
      <c r="K551" s="3">
        <f t="shared" si="50"/>
        <v>0</v>
      </c>
      <c r="M551" s="27">
        <v>545</v>
      </c>
    </row>
    <row r="552" spans="2:13">
      <c r="B552" s="102"/>
      <c r="C552" s="98">
        <f t="shared" si="47"/>
        <v>19.649999999999999</v>
      </c>
      <c r="D552" s="88"/>
      <c r="E552" s="88"/>
      <c r="F552" s="88"/>
      <c r="G552" s="88"/>
      <c r="H552" s="89"/>
      <c r="I552" s="107">
        <f t="shared" si="49"/>
        <v>0</v>
      </c>
      <c r="J552" s="91">
        <f t="shared" si="48"/>
        <v>19.649999999999999</v>
      </c>
      <c r="K552" s="3">
        <f t="shared" si="50"/>
        <v>0</v>
      </c>
      <c r="M552" s="27">
        <v>546</v>
      </c>
    </row>
    <row r="553" spans="2:13">
      <c r="B553" s="102"/>
      <c r="C553" s="98">
        <f t="shared" si="47"/>
        <v>19.649999999999999</v>
      </c>
      <c r="D553" s="88"/>
      <c r="E553" s="88"/>
      <c r="F553" s="88"/>
      <c r="G553" s="88"/>
      <c r="H553" s="89"/>
      <c r="I553" s="107">
        <f t="shared" si="49"/>
        <v>0</v>
      </c>
      <c r="J553" s="91">
        <f t="shared" si="48"/>
        <v>19.649999999999999</v>
      </c>
      <c r="K553" s="3">
        <f t="shared" si="50"/>
        <v>0</v>
      </c>
      <c r="M553" s="27">
        <v>547</v>
      </c>
    </row>
    <row r="554" spans="2:13">
      <c r="B554" s="102"/>
      <c r="C554" s="98">
        <f t="shared" si="47"/>
        <v>19.649999999999999</v>
      </c>
      <c r="D554" s="88"/>
      <c r="E554" s="88"/>
      <c r="F554" s="88"/>
      <c r="G554" s="88"/>
      <c r="H554" s="89"/>
      <c r="I554" s="107">
        <f t="shared" si="49"/>
        <v>0</v>
      </c>
      <c r="J554" s="91">
        <f t="shared" si="48"/>
        <v>19.649999999999999</v>
      </c>
      <c r="K554" s="3">
        <f t="shared" si="50"/>
        <v>0</v>
      </c>
      <c r="M554" s="27">
        <v>548</v>
      </c>
    </row>
    <row r="555" spans="2:13">
      <c r="B555" s="102"/>
      <c r="C555" s="98">
        <f t="shared" si="47"/>
        <v>19.649999999999999</v>
      </c>
      <c r="D555" s="88"/>
      <c r="E555" s="88"/>
      <c r="F555" s="88"/>
      <c r="G555" s="88"/>
      <c r="H555" s="89"/>
      <c r="I555" s="107">
        <f t="shared" si="49"/>
        <v>0</v>
      </c>
      <c r="J555" s="91">
        <f t="shared" si="48"/>
        <v>19.649999999999999</v>
      </c>
      <c r="K555" s="3">
        <f t="shared" si="50"/>
        <v>0</v>
      </c>
      <c r="M555" s="27">
        <v>549</v>
      </c>
    </row>
    <row r="556" spans="2:13">
      <c r="B556" s="102"/>
      <c r="C556" s="98">
        <f t="shared" si="47"/>
        <v>19.649999999999999</v>
      </c>
      <c r="D556" s="88"/>
      <c r="E556" s="88"/>
      <c r="F556" s="88"/>
      <c r="G556" s="88"/>
      <c r="H556" s="89"/>
      <c r="I556" s="107">
        <f t="shared" si="49"/>
        <v>0</v>
      </c>
      <c r="J556" s="91">
        <f t="shared" si="48"/>
        <v>19.649999999999999</v>
      </c>
      <c r="K556" s="3">
        <f t="shared" si="50"/>
        <v>0</v>
      </c>
      <c r="M556" s="27">
        <v>550</v>
      </c>
    </row>
    <row r="557" spans="2:13">
      <c r="B557" s="102"/>
      <c r="C557" s="98">
        <f t="shared" si="47"/>
        <v>19.649999999999999</v>
      </c>
      <c r="D557" s="88"/>
      <c r="E557" s="88"/>
      <c r="F557" s="88"/>
      <c r="G557" s="88"/>
      <c r="H557" s="89"/>
      <c r="I557" s="107">
        <f t="shared" si="49"/>
        <v>0</v>
      </c>
      <c r="J557" s="91">
        <f t="shared" si="48"/>
        <v>19.649999999999999</v>
      </c>
      <c r="K557" s="3">
        <f t="shared" si="50"/>
        <v>0</v>
      </c>
      <c r="M557" s="27">
        <v>551</v>
      </c>
    </row>
    <row r="558" spans="2:13">
      <c r="B558" s="102"/>
      <c r="C558" s="98">
        <f t="shared" si="47"/>
        <v>19.649999999999999</v>
      </c>
      <c r="D558" s="88"/>
      <c r="E558" s="88"/>
      <c r="F558" s="88"/>
      <c r="G558" s="88"/>
      <c r="H558" s="89"/>
      <c r="I558" s="107">
        <f t="shared" si="49"/>
        <v>0</v>
      </c>
      <c r="J558" s="91">
        <f t="shared" si="48"/>
        <v>19.649999999999999</v>
      </c>
      <c r="K558" s="3">
        <f t="shared" si="50"/>
        <v>0</v>
      </c>
      <c r="M558" s="27">
        <v>552</v>
      </c>
    </row>
    <row r="559" spans="2:13">
      <c r="B559" s="102"/>
      <c r="C559" s="98">
        <f t="shared" si="47"/>
        <v>19.649999999999999</v>
      </c>
      <c r="D559" s="88"/>
      <c r="E559" s="88"/>
      <c r="F559" s="88"/>
      <c r="G559" s="88"/>
      <c r="H559" s="89"/>
      <c r="I559" s="107">
        <f t="shared" si="49"/>
        <v>0</v>
      </c>
      <c r="J559" s="91">
        <f t="shared" si="48"/>
        <v>19.649999999999999</v>
      </c>
      <c r="K559" s="3">
        <f t="shared" si="50"/>
        <v>0</v>
      </c>
      <c r="M559" s="27">
        <v>553</v>
      </c>
    </row>
    <row r="560" spans="2:13">
      <c r="B560" s="102"/>
      <c r="C560" s="98">
        <f t="shared" si="47"/>
        <v>19.649999999999999</v>
      </c>
      <c r="D560" s="88"/>
      <c r="E560" s="88"/>
      <c r="F560" s="88"/>
      <c r="G560" s="88"/>
      <c r="H560" s="89"/>
      <c r="I560" s="107">
        <f t="shared" si="49"/>
        <v>0</v>
      </c>
      <c r="J560" s="91">
        <f t="shared" si="48"/>
        <v>19.649999999999999</v>
      </c>
      <c r="K560" s="3">
        <f t="shared" si="50"/>
        <v>0</v>
      </c>
      <c r="M560" s="27">
        <v>554</v>
      </c>
    </row>
    <row r="561" spans="2:13">
      <c r="B561" s="102"/>
      <c r="C561" s="98">
        <f t="shared" si="47"/>
        <v>19.649999999999999</v>
      </c>
      <c r="D561" s="88"/>
      <c r="E561" s="88"/>
      <c r="F561" s="88"/>
      <c r="G561" s="88"/>
      <c r="H561" s="89"/>
      <c r="I561" s="107">
        <f t="shared" si="49"/>
        <v>0</v>
      </c>
      <c r="J561" s="91">
        <f t="shared" si="48"/>
        <v>19.649999999999999</v>
      </c>
      <c r="K561" s="3">
        <f t="shared" si="50"/>
        <v>0</v>
      </c>
      <c r="M561" s="27">
        <v>555</v>
      </c>
    </row>
    <row r="562" spans="2:13">
      <c r="B562" s="102"/>
      <c r="C562" s="98">
        <f t="shared" si="47"/>
        <v>19.649999999999999</v>
      </c>
      <c r="D562" s="88"/>
      <c r="E562" s="88"/>
      <c r="F562" s="88"/>
      <c r="G562" s="88"/>
      <c r="H562" s="89"/>
      <c r="I562" s="107">
        <f t="shared" si="49"/>
        <v>0</v>
      </c>
      <c r="J562" s="91">
        <f t="shared" si="48"/>
        <v>19.649999999999999</v>
      </c>
      <c r="K562" s="3">
        <f t="shared" si="50"/>
        <v>0</v>
      </c>
      <c r="M562" s="27">
        <v>556</v>
      </c>
    </row>
    <row r="563" spans="2:13">
      <c r="B563" s="102"/>
      <c r="C563" s="98">
        <f t="shared" si="47"/>
        <v>19.649999999999999</v>
      </c>
      <c r="D563" s="88"/>
      <c r="E563" s="88"/>
      <c r="F563" s="88"/>
      <c r="G563" s="88"/>
      <c r="H563" s="89"/>
      <c r="I563" s="107">
        <f t="shared" si="49"/>
        <v>0</v>
      </c>
      <c r="J563" s="91">
        <f t="shared" si="48"/>
        <v>19.649999999999999</v>
      </c>
      <c r="K563" s="3">
        <f t="shared" si="50"/>
        <v>0</v>
      </c>
      <c r="M563" s="27">
        <v>557</v>
      </c>
    </row>
    <row r="564" spans="2:13">
      <c r="B564" s="102"/>
      <c r="C564" s="98">
        <f t="shared" si="47"/>
        <v>19.649999999999999</v>
      </c>
      <c r="D564" s="88"/>
      <c r="E564" s="88"/>
      <c r="F564" s="88"/>
      <c r="G564" s="88"/>
      <c r="H564" s="89"/>
      <c r="I564" s="107">
        <f t="shared" si="49"/>
        <v>0</v>
      </c>
      <c r="J564" s="91">
        <f t="shared" si="48"/>
        <v>19.649999999999999</v>
      </c>
      <c r="K564" s="3">
        <f t="shared" si="50"/>
        <v>0</v>
      </c>
      <c r="M564" s="27">
        <v>558</v>
      </c>
    </row>
    <row r="565" spans="2:13">
      <c r="B565" s="102"/>
      <c r="C565" s="98">
        <f t="shared" si="47"/>
        <v>19.649999999999999</v>
      </c>
      <c r="D565" s="88"/>
      <c r="E565" s="88"/>
      <c r="F565" s="88"/>
      <c r="G565" s="88"/>
      <c r="H565" s="89"/>
      <c r="I565" s="107">
        <f t="shared" si="49"/>
        <v>0</v>
      </c>
      <c r="J565" s="91">
        <f t="shared" si="48"/>
        <v>19.649999999999999</v>
      </c>
      <c r="K565" s="3">
        <f t="shared" si="50"/>
        <v>0</v>
      </c>
      <c r="M565" s="27">
        <v>559</v>
      </c>
    </row>
    <row r="566" spans="2:13">
      <c r="B566" s="102"/>
      <c r="C566" s="98">
        <f t="shared" si="47"/>
        <v>19.649999999999999</v>
      </c>
      <c r="D566" s="88"/>
      <c r="E566" s="88"/>
      <c r="F566" s="88"/>
      <c r="G566" s="88"/>
      <c r="H566" s="89"/>
      <c r="I566" s="107">
        <f t="shared" si="49"/>
        <v>0</v>
      </c>
      <c r="J566" s="91">
        <f t="shared" si="48"/>
        <v>19.649999999999999</v>
      </c>
      <c r="K566" s="3">
        <f t="shared" si="50"/>
        <v>0</v>
      </c>
      <c r="M566" s="27">
        <v>560</v>
      </c>
    </row>
    <row r="567" spans="2:13">
      <c r="B567" s="102"/>
      <c r="C567" s="98">
        <f t="shared" si="47"/>
        <v>19.649999999999999</v>
      </c>
      <c r="D567" s="88"/>
      <c r="E567" s="88"/>
      <c r="F567" s="88"/>
      <c r="G567" s="88"/>
      <c r="H567" s="89"/>
      <c r="I567" s="107">
        <f t="shared" si="49"/>
        <v>0</v>
      </c>
      <c r="J567" s="91">
        <f t="shared" si="48"/>
        <v>19.649999999999999</v>
      </c>
      <c r="K567" s="3">
        <f t="shared" si="50"/>
        <v>0</v>
      </c>
      <c r="M567" s="27">
        <v>561</v>
      </c>
    </row>
    <row r="568" spans="2:13">
      <c r="B568" s="102"/>
      <c r="C568" s="98">
        <f t="shared" si="47"/>
        <v>19.649999999999999</v>
      </c>
      <c r="D568" s="88"/>
      <c r="E568" s="88"/>
      <c r="F568" s="88"/>
      <c r="G568" s="88"/>
      <c r="H568" s="89"/>
      <c r="I568" s="107">
        <f t="shared" si="49"/>
        <v>0</v>
      </c>
      <c r="J568" s="91">
        <f t="shared" si="48"/>
        <v>19.649999999999999</v>
      </c>
      <c r="K568" s="3">
        <f t="shared" si="50"/>
        <v>0</v>
      </c>
      <c r="M568" s="27">
        <v>562</v>
      </c>
    </row>
    <row r="569" spans="2:13">
      <c r="B569" s="102"/>
      <c r="C569" s="98">
        <f t="shared" si="47"/>
        <v>19.649999999999999</v>
      </c>
      <c r="D569" s="88"/>
      <c r="E569" s="88"/>
      <c r="F569" s="88"/>
      <c r="G569" s="88"/>
      <c r="H569" s="89"/>
      <c r="I569" s="107">
        <f t="shared" si="49"/>
        <v>0</v>
      </c>
      <c r="J569" s="91">
        <f t="shared" si="48"/>
        <v>19.649999999999999</v>
      </c>
      <c r="K569" s="3">
        <f t="shared" si="50"/>
        <v>0</v>
      </c>
      <c r="M569" s="27">
        <v>563</v>
      </c>
    </row>
    <row r="570" spans="2:13">
      <c r="B570" s="102"/>
      <c r="C570" s="98">
        <f t="shared" si="47"/>
        <v>19.649999999999999</v>
      </c>
      <c r="D570" s="88"/>
      <c r="E570" s="88"/>
      <c r="F570" s="88"/>
      <c r="G570" s="88"/>
      <c r="H570" s="89"/>
      <c r="I570" s="107">
        <f t="shared" si="49"/>
        <v>0</v>
      </c>
      <c r="J570" s="91">
        <f t="shared" si="48"/>
        <v>19.649999999999999</v>
      </c>
      <c r="K570" s="3">
        <f t="shared" si="50"/>
        <v>0</v>
      </c>
      <c r="M570" s="27">
        <v>564</v>
      </c>
    </row>
    <row r="571" spans="2:13">
      <c r="B571" s="102"/>
      <c r="C571" s="98">
        <f t="shared" si="47"/>
        <v>19.649999999999999</v>
      </c>
      <c r="D571" s="88"/>
      <c r="E571" s="88"/>
      <c r="F571" s="88"/>
      <c r="G571" s="88"/>
      <c r="H571" s="89"/>
      <c r="I571" s="107">
        <f t="shared" si="49"/>
        <v>0</v>
      </c>
      <c r="J571" s="91">
        <f t="shared" si="48"/>
        <v>19.649999999999999</v>
      </c>
      <c r="K571" s="3">
        <f t="shared" si="50"/>
        <v>0</v>
      </c>
      <c r="M571" s="27">
        <v>565</v>
      </c>
    </row>
    <row r="572" spans="2:13">
      <c r="B572" s="102"/>
      <c r="C572" s="98">
        <f t="shared" si="47"/>
        <v>19.649999999999999</v>
      </c>
      <c r="D572" s="88"/>
      <c r="E572" s="88"/>
      <c r="F572" s="88"/>
      <c r="G572" s="88"/>
      <c r="H572" s="89"/>
      <c r="I572" s="107">
        <f t="shared" si="49"/>
        <v>0</v>
      </c>
      <c r="J572" s="91">
        <f t="shared" si="48"/>
        <v>19.649999999999999</v>
      </c>
      <c r="K572" s="3">
        <f t="shared" si="50"/>
        <v>0</v>
      </c>
      <c r="M572" s="27">
        <v>566</v>
      </c>
    </row>
    <row r="573" spans="2:13">
      <c r="B573" s="102"/>
      <c r="C573" s="98">
        <f t="shared" si="47"/>
        <v>19.649999999999999</v>
      </c>
      <c r="D573" s="88"/>
      <c r="E573" s="88"/>
      <c r="F573" s="88"/>
      <c r="G573" s="88"/>
      <c r="H573" s="89"/>
      <c r="I573" s="107">
        <f t="shared" si="49"/>
        <v>0</v>
      </c>
      <c r="J573" s="91">
        <f t="shared" si="48"/>
        <v>19.649999999999999</v>
      </c>
      <c r="K573" s="3">
        <f t="shared" si="50"/>
        <v>0</v>
      </c>
      <c r="M573" s="27">
        <v>567</v>
      </c>
    </row>
    <row r="574" spans="2:13">
      <c r="B574" s="102"/>
      <c r="C574" s="98">
        <f t="shared" si="47"/>
        <v>19.649999999999999</v>
      </c>
      <c r="D574" s="88"/>
      <c r="E574" s="88"/>
      <c r="F574" s="88"/>
      <c r="G574" s="88"/>
      <c r="H574" s="89"/>
      <c r="I574" s="107">
        <f t="shared" si="49"/>
        <v>0</v>
      </c>
      <c r="J574" s="91">
        <f t="shared" si="48"/>
        <v>19.649999999999999</v>
      </c>
      <c r="K574" s="3">
        <f t="shared" si="50"/>
        <v>0</v>
      </c>
      <c r="M574" s="27">
        <v>568</v>
      </c>
    </row>
    <row r="575" spans="2:13">
      <c r="B575" s="102"/>
      <c r="C575" s="98">
        <f t="shared" si="47"/>
        <v>19.649999999999999</v>
      </c>
      <c r="D575" s="88"/>
      <c r="E575" s="88"/>
      <c r="F575" s="88"/>
      <c r="G575" s="88"/>
      <c r="H575" s="89"/>
      <c r="I575" s="107">
        <f t="shared" si="49"/>
        <v>0</v>
      </c>
      <c r="J575" s="91">
        <f t="shared" si="48"/>
        <v>19.649999999999999</v>
      </c>
      <c r="K575" s="3">
        <f t="shared" si="50"/>
        <v>0</v>
      </c>
      <c r="M575" s="27">
        <v>569</v>
      </c>
    </row>
    <row r="576" spans="2:13">
      <c r="B576" s="102"/>
      <c r="C576" s="98">
        <f t="shared" si="47"/>
        <v>19.649999999999999</v>
      </c>
      <c r="D576" s="88"/>
      <c r="E576" s="88"/>
      <c r="F576" s="88"/>
      <c r="G576" s="88"/>
      <c r="H576" s="89"/>
      <c r="I576" s="107">
        <f t="shared" si="49"/>
        <v>0</v>
      </c>
      <c r="J576" s="91">
        <f t="shared" si="48"/>
        <v>19.649999999999999</v>
      </c>
      <c r="K576" s="3">
        <f t="shared" si="50"/>
        <v>0</v>
      </c>
      <c r="M576" s="27">
        <v>570</v>
      </c>
    </row>
    <row r="577" spans="2:13">
      <c r="B577" s="102"/>
      <c r="C577" s="98">
        <f t="shared" si="47"/>
        <v>19.649999999999999</v>
      </c>
      <c r="D577" s="88"/>
      <c r="E577" s="88"/>
      <c r="F577" s="88"/>
      <c r="G577" s="88"/>
      <c r="H577" s="89"/>
      <c r="I577" s="107">
        <f t="shared" si="49"/>
        <v>0</v>
      </c>
      <c r="J577" s="91">
        <f t="shared" si="48"/>
        <v>19.649999999999999</v>
      </c>
      <c r="K577" s="3">
        <f t="shared" si="50"/>
        <v>0</v>
      </c>
      <c r="M577" s="27">
        <v>571</v>
      </c>
    </row>
    <row r="578" spans="2:13">
      <c r="B578" s="102"/>
      <c r="C578" s="98">
        <f t="shared" si="47"/>
        <v>19.649999999999999</v>
      </c>
      <c r="D578" s="88"/>
      <c r="E578" s="88"/>
      <c r="F578" s="88"/>
      <c r="G578" s="88"/>
      <c r="H578" s="89"/>
      <c r="I578" s="107">
        <f t="shared" si="49"/>
        <v>0</v>
      </c>
      <c r="J578" s="91">
        <f t="shared" si="48"/>
        <v>19.649999999999999</v>
      </c>
      <c r="K578" s="3">
        <f t="shared" si="50"/>
        <v>0</v>
      </c>
      <c r="M578" s="27">
        <v>572</v>
      </c>
    </row>
    <row r="579" spans="2:13">
      <c r="B579" s="102"/>
      <c r="C579" s="98">
        <f t="shared" si="47"/>
        <v>19.649999999999999</v>
      </c>
      <c r="D579" s="88"/>
      <c r="E579" s="88"/>
      <c r="F579" s="88"/>
      <c r="G579" s="88"/>
      <c r="H579" s="89"/>
      <c r="I579" s="107">
        <f t="shared" si="49"/>
        <v>0</v>
      </c>
      <c r="J579" s="91">
        <f t="shared" si="48"/>
        <v>19.649999999999999</v>
      </c>
      <c r="K579" s="3">
        <f t="shared" si="50"/>
        <v>0</v>
      </c>
      <c r="M579" s="27">
        <v>573</v>
      </c>
    </row>
    <row r="580" spans="2:13">
      <c r="B580" s="102"/>
      <c r="C580" s="98">
        <f t="shared" si="47"/>
        <v>19.649999999999999</v>
      </c>
      <c r="D580" s="88"/>
      <c r="E580" s="88"/>
      <c r="F580" s="88"/>
      <c r="G580" s="88"/>
      <c r="H580" s="89"/>
      <c r="I580" s="107">
        <f t="shared" si="49"/>
        <v>0</v>
      </c>
      <c r="J580" s="91">
        <f t="shared" si="48"/>
        <v>19.649999999999999</v>
      </c>
      <c r="K580" s="3">
        <f t="shared" si="50"/>
        <v>0</v>
      </c>
      <c r="M580" s="27">
        <v>574</v>
      </c>
    </row>
    <row r="581" spans="2:13">
      <c r="B581" s="102"/>
      <c r="C581" s="98">
        <f t="shared" si="47"/>
        <v>19.649999999999999</v>
      </c>
      <c r="D581" s="88"/>
      <c r="E581" s="88"/>
      <c r="F581" s="88"/>
      <c r="G581" s="88"/>
      <c r="H581" s="89"/>
      <c r="I581" s="107">
        <f t="shared" si="49"/>
        <v>0</v>
      </c>
      <c r="J581" s="91">
        <f t="shared" si="48"/>
        <v>19.649999999999999</v>
      </c>
      <c r="K581" s="3">
        <f t="shared" si="50"/>
        <v>0</v>
      </c>
      <c r="M581" s="27">
        <v>575</v>
      </c>
    </row>
    <row r="582" spans="2:13">
      <c r="B582" s="102"/>
      <c r="C582" s="98">
        <f t="shared" ref="C582:C645" si="51">IF(B582&gt;0,C581+B582,C581)</f>
        <v>19.649999999999999</v>
      </c>
      <c r="D582" s="88"/>
      <c r="E582" s="88"/>
      <c r="F582" s="88"/>
      <c r="G582" s="88"/>
      <c r="H582" s="89"/>
      <c r="I582" s="107">
        <f t="shared" si="49"/>
        <v>0</v>
      </c>
      <c r="J582" s="91">
        <f t="shared" ref="J582:J645" si="52">C582+I582</f>
        <v>19.649999999999999</v>
      </c>
      <c r="K582" s="3">
        <f t="shared" si="50"/>
        <v>0</v>
      </c>
      <c r="M582" s="27">
        <v>576</v>
      </c>
    </row>
    <row r="583" spans="2:13">
      <c r="B583" s="102"/>
      <c r="C583" s="98">
        <f t="shared" si="51"/>
        <v>19.649999999999999</v>
      </c>
      <c r="D583" s="88"/>
      <c r="E583" s="88"/>
      <c r="F583" s="88"/>
      <c r="G583" s="88"/>
      <c r="H583" s="89"/>
      <c r="I583" s="107">
        <f t="shared" ref="I583:I646" si="53">H583*I$5</f>
        <v>0</v>
      </c>
      <c r="J583" s="91">
        <f t="shared" si="52"/>
        <v>19.649999999999999</v>
      </c>
      <c r="K583" s="3">
        <f t="shared" ref="K583:K646" si="54">I583/J583</f>
        <v>0</v>
      </c>
      <c r="M583" s="27">
        <v>577</v>
      </c>
    </row>
    <row r="584" spans="2:13">
      <c r="B584" s="102"/>
      <c r="C584" s="98">
        <f t="shared" si="51"/>
        <v>19.649999999999999</v>
      </c>
      <c r="D584" s="88"/>
      <c r="E584" s="88"/>
      <c r="F584" s="88"/>
      <c r="G584" s="88"/>
      <c r="H584" s="89"/>
      <c r="I584" s="107">
        <f t="shared" si="53"/>
        <v>0</v>
      </c>
      <c r="J584" s="91">
        <f t="shared" si="52"/>
        <v>19.649999999999999</v>
      </c>
      <c r="K584" s="3">
        <f t="shared" si="54"/>
        <v>0</v>
      </c>
      <c r="M584" s="27">
        <v>578</v>
      </c>
    </row>
    <row r="585" spans="2:13">
      <c r="B585" s="102"/>
      <c r="C585" s="98">
        <f t="shared" si="51"/>
        <v>19.649999999999999</v>
      </c>
      <c r="D585" s="88"/>
      <c r="E585" s="88"/>
      <c r="F585" s="88"/>
      <c r="G585" s="88"/>
      <c r="H585" s="89"/>
      <c r="I585" s="107">
        <f t="shared" si="53"/>
        <v>0</v>
      </c>
      <c r="J585" s="91">
        <f t="shared" si="52"/>
        <v>19.649999999999999</v>
      </c>
      <c r="K585" s="3">
        <f t="shared" si="54"/>
        <v>0</v>
      </c>
      <c r="M585" s="27">
        <v>579</v>
      </c>
    </row>
    <row r="586" spans="2:13">
      <c r="B586" s="102"/>
      <c r="C586" s="98">
        <f t="shared" si="51"/>
        <v>19.649999999999999</v>
      </c>
      <c r="D586" s="88"/>
      <c r="E586" s="88"/>
      <c r="F586" s="88"/>
      <c r="G586" s="88"/>
      <c r="H586" s="89"/>
      <c r="I586" s="107">
        <f t="shared" si="53"/>
        <v>0</v>
      </c>
      <c r="J586" s="91">
        <f t="shared" si="52"/>
        <v>19.649999999999999</v>
      </c>
      <c r="K586" s="3">
        <f t="shared" si="54"/>
        <v>0</v>
      </c>
      <c r="M586" s="27">
        <v>580</v>
      </c>
    </row>
    <row r="587" spans="2:13">
      <c r="B587" s="102"/>
      <c r="C587" s="98">
        <f t="shared" si="51"/>
        <v>19.649999999999999</v>
      </c>
      <c r="D587" s="88"/>
      <c r="E587" s="88"/>
      <c r="F587" s="88"/>
      <c r="G587" s="88"/>
      <c r="H587" s="89"/>
      <c r="I587" s="107">
        <f t="shared" si="53"/>
        <v>0</v>
      </c>
      <c r="J587" s="91">
        <f t="shared" si="52"/>
        <v>19.649999999999999</v>
      </c>
      <c r="K587" s="3">
        <f t="shared" si="54"/>
        <v>0</v>
      </c>
      <c r="M587" s="27">
        <v>581</v>
      </c>
    </row>
    <row r="588" spans="2:13">
      <c r="B588" s="102"/>
      <c r="C588" s="98">
        <f t="shared" si="51"/>
        <v>19.649999999999999</v>
      </c>
      <c r="D588" s="88"/>
      <c r="E588" s="88"/>
      <c r="F588" s="88"/>
      <c r="G588" s="88"/>
      <c r="H588" s="89"/>
      <c r="I588" s="107">
        <f t="shared" si="53"/>
        <v>0</v>
      </c>
      <c r="J588" s="91">
        <f t="shared" si="52"/>
        <v>19.649999999999999</v>
      </c>
      <c r="K588" s="3">
        <f t="shared" si="54"/>
        <v>0</v>
      </c>
      <c r="M588" s="27">
        <v>582</v>
      </c>
    </row>
    <row r="589" spans="2:13">
      <c r="B589" s="102"/>
      <c r="C589" s="98">
        <f t="shared" si="51"/>
        <v>19.649999999999999</v>
      </c>
      <c r="D589" s="88"/>
      <c r="E589" s="88"/>
      <c r="F589" s="88"/>
      <c r="G589" s="88"/>
      <c r="H589" s="89"/>
      <c r="I589" s="107">
        <f t="shared" si="53"/>
        <v>0</v>
      </c>
      <c r="J589" s="91">
        <f t="shared" si="52"/>
        <v>19.649999999999999</v>
      </c>
      <c r="K589" s="3">
        <f t="shared" si="54"/>
        <v>0</v>
      </c>
      <c r="M589" s="27">
        <v>583</v>
      </c>
    </row>
    <row r="590" spans="2:13">
      <c r="B590" s="102"/>
      <c r="C590" s="98">
        <f t="shared" si="51"/>
        <v>19.649999999999999</v>
      </c>
      <c r="D590" s="88"/>
      <c r="E590" s="88"/>
      <c r="F590" s="88"/>
      <c r="G590" s="88"/>
      <c r="H590" s="89"/>
      <c r="I590" s="107">
        <f t="shared" si="53"/>
        <v>0</v>
      </c>
      <c r="J590" s="91">
        <f t="shared" si="52"/>
        <v>19.649999999999999</v>
      </c>
      <c r="K590" s="3">
        <f t="shared" si="54"/>
        <v>0</v>
      </c>
      <c r="M590" s="27">
        <v>584</v>
      </c>
    </row>
    <row r="591" spans="2:13">
      <c r="B591" s="102"/>
      <c r="C591" s="98">
        <f t="shared" si="51"/>
        <v>19.649999999999999</v>
      </c>
      <c r="D591" s="88"/>
      <c r="E591" s="88"/>
      <c r="F591" s="88"/>
      <c r="G591" s="88"/>
      <c r="H591" s="89"/>
      <c r="I591" s="107">
        <f t="shared" si="53"/>
        <v>0</v>
      </c>
      <c r="J591" s="91">
        <f t="shared" si="52"/>
        <v>19.649999999999999</v>
      </c>
      <c r="K591" s="3">
        <f t="shared" si="54"/>
        <v>0</v>
      </c>
      <c r="M591" s="27">
        <v>585</v>
      </c>
    </row>
    <row r="592" spans="2:13">
      <c r="B592" s="102"/>
      <c r="C592" s="98">
        <f t="shared" si="51"/>
        <v>19.649999999999999</v>
      </c>
      <c r="D592" s="88"/>
      <c r="E592" s="88"/>
      <c r="F592" s="88"/>
      <c r="G592" s="88"/>
      <c r="H592" s="89"/>
      <c r="I592" s="107">
        <f t="shared" si="53"/>
        <v>0</v>
      </c>
      <c r="J592" s="91">
        <f t="shared" si="52"/>
        <v>19.649999999999999</v>
      </c>
      <c r="K592" s="3">
        <f t="shared" si="54"/>
        <v>0</v>
      </c>
      <c r="M592" s="27">
        <v>586</v>
      </c>
    </row>
    <row r="593" spans="2:13">
      <c r="B593" s="102"/>
      <c r="C593" s="98">
        <f t="shared" si="51"/>
        <v>19.649999999999999</v>
      </c>
      <c r="D593" s="88"/>
      <c r="E593" s="88"/>
      <c r="F593" s="88"/>
      <c r="G593" s="88"/>
      <c r="H593" s="89"/>
      <c r="I593" s="107">
        <f t="shared" si="53"/>
        <v>0</v>
      </c>
      <c r="J593" s="91">
        <f t="shared" si="52"/>
        <v>19.649999999999999</v>
      </c>
      <c r="K593" s="3">
        <f t="shared" si="54"/>
        <v>0</v>
      </c>
      <c r="M593" s="27">
        <v>587</v>
      </c>
    </row>
    <row r="594" spans="2:13">
      <c r="B594" s="102"/>
      <c r="C594" s="98">
        <f t="shared" si="51"/>
        <v>19.649999999999999</v>
      </c>
      <c r="D594" s="88"/>
      <c r="E594" s="88"/>
      <c r="F594" s="88"/>
      <c r="G594" s="88"/>
      <c r="H594" s="89"/>
      <c r="I594" s="107">
        <f t="shared" si="53"/>
        <v>0</v>
      </c>
      <c r="J594" s="91">
        <f t="shared" si="52"/>
        <v>19.649999999999999</v>
      </c>
      <c r="K594" s="3">
        <f t="shared" si="54"/>
        <v>0</v>
      </c>
      <c r="M594" s="27">
        <v>588</v>
      </c>
    </row>
    <row r="595" spans="2:13">
      <c r="B595" s="102"/>
      <c r="C595" s="98">
        <f t="shared" si="51"/>
        <v>19.649999999999999</v>
      </c>
      <c r="D595" s="88"/>
      <c r="E595" s="88"/>
      <c r="F595" s="88"/>
      <c r="G595" s="88"/>
      <c r="H595" s="89"/>
      <c r="I595" s="107">
        <f t="shared" si="53"/>
        <v>0</v>
      </c>
      <c r="J595" s="91">
        <f t="shared" si="52"/>
        <v>19.649999999999999</v>
      </c>
      <c r="K595" s="3">
        <f t="shared" si="54"/>
        <v>0</v>
      </c>
      <c r="M595" s="27">
        <v>589</v>
      </c>
    </row>
    <row r="596" spans="2:13">
      <c r="B596" s="102"/>
      <c r="C596" s="98">
        <f t="shared" si="51"/>
        <v>19.649999999999999</v>
      </c>
      <c r="D596" s="88"/>
      <c r="E596" s="88"/>
      <c r="F596" s="88"/>
      <c r="G596" s="88"/>
      <c r="H596" s="89"/>
      <c r="I596" s="107">
        <f t="shared" si="53"/>
        <v>0</v>
      </c>
      <c r="J596" s="91">
        <f t="shared" si="52"/>
        <v>19.649999999999999</v>
      </c>
      <c r="K596" s="3">
        <f t="shared" si="54"/>
        <v>0</v>
      </c>
      <c r="M596" s="27">
        <v>590</v>
      </c>
    </row>
    <row r="597" spans="2:13">
      <c r="B597" s="102"/>
      <c r="C597" s="98">
        <f t="shared" si="51"/>
        <v>19.649999999999999</v>
      </c>
      <c r="D597" s="88"/>
      <c r="E597" s="88"/>
      <c r="F597" s="88"/>
      <c r="G597" s="88"/>
      <c r="H597" s="89"/>
      <c r="I597" s="107">
        <f t="shared" si="53"/>
        <v>0</v>
      </c>
      <c r="J597" s="91">
        <f t="shared" si="52"/>
        <v>19.649999999999999</v>
      </c>
      <c r="K597" s="3">
        <f t="shared" si="54"/>
        <v>0</v>
      </c>
      <c r="M597" s="27">
        <v>591</v>
      </c>
    </row>
    <row r="598" spans="2:13">
      <c r="B598" s="102"/>
      <c r="C598" s="98">
        <f t="shared" si="51"/>
        <v>19.649999999999999</v>
      </c>
      <c r="D598" s="88"/>
      <c r="E598" s="88"/>
      <c r="F598" s="88"/>
      <c r="G598" s="88"/>
      <c r="H598" s="89"/>
      <c r="I598" s="107">
        <f t="shared" si="53"/>
        <v>0</v>
      </c>
      <c r="J598" s="91">
        <f t="shared" si="52"/>
        <v>19.649999999999999</v>
      </c>
      <c r="K598" s="3">
        <f t="shared" si="54"/>
        <v>0</v>
      </c>
      <c r="M598" s="27">
        <v>592</v>
      </c>
    </row>
    <row r="599" spans="2:13">
      <c r="B599" s="102"/>
      <c r="C599" s="98">
        <f t="shared" si="51"/>
        <v>19.649999999999999</v>
      </c>
      <c r="D599" s="88"/>
      <c r="E599" s="88"/>
      <c r="F599" s="88"/>
      <c r="G599" s="88"/>
      <c r="H599" s="89"/>
      <c r="I599" s="107">
        <f t="shared" si="53"/>
        <v>0</v>
      </c>
      <c r="J599" s="91">
        <f t="shared" si="52"/>
        <v>19.649999999999999</v>
      </c>
      <c r="K599" s="3">
        <f t="shared" si="54"/>
        <v>0</v>
      </c>
      <c r="M599" s="27">
        <v>593</v>
      </c>
    </row>
    <row r="600" spans="2:13">
      <c r="B600" s="102"/>
      <c r="C600" s="98">
        <f t="shared" si="51"/>
        <v>19.649999999999999</v>
      </c>
      <c r="D600" s="88"/>
      <c r="E600" s="88"/>
      <c r="F600" s="88"/>
      <c r="G600" s="88"/>
      <c r="H600" s="89"/>
      <c r="I600" s="107">
        <f t="shared" si="53"/>
        <v>0</v>
      </c>
      <c r="J600" s="91">
        <f t="shared" si="52"/>
        <v>19.649999999999999</v>
      </c>
      <c r="K600" s="3">
        <f t="shared" si="54"/>
        <v>0</v>
      </c>
      <c r="M600" s="27">
        <v>594</v>
      </c>
    </row>
    <row r="601" spans="2:13">
      <c r="B601" s="102"/>
      <c r="C601" s="98">
        <f t="shared" si="51"/>
        <v>19.649999999999999</v>
      </c>
      <c r="D601" s="88"/>
      <c r="E601" s="88"/>
      <c r="F601" s="88"/>
      <c r="G601" s="88"/>
      <c r="H601" s="89"/>
      <c r="I601" s="107">
        <f t="shared" si="53"/>
        <v>0</v>
      </c>
      <c r="J601" s="91">
        <f t="shared" si="52"/>
        <v>19.649999999999999</v>
      </c>
      <c r="K601" s="3">
        <f t="shared" si="54"/>
        <v>0</v>
      </c>
      <c r="M601" s="27">
        <v>595</v>
      </c>
    </row>
    <row r="602" spans="2:13">
      <c r="B602" s="102"/>
      <c r="C602" s="98">
        <f t="shared" si="51"/>
        <v>19.649999999999999</v>
      </c>
      <c r="D602" s="88"/>
      <c r="E602" s="88"/>
      <c r="F602" s="88"/>
      <c r="G602" s="88"/>
      <c r="H602" s="89"/>
      <c r="I602" s="107">
        <f t="shared" si="53"/>
        <v>0</v>
      </c>
      <c r="J602" s="91">
        <f t="shared" si="52"/>
        <v>19.649999999999999</v>
      </c>
      <c r="K602" s="3">
        <f t="shared" si="54"/>
        <v>0</v>
      </c>
      <c r="M602" s="27">
        <v>596</v>
      </c>
    </row>
    <row r="603" spans="2:13">
      <c r="B603" s="102"/>
      <c r="C603" s="98">
        <f t="shared" si="51"/>
        <v>19.649999999999999</v>
      </c>
      <c r="D603" s="88"/>
      <c r="E603" s="88"/>
      <c r="F603" s="88"/>
      <c r="G603" s="88"/>
      <c r="H603" s="89"/>
      <c r="I603" s="107">
        <f t="shared" si="53"/>
        <v>0</v>
      </c>
      <c r="J603" s="91">
        <f t="shared" si="52"/>
        <v>19.649999999999999</v>
      </c>
      <c r="K603" s="3">
        <f t="shared" si="54"/>
        <v>0</v>
      </c>
      <c r="M603" s="27">
        <v>597</v>
      </c>
    </row>
    <row r="604" spans="2:13">
      <c r="B604" s="102"/>
      <c r="C604" s="98">
        <f t="shared" si="51"/>
        <v>19.649999999999999</v>
      </c>
      <c r="D604" s="88"/>
      <c r="E604" s="88"/>
      <c r="F604" s="88"/>
      <c r="G604" s="88"/>
      <c r="H604" s="89"/>
      <c r="I604" s="107">
        <f t="shared" si="53"/>
        <v>0</v>
      </c>
      <c r="J604" s="91">
        <f t="shared" si="52"/>
        <v>19.649999999999999</v>
      </c>
      <c r="K604" s="3">
        <f t="shared" si="54"/>
        <v>0</v>
      </c>
      <c r="M604" s="27">
        <v>598</v>
      </c>
    </row>
    <row r="605" spans="2:13">
      <c r="B605" s="102"/>
      <c r="C605" s="98">
        <f t="shared" si="51"/>
        <v>19.649999999999999</v>
      </c>
      <c r="D605" s="88"/>
      <c r="E605" s="88"/>
      <c r="F605" s="88"/>
      <c r="G605" s="88"/>
      <c r="H605" s="89"/>
      <c r="I605" s="107">
        <f t="shared" si="53"/>
        <v>0</v>
      </c>
      <c r="J605" s="91">
        <f t="shared" si="52"/>
        <v>19.649999999999999</v>
      </c>
      <c r="K605" s="3">
        <f t="shared" si="54"/>
        <v>0</v>
      </c>
      <c r="M605" s="27">
        <v>599</v>
      </c>
    </row>
    <row r="606" spans="2:13">
      <c r="B606" s="102"/>
      <c r="C606" s="98">
        <f t="shared" si="51"/>
        <v>19.649999999999999</v>
      </c>
      <c r="D606" s="88"/>
      <c r="E606" s="88"/>
      <c r="F606" s="88"/>
      <c r="G606" s="88"/>
      <c r="H606" s="89"/>
      <c r="I606" s="107">
        <f t="shared" si="53"/>
        <v>0</v>
      </c>
      <c r="J606" s="91">
        <f t="shared" si="52"/>
        <v>19.649999999999999</v>
      </c>
      <c r="K606" s="3">
        <f t="shared" si="54"/>
        <v>0</v>
      </c>
      <c r="M606" s="27">
        <v>600</v>
      </c>
    </row>
    <row r="607" spans="2:13">
      <c r="B607" s="102"/>
      <c r="C607" s="98">
        <f t="shared" si="51"/>
        <v>19.649999999999999</v>
      </c>
      <c r="D607" s="88"/>
      <c r="E607" s="88"/>
      <c r="F607" s="88"/>
      <c r="G607" s="88"/>
      <c r="H607" s="89"/>
      <c r="I607" s="107">
        <f t="shared" si="53"/>
        <v>0</v>
      </c>
      <c r="J607" s="91">
        <f t="shared" si="52"/>
        <v>19.649999999999999</v>
      </c>
      <c r="K607" s="3">
        <f t="shared" si="54"/>
        <v>0</v>
      </c>
      <c r="M607" s="27">
        <v>601</v>
      </c>
    </row>
    <row r="608" spans="2:13">
      <c r="B608" s="102"/>
      <c r="C608" s="98">
        <f t="shared" si="51"/>
        <v>19.649999999999999</v>
      </c>
      <c r="D608" s="88"/>
      <c r="E608" s="88"/>
      <c r="F608" s="88"/>
      <c r="G608" s="88"/>
      <c r="H608" s="89"/>
      <c r="I608" s="107">
        <f t="shared" si="53"/>
        <v>0</v>
      </c>
      <c r="J608" s="91">
        <f t="shared" si="52"/>
        <v>19.649999999999999</v>
      </c>
      <c r="K608" s="3">
        <f t="shared" si="54"/>
        <v>0</v>
      </c>
      <c r="M608" s="27">
        <v>602</v>
      </c>
    </row>
    <row r="609" spans="2:13">
      <c r="B609" s="102"/>
      <c r="C609" s="98">
        <f t="shared" si="51"/>
        <v>19.649999999999999</v>
      </c>
      <c r="D609" s="88"/>
      <c r="E609" s="88"/>
      <c r="F609" s="88"/>
      <c r="G609" s="88"/>
      <c r="H609" s="89"/>
      <c r="I609" s="107">
        <f t="shared" si="53"/>
        <v>0</v>
      </c>
      <c r="J609" s="91">
        <f t="shared" si="52"/>
        <v>19.649999999999999</v>
      </c>
      <c r="K609" s="3">
        <f t="shared" si="54"/>
        <v>0</v>
      </c>
      <c r="M609" s="27">
        <v>603</v>
      </c>
    </row>
    <row r="610" spans="2:13">
      <c r="B610" s="102"/>
      <c r="C610" s="98">
        <f t="shared" si="51"/>
        <v>19.649999999999999</v>
      </c>
      <c r="D610" s="88"/>
      <c r="E610" s="88"/>
      <c r="F610" s="88"/>
      <c r="G610" s="88"/>
      <c r="H610" s="89"/>
      <c r="I610" s="107">
        <f t="shared" si="53"/>
        <v>0</v>
      </c>
      <c r="J610" s="91">
        <f t="shared" si="52"/>
        <v>19.649999999999999</v>
      </c>
      <c r="K610" s="3">
        <f t="shared" si="54"/>
        <v>0</v>
      </c>
      <c r="M610" s="27">
        <v>604</v>
      </c>
    </row>
    <row r="611" spans="2:13">
      <c r="B611" s="102"/>
      <c r="C611" s="98">
        <f t="shared" si="51"/>
        <v>19.649999999999999</v>
      </c>
      <c r="D611" s="88"/>
      <c r="E611" s="88"/>
      <c r="F611" s="88"/>
      <c r="G611" s="88"/>
      <c r="H611" s="89"/>
      <c r="I611" s="107">
        <f t="shared" si="53"/>
        <v>0</v>
      </c>
      <c r="J611" s="91">
        <f t="shared" si="52"/>
        <v>19.649999999999999</v>
      </c>
      <c r="K611" s="3">
        <f t="shared" si="54"/>
        <v>0</v>
      </c>
      <c r="M611" s="27">
        <v>605</v>
      </c>
    </row>
    <row r="612" spans="2:13">
      <c r="B612" s="102"/>
      <c r="C612" s="98">
        <f t="shared" si="51"/>
        <v>19.649999999999999</v>
      </c>
      <c r="D612" s="88"/>
      <c r="E612" s="88"/>
      <c r="F612" s="88"/>
      <c r="G612" s="88"/>
      <c r="H612" s="89"/>
      <c r="I612" s="107">
        <f t="shared" si="53"/>
        <v>0</v>
      </c>
      <c r="J612" s="91">
        <f t="shared" si="52"/>
        <v>19.649999999999999</v>
      </c>
      <c r="K612" s="3">
        <f t="shared" si="54"/>
        <v>0</v>
      </c>
      <c r="M612" s="27">
        <v>606</v>
      </c>
    </row>
    <row r="613" spans="2:13">
      <c r="B613" s="102"/>
      <c r="C613" s="98">
        <f t="shared" si="51"/>
        <v>19.649999999999999</v>
      </c>
      <c r="D613" s="88"/>
      <c r="E613" s="88"/>
      <c r="F613" s="88"/>
      <c r="G613" s="88"/>
      <c r="H613" s="89"/>
      <c r="I613" s="107">
        <f t="shared" si="53"/>
        <v>0</v>
      </c>
      <c r="J613" s="91">
        <f t="shared" si="52"/>
        <v>19.649999999999999</v>
      </c>
      <c r="K613" s="3">
        <f t="shared" si="54"/>
        <v>0</v>
      </c>
      <c r="M613" s="27">
        <v>607</v>
      </c>
    </row>
    <row r="614" spans="2:13">
      <c r="B614" s="102"/>
      <c r="C614" s="98">
        <f t="shared" si="51"/>
        <v>19.649999999999999</v>
      </c>
      <c r="D614" s="88"/>
      <c r="E614" s="88"/>
      <c r="F614" s="88"/>
      <c r="G614" s="88"/>
      <c r="H614" s="89"/>
      <c r="I614" s="107">
        <f t="shared" si="53"/>
        <v>0</v>
      </c>
      <c r="J614" s="91">
        <f t="shared" si="52"/>
        <v>19.649999999999999</v>
      </c>
      <c r="K614" s="3">
        <f t="shared" si="54"/>
        <v>0</v>
      </c>
      <c r="M614" s="27">
        <v>608</v>
      </c>
    </row>
    <row r="615" spans="2:13">
      <c r="B615" s="102"/>
      <c r="C615" s="98">
        <f t="shared" si="51"/>
        <v>19.649999999999999</v>
      </c>
      <c r="D615" s="88"/>
      <c r="E615" s="88"/>
      <c r="F615" s="88"/>
      <c r="G615" s="88"/>
      <c r="H615" s="89"/>
      <c r="I615" s="107">
        <f t="shared" si="53"/>
        <v>0</v>
      </c>
      <c r="J615" s="91">
        <f t="shared" si="52"/>
        <v>19.649999999999999</v>
      </c>
      <c r="K615" s="3">
        <f t="shared" si="54"/>
        <v>0</v>
      </c>
      <c r="M615" s="27">
        <v>609</v>
      </c>
    </row>
    <row r="616" spans="2:13">
      <c r="B616" s="102"/>
      <c r="C616" s="98">
        <f t="shared" si="51"/>
        <v>19.649999999999999</v>
      </c>
      <c r="D616" s="88"/>
      <c r="E616" s="88"/>
      <c r="F616" s="88"/>
      <c r="G616" s="88"/>
      <c r="H616" s="89"/>
      <c r="I616" s="107">
        <f t="shared" si="53"/>
        <v>0</v>
      </c>
      <c r="J616" s="91">
        <f t="shared" si="52"/>
        <v>19.649999999999999</v>
      </c>
      <c r="K616" s="3">
        <f t="shared" si="54"/>
        <v>0</v>
      </c>
      <c r="M616" s="27">
        <v>610</v>
      </c>
    </row>
    <row r="617" spans="2:13">
      <c r="B617" s="102"/>
      <c r="C617" s="98">
        <f t="shared" si="51"/>
        <v>19.649999999999999</v>
      </c>
      <c r="D617" s="88"/>
      <c r="E617" s="88"/>
      <c r="F617" s="88"/>
      <c r="G617" s="88"/>
      <c r="H617" s="89"/>
      <c r="I617" s="107">
        <f t="shared" si="53"/>
        <v>0</v>
      </c>
      <c r="J617" s="91">
        <f t="shared" si="52"/>
        <v>19.649999999999999</v>
      </c>
      <c r="K617" s="3">
        <f t="shared" si="54"/>
        <v>0</v>
      </c>
      <c r="M617" s="27">
        <v>611</v>
      </c>
    </row>
    <row r="618" spans="2:13">
      <c r="B618" s="102"/>
      <c r="C618" s="98">
        <f t="shared" si="51"/>
        <v>19.649999999999999</v>
      </c>
      <c r="D618" s="88"/>
      <c r="E618" s="88"/>
      <c r="F618" s="88"/>
      <c r="G618" s="88"/>
      <c r="H618" s="89"/>
      <c r="I618" s="107">
        <f t="shared" si="53"/>
        <v>0</v>
      </c>
      <c r="J618" s="91">
        <f t="shared" si="52"/>
        <v>19.649999999999999</v>
      </c>
      <c r="K618" s="3">
        <f t="shared" si="54"/>
        <v>0</v>
      </c>
      <c r="M618" s="27">
        <v>612</v>
      </c>
    </row>
    <row r="619" spans="2:13">
      <c r="B619" s="102"/>
      <c r="C619" s="98">
        <f t="shared" si="51"/>
        <v>19.649999999999999</v>
      </c>
      <c r="D619" s="88"/>
      <c r="E619" s="88"/>
      <c r="F619" s="88"/>
      <c r="G619" s="88"/>
      <c r="H619" s="89"/>
      <c r="I619" s="107">
        <f t="shared" si="53"/>
        <v>0</v>
      </c>
      <c r="J619" s="91">
        <f t="shared" si="52"/>
        <v>19.649999999999999</v>
      </c>
      <c r="K619" s="3">
        <f t="shared" si="54"/>
        <v>0</v>
      </c>
      <c r="M619" s="27">
        <v>613</v>
      </c>
    </row>
    <row r="620" spans="2:13">
      <c r="B620" s="102"/>
      <c r="C620" s="98">
        <f t="shared" si="51"/>
        <v>19.649999999999999</v>
      </c>
      <c r="D620" s="88"/>
      <c r="E620" s="88"/>
      <c r="F620" s="88"/>
      <c r="G620" s="88"/>
      <c r="H620" s="89"/>
      <c r="I620" s="107">
        <f t="shared" si="53"/>
        <v>0</v>
      </c>
      <c r="J620" s="91">
        <f t="shared" si="52"/>
        <v>19.649999999999999</v>
      </c>
      <c r="K620" s="3">
        <f t="shared" si="54"/>
        <v>0</v>
      </c>
      <c r="M620" s="27">
        <v>614</v>
      </c>
    </row>
    <row r="621" spans="2:13">
      <c r="B621" s="102"/>
      <c r="C621" s="98">
        <f t="shared" si="51"/>
        <v>19.649999999999999</v>
      </c>
      <c r="D621" s="88"/>
      <c r="E621" s="88"/>
      <c r="F621" s="88"/>
      <c r="G621" s="88"/>
      <c r="H621" s="89"/>
      <c r="I621" s="107">
        <f t="shared" si="53"/>
        <v>0</v>
      </c>
      <c r="J621" s="91">
        <f t="shared" si="52"/>
        <v>19.649999999999999</v>
      </c>
      <c r="K621" s="3">
        <f t="shared" si="54"/>
        <v>0</v>
      </c>
      <c r="M621" s="27">
        <v>615</v>
      </c>
    </row>
    <row r="622" spans="2:13">
      <c r="B622" s="102"/>
      <c r="C622" s="98">
        <f t="shared" si="51"/>
        <v>19.649999999999999</v>
      </c>
      <c r="D622" s="88"/>
      <c r="E622" s="88"/>
      <c r="F622" s="88"/>
      <c r="G622" s="88"/>
      <c r="H622" s="89"/>
      <c r="I622" s="107">
        <f t="shared" si="53"/>
        <v>0</v>
      </c>
      <c r="J622" s="91">
        <f t="shared" si="52"/>
        <v>19.649999999999999</v>
      </c>
      <c r="K622" s="3">
        <f t="shared" si="54"/>
        <v>0</v>
      </c>
      <c r="M622" s="27">
        <v>616</v>
      </c>
    </row>
    <row r="623" spans="2:13">
      <c r="B623" s="102"/>
      <c r="C623" s="98">
        <f t="shared" si="51"/>
        <v>19.649999999999999</v>
      </c>
      <c r="D623" s="88"/>
      <c r="E623" s="88"/>
      <c r="F623" s="88"/>
      <c r="G623" s="88"/>
      <c r="H623" s="89"/>
      <c r="I623" s="107">
        <f t="shared" si="53"/>
        <v>0</v>
      </c>
      <c r="J623" s="91">
        <f t="shared" si="52"/>
        <v>19.649999999999999</v>
      </c>
      <c r="K623" s="3">
        <f t="shared" si="54"/>
        <v>0</v>
      </c>
      <c r="M623" s="27">
        <v>617</v>
      </c>
    </row>
    <row r="624" spans="2:13">
      <c r="B624" s="102"/>
      <c r="C624" s="98">
        <f t="shared" si="51"/>
        <v>19.649999999999999</v>
      </c>
      <c r="D624" s="88"/>
      <c r="E624" s="88"/>
      <c r="F624" s="88"/>
      <c r="G624" s="88"/>
      <c r="H624" s="89"/>
      <c r="I624" s="107">
        <f t="shared" si="53"/>
        <v>0</v>
      </c>
      <c r="J624" s="91">
        <f t="shared" si="52"/>
        <v>19.649999999999999</v>
      </c>
      <c r="K624" s="3">
        <f t="shared" si="54"/>
        <v>0</v>
      </c>
      <c r="M624" s="27">
        <v>618</v>
      </c>
    </row>
    <row r="625" spans="2:13">
      <c r="B625" s="102"/>
      <c r="C625" s="98">
        <f t="shared" si="51"/>
        <v>19.649999999999999</v>
      </c>
      <c r="D625" s="88"/>
      <c r="E625" s="88"/>
      <c r="F625" s="88"/>
      <c r="G625" s="88"/>
      <c r="H625" s="89"/>
      <c r="I625" s="107">
        <f t="shared" si="53"/>
        <v>0</v>
      </c>
      <c r="J625" s="91">
        <f t="shared" si="52"/>
        <v>19.649999999999999</v>
      </c>
      <c r="K625" s="3">
        <f t="shared" si="54"/>
        <v>0</v>
      </c>
      <c r="M625" s="27">
        <v>619</v>
      </c>
    </row>
    <row r="626" spans="2:13">
      <c r="B626" s="102"/>
      <c r="C626" s="98">
        <f t="shared" si="51"/>
        <v>19.649999999999999</v>
      </c>
      <c r="D626" s="88"/>
      <c r="E626" s="88"/>
      <c r="F626" s="88"/>
      <c r="G626" s="88"/>
      <c r="H626" s="89"/>
      <c r="I626" s="107">
        <f t="shared" si="53"/>
        <v>0</v>
      </c>
      <c r="J626" s="91">
        <f t="shared" si="52"/>
        <v>19.649999999999999</v>
      </c>
      <c r="K626" s="3">
        <f t="shared" si="54"/>
        <v>0</v>
      </c>
      <c r="M626" s="27">
        <v>620</v>
      </c>
    </row>
    <row r="627" spans="2:13">
      <c r="B627" s="102"/>
      <c r="C627" s="98">
        <f t="shared" si="51"/>
        <v>19.649999999999999</v>
      </c>
      <c r="D627" s="88"/>
      <c r="E627" s="88"/>
      <c r="F627" s="88"/>
      <c r="G627" s="88"/>
      <c r="H627" s="89"/>
      <c r="I627" s="107">
        <f t="shared" si="53"/>
        <v>0</v>
      </c>
      <c r="J627" s="91">
        <f t="shared" si="52"/>
        <v>19.649999999999999</v>
      </c>
      <c r="K627" s="3">
        <f t="shared" si="54"/>
        <v>0</v>
      </c>
      <c r="M627" s="27">
        <v>621</v>
      </c>
    </row>
    <row r="628" spans="2:13">
      <c r="B628" s="102"/>
      <c r="C628" s="98">
        <f t="shared" si="51"/>
        <v>19.649999999999999</v>
      </c>
      <c r="D628" s="88"/>
      <c r="E628" s="88"/>
      <c r="F628" s="88"/>
      <c r="G628" s="88"/>
      <c r="H628" s="89"/>
      <c r="I628" s="107">
        <f t="shared" si="53"/>
        <v>0</v>
      </c>
      <c r="J628" s="91">
        <f t="shared" si="52"/>
        <v>19.649999999999999</v>
      </c>
      <c r="K628" s="3">
        <f t="shared" si="54"/>
        <v>0</v>
      </c>
      <c r="M628" s="27">
        <v>622</v>
      </c>
    </row>
    <row r="629" spans="2:13">
      <c r="B629" s="102"/>
      <c r="C629" s="98">
        <f t="shared" si="51"/>
        <v>19.649999999999999</v>
      </c>
      <c r="D629" s="88"/>
      <c r="E629" s="88"/>
      <c r="F629" s="88"/>
      <c r="G629" s="88"/>
      <c r="H629" s="89"/>
      <c r="I629" s="107">
        <f t="shared" si="53"/>
        <v>0</v>
      </c>
      <c r="J629" s="91">
        <f t="shared" si="52"/>
        <v>19.649999999999999</v>
      </c>
      <c r="K629" s="3">
        <f t="shared" si="54"/>
        <v>0</v>
      </c>
      <c r="M629" s="27">
        <v>623</v>
      </c>
    </row>
    <row r="630" spans="2:13">
      <c r="B630" s="102"/>
      <c r="C630" s="98">
        <f t="shared" si="51"/>
        <v>19.649999999999999</v>
      </c>
      <c r="D630" s="88"/>
      <c r="E630" s="88"/>
      <c r="F630" s="88"/>
      <c r="G630" s="88"/>
      <c r="H630" s="89"/>
      <c r="I630" s="107">
        <f t="shared" si="53"/>
        <v>0</v>
      </c>
      <c r="J630" s="91">
        <f t="shared" si="52"/>
        <v>19.649999999999999</v>
      </c>
      <c r="K630" s="3">
        <f t="shared" si="54"/>
        <v>0</v>
      </c>
      <c r="M630" s="27">
        <v>624</v>
      </c>
    </row>
    <row r="631" spans="2:13">
      <c r="B631" s="102"/>
      <c r="C631" s="98">
        <f t="shared" si="51"/>
        <v>19.649999999999999</v>
      </c>
      <c r="D631" s="88"/>
      <c r="E631" s="88"/>
      <c r="F631" s="88"/>
      <c r="G631" s="88"/>
      <c r="H631" s="89"/>
      <c r="I631" s="107">
        <f t="shared" si="53"/>
        <v>0</v>
      </c>
      <c r="J631" s="91">
        <f t="shared" si="52"/>
        <v>19.649999999999999</v>
      </c>
      <c r="K631" s="3">
        <f t="shared" si="54"/>
        <v>0</v>
      </c>
      <c r="M631" s="27">
        <v>625</v>
      </c>
    </row>
    <row r="632" spans="2:13">
      <c r="B632" s="102"/>
      <c r="C632" s="98">
        <f t="shared" si="51"/>
        <v>19.649999999999999</v>
      </c>
      <c r="D632" s="88"/>
      <c r="E632" s="88"/>
      <c r="F632" s="88"/>
      <c r="G632" s="88"/>
      <c r="H632" s="89"/>
      <c r="I632" s="107">
        <f t="shared" si="53"/>
        <v>0</v>
      </c>
      <c r="J632" s="91">
        <f t="shared" si="52"/>
        <v>19.649999999999999</v>
      </c>
      <c r="K632" s="3">
        <f t="shared" si="54"/>
        <v>0</v>
      </c>
      <c r="M632" s="27">
        <v>626</v>
      </c>
    </row>
    <row r="633" spans="2:13">
      <c r="B633" s="102"/>
      <c r="C633" s="98">
        <f t="shared" si="51"/>
        <v>19.649999999999999</v>
      </c>
      <c r="D633" s="88"/>
      <c r="E633" s="88"/>
      <c r="F633" s="88"/>
      <c r="G633" s="88"/>
      <c r="H633" s="89"/>
      <c r="I633" s="107">
        <f t="shared" si="53"/>
        <v>0</v>
      </c>
      <c r="J633" s="91">
        <f t="shared" si="52"/>
        <v>19.649999999999999</v>
      </c>
      <c r="K633" s="3">
        <f t="shared" si="54"/>
        <v>0</v>
      </c>
      <c r="M633" s="27">
        <v>627</v>
      </c>
    </row>
    <row r="634" spans="2:13">
      <c r="B634" s="102"/>
      <c r="C634" s="98">
        <f t="shared" si="51"/>
        <v>19.649999999999999</v>
      </c>
      <c r="D634" s="88"/>
      <c r="E634" s="88"/>
      <c r="F634" s="88"/>
      <c r="G634" s="88"/>
      <c r="H634" s="89"/>
      <c r="I634" s="107">
        <f t="shared" si="53"/>
        <v>0</v>
      </c>
      <c r="J634" s="91">
        <f t="shared" si="52"/>
        <v>19.649999999999999</v>
      </c>
      <c r="K634" s="3">
        <f t="shared" si="54"/>
        <v>0</v>
      </c>
      <c r="M634" s="27">
        <v>628</v>
      </c>
    </row>
    <row r="635" spans="2:13">
      <c r="B635" s="102"/>
      <c r="C635" s="98">
        <f t="shared" si="51"/>
        <v>19.649999999999999</v>
      </c>
      <c r="D635" s="88"/>
      <c r="E635" s="88"/>
      <c r="F635" s="88"/>
      <c r="G635" s="88"/>
      <c r="H635" s="89"/>
      <c r="I635" s="107">
        <f t="shared" si="53"/>
        <v>0</v>
      </c>
      <c r="J635" s="91">
        <f t="shared" si="52"/>
        <v>19.649999999999999</v>
      </c>
      <c r="K635" s="3">
        <f t="shared" si="54"/>
        <v>0</v>
      </c>
      <c r="M635" s="27">
        <v>629</v>
      </c>
    </row>
    <row r="636" spans="2:13">
      <c r="B636" s="102"/>
      <c r="C636" s="98">
        <f t="shared" si="51"/>
        <v>19.649999999999999</v>
      </c>
      <c r="D636" s="88"/>
      <c r="E636" s="88"/>
      <c r="F636" s="88"/>
      <c r="G636" s="88"/>
      <c r="H636" s="89"/>
      <c r="I636" s="107">
        <f t="shared" si="53"/>
        <v>0</v>
      </c>
      <c r="J636" s="91">
        <f t="shared" si="52"/>
        <v>19.649999999999999</v>
      </c>
      <c r="K636" s="3">
        <f t="shared" si="54"/>
        <v>0</v>
      </c>
      <c r="M636" s="27">
        <v>630</v>
      </c>
    </row>
    <row r="637" spans="2:13">
      <c r="B637" s="102"/>
      <c r="C637" s="98">
        <f t="shared" si="51"/>
        <v>19.649999999999999</v>
      </c>
      <c r="D637" s="88"/>
      <c r="E637" s="88"/>
      <c r="F637" s="88"/>
      <c r="G637" s="88"/>
      <c r="H637" s="89"/>
      <c r="I637" s="107">
        <f t="shared" si="53"/>
        <v>0</v>
      </c>
      <c r="J637" s="91">
        <f t="shared" si="52"/>
        <v>19.649999999999999</v>
      </c>
      <c r="K637" s="3">
        <f t="shared" si="54"/>
        <v>0</v>
      </c>
      <c r="M637" s="27">
        <v>631</v>
      </c>
    </row>
    <row r="638" spans="2:13">
      <c r="B638" s="102"/>
      <c r="C638" s="98">
        <f t="shared" si="51"/>
        <v>19.649999999999999</v>
      </c>
      <c r="D638" s="88"/>
      <c r="E638" s="88"/>
      <c r="F638" s="88"/>
      <c r="G638" s="88"/>
      <c r="H638" s="89"/>
      <c r="I638" s="107">
        <f t="shared" si="53"/>
        <v>0</v>
      </c>
      <c r="J638" s="91">
        <f t="shared" si="52"/>
        <v>19.649999999999999</v>
      </c>
      <c r="K638" s="3">
        <f t="shared" si="54"/>
        <v>0</v>
      </c>
      <c r="M638" s="27">
        <v>632</v>
      </c>
    </row>
    <row r="639" spans="2:13">
      <c r="B639" s="102"/>
      <c r="C639" s="98">
        <f t="shared" si="51"/>
        <v>19.649999999999999</v>
      </c>
      <c r="D639" s="88"/>
      <c r="E639" s="88"/>
      <c r="F639" s="88"/>
      <c r="G639" s="88"/>
      <c r="H639" s="89"/>
      <c r="I639" s="107">
        <f t="shared" si="53"/>
        <v>0</v>
      </c>
      <c r="J639" s="91">
        <f t="shared" si="52"/>
        <v>19.649999999999999</v>
      </c>
      <c r="K639" s="3">
        <f t="shared" si="54"/>
        <v>0</v>
      </c>
      <c r="M639" s="27">
        <v>633</v>
      </c>
    </row>
    <row r="640" spans="2:13">
      <c r="B640" s="102"/>
      <c r="C640" s="98">
        <f t="shared" si="51"/>
        <v>19.649999999999999</v>
      </c>
      <c r="D640" s="88"/>
      <c r="E640" s="88"/>
      <c r="F640" s="88"/>
      <c r="G640" s="88"/>
      <c r="H640" s="89"/>
      <c r="I640" s="107">
        <f t="shared" si="53"/>
        <v>0</v>
      </c>
      <c r="J640" s="91">
        <f t="shared" si="52"/>
        <v>19.649999999999999</v>
      </c>
      <c r="K640" s="3">
        <f t="shared" si="54"/>
        <v>0</v>
      </c>
      <c r="M640" s="27">
        <v>634</v>
      </c>
    </row>
    <row r="641" spans="2:13">
      <c r="B641" s="102"/>
      <c r="C641" s="98">
        <f t="shared" si="51"/>
        <v>19.649999999999999</v>
      </c>
      <c r="D641" s="88"/>
      <c r="E641" s="88"/>
      <c r="F641" s="88"/>
      <c r="G641" s="88"/>
      <c r="H641" s="89"/>
      <c r="I641" s="107">
        <f t="shared" si="53"/>
        <v>0</v>
      </c>
      <c r="J641" s="91">
        <f t="shared" si="52"/>
        <v>19.649999999999999</v>
      </c>
      <c r="K641" s="3">
        <f t="shared" si="54"/>
        <v>0</v>
      </c>
      <c r="M641" s="27">
        <v>635</v>
      </c>
    </row>
    <row r="642" spans="2:13">
      <c r="B642" s="102"/>
      <c r="C642" s="98">
        <f t="shared" si="51"/>
        <v>19.649999999999999</v>
      </c>
      <c r="D642" s="88"/>
      <c r="E642" s="88"/>
      <c r="F642" s="88"/>
      <c r="G642" s="88"/>
      <c r="H642" s="89"/>
      <c r="I642" s="107">
        <f t="shared" si="53"/>
        <v>0</v>
      </c>
      <c r="J642" s="91">
        <f t="shared" si="52"/>
        <v>19.649999999999999</v>
      </c>
      <c r="K642" s="3">
        <f t="shared" si="54"/>
        <v>0</v>
      </c>
      <c r="M642" s="27">
        <v>636</v>
      </c>
    </row>
    <row r="643" spans="2:13">
      <c r="B643" s="102"/>
      <c r="C643" s="98">
        <f t="shared" si="51"/>
        <v>19.649999999999999</v>
      </c>
      <c r="D643" s="88"/>
      <c r="E643" s="88"/>
      <c r="F643" s="88"/>
      <c r="G643" s="88"/>
      <c r="H643" s="89"/>
      <c r="I643" s="107">
        <f t="shared" si="53"/>
        <v>0</v>
      </c>
      <c r="J643" s="91">
        <f t="shared" si="52"/>
        <v>19.649999999999999</v>
      </c>
      <c r="K643" s="3">
        <f t="shared" si="54"/>
        <v>0</v>
      </c>
      <c r="M643" s="27">
        <v>637</v>
      </c>
    </row>
    <row r="644" spans="2:13">
      <c r="B644" s="102"/>
      <c r="C644" s="98">
        <f t="shared" si="51"/>
        <v>19.649999999999999</v>
      </c>
      <c r="D644" s="88"/>
      <c r="E644" s="88"/>
      <c r="F644" s="88"/>
      <c r="G644" s="88"/>
      <c r="H644" s="89"/>
      <c r="I644" s="107">
        <f t="shared" si="53"/>
        <v>0</v>
      </c>
      <c r="J644" s="91">
        <f t="shared" si="52"/>
        <v>19.649999999999999</v>
      </c>
      <c r="K644" s="3">
        <f t="shared" si="54"/>
        <v>0</v>
      </c>
      <c r="M644" s="27">
        <v>638</v>
      </c>
    </row>
    <row r="645" spans="2:13">
      <c r="B645" s="102"/>
      <c r="C645" s="98">
        <f t="shared" si="51"/>
        <v>19.649999999999999</v>
      </c>
      <c r="D645" s="88"/>
      <c r="E645" s="88"/>
      <c r="F645" s="88"/>
      <c r="G645" s="88"/>
      <c r="H645" s="89"/>
      <c r="I645" s="107">
        <f t="shared" si="53"/>
        <v>0</v>
      </c>
      <c r="J645" s="91">
        <f t="shared" si="52"/>
        <v>19.649999999999999</v>
      </c>
      <c r="K645" s="3">
        <f t="shared" si="54"/>
        <v>0</v>
      </c>
      <c r="M645" s="27">
        <v>639</v>
      </c>
    </row>
    <row r="646" spans="2:13">
      <c r="B646" s="102"/>
      <c r="C646" s="98">
        <f t="shared" ref="C646:C709" si="55">IF(B646&gt;0,C645+B646,C645)</f>
        <v>19.649999999999999</v>
      </c>
      <c r="D646" s="88"/>
      <c r="E646" s="88"/>
      <c r="F646" s="88"/>
      <c r="G646" s="88"/>
      <c r="H646" s="89"/>
      <c r="I646" s="107">
        <f t="shared" si="53"/>
        <v>0</v>
      </c>
      <c r="J646" s="91">
        <f t="shared" ref="J646:J709" si="56">C646+I646</f>
        <v>19.649999999999999</v>
      </c>
      <c r="K646" s="3">
        <f t="shared" si="54"/>
        <v>0</v>
      </c>
      <c r="M646" s="27">
        <v>640</v>
      </c>
    </row>
    <row r="647" spans="2:13">
      <c r="B647" s="102"/>
      <c r="C647" s="98">
        <f t="shared" si="55"/>
        <v>19.649999999999999</v>
      </c>
      <c r="D647" s="88"/>
      <c r="E647" s="88"/>
      <c r="F647" s="88"/>
      <c r="G647" s="88"/>
      <c r="H647" s="89"/>
      <c r="I647" s="107">
        <f t="shared" ref="I647:I710" si="57">H647*I$5</f>
        <v>0</v>
      </c>
      <c r="J647" s="91">
        <f t="shared" si="56"/>
        <v>19.649999999999999</v>
      </c>
      <c r="K647" s="3">
        <f t="shared" ref="K647:K710" si="58">I647/J647</f>
        <v>0</v>
      </c>
      <c r="M647" s="27">
        <v>641</v>
      </c>
    </row>
    <row r="648" spans="2:13">
      <c r="B648" s="102"/>
      <c r="C648" s="98">
        <f t="shared" si="55"/>
        <v>19.649999999999999</v>
      </c>
      <c r="D648" s="88"/>
      <c r="E648" s="88"/>
      <c r="F648" s="88"/>
      <c r="G648" s="88"/>
      <c r="H648" s="89"/>
      <c r="I648" s="107">
        <f t="shared" si="57"/>
        <v>0</v>
      </c>
      <c r="J648" s="91">
        <f t="shared" si="56"/>
        <v>19.649999999999999</v>
      </c>
      <c r="K648" s="3">
        <f t="shared" si="58"/>
        <v>0</v>
      </c>
      <c r="M648" s="27">
        <v>642</v>
      </c>
    </row>
    <row r="649" spans="2:13">
      <c r="B649" s="102"/>
      <c r="C649" s="98">
        <f t="shared" si="55"/>
        <v>19.649999999999999</v>
      </c>
      <c r="D649" s="88"/>
      <c r="E649" s="88"/>
      <c r="F649" s="88"/>
      <c r="G649" s="88"/>
      <c r="H649" s="89"/>
      <c r="I649" s="107">
        <f t="shared" si="57"/>
        <v>0</v>
      </c>
      <c r="J649" s="91">
        <f t="shared" si="56"/>
        <v>19.649999999999999</v>
      </c>
      <c r="K649" s="3">
        <f t="shared" si="58"/>
        <v>0</v>
      </c>
      <c r="M649" s="27">
        <v>643</v>
      </c>
    </row>
    <row r="650" spans="2:13">
      <c r="B650" s="102"/>
      <c r="C650" s="98">
        <f t="shared" si="55"/>
        <v>19.649999999999999</v>
      </c>
      <c r="D650" s="88"/>
      <c r="E650" s="88"/>
      <c r="F650" s="88"/>
      <c r="G650" s="88"/>
      <c r="H650" s="89"/>
      <c r="I650" s="107">
        <f t="shared" si="57"/>
        <v>0</v>
      </c>
      <c r="J650" s="91">
        <f t="shared" si="56"/>
        <v>19.649999999999999</v>
      </c>
      <c r="K650" s="3">
        <f t="shared" si="58"/>
        <v>0</v>
      </c>
      <c r="M650" s="27">
        <v>644</v>
      </c>
    </row>
    <row r="651" spans="2:13">
      <c r="B651" s="102"/>
      <c r="C651" s="98">
        <f t="shared" si="55"/>
        <v>19.649999999999999</v>
      </c>
      <c r="D651" s="88"/>
      <c r="E651" s="88"/>
      <c r="F651" s="88"/>
      <c r="G651" s="88"/>
      <c r="H651" s="89"/>
      <c r="I651" s="107">
        <f t="shared" si="57"/>
        <v>0</v>
      </c>
      <c r="J651" s="91">
        <f t="shared" si="56"/>
        <v>19.649999999999999</v>
      </c>
      <c r="K651" s="3">
        <f t="shared" si="58"/>
        <v>0</v>
      </c>
      <c r="M651" s="27">
        <v>645</v>
      </c>
    </row>
    <row r="652" spans="2:13">
      <c r="B652" s="102"/>
      <c r="C652" s="98">
        <f t="shared" si="55"/>
        <v>19.649999999999999</v>
      </c>
      <c r="D652" s="88"/>
      <c r="E652" s="88"/>
      <c r="F652" s="88"/>
      <c r="G652" s="88"/>
      <c r="H652" s="89"/>
      <c r="I652" s="107">
        <f t="shared" si="57"/>
        <v>0</v>
      </c>
      <c r="J652" s="91">
        <f t="shared" si="56"/>
        <v>19.649999999999999</v>
      </c>
      <c r="K652" s="3">
        <f t="shared" si="58"/>
        <v>0</v>
      </c>
      <c r="M652" s="27">
        <v>646</v>
      </c>
    </row>
    <row r="653" spans="2:13">
      <c r="B653" s="102"/>
      <c r="C653" s="98">
        <f t="shared" si="55"/>
        <v>19.649999999999999</v>
      </c>
      <c r="D653" s="88"/>
      <c r="E653" s="88"/>
      <c r="F653" s="88"/>
      <c r="G653" s="88"/>
      <c r="H653" s="89"/>
      <c r="I653" s="107">
        <f t="shared" si="57"/>
        <v>0</v>
      </c>
      <c r="J653" s="91">
        <f t="shared" si="56"/>
        <v>19.649999999999999</v>
      </c>
      <c r="K653" s="3">
        <f t="shared" si="58"/>
        <v>0</v>
      </c>
      <c r="M653" s="27">
        <v>647</v>
      </c>
    </row>
    <row r="654" spans="2:13">
      <c r="B654" s="102"/>
      <c r="C654" s="98">
        <f t="shared" si="55"/>
        <v>19.649999999999999</v>
      </c>
      <c r="D654" s="88"/>
      <c r="E654" s="88"/>
      <c r="F654" s="88"/>
      <c r="G654" s="88"/>
      <c r="H654" s="89"/>
      <c r="I654" s="107">
        <f t="shared" si="57"/>
        <v>0</v>
      </c>
      <c r="J654" s="91">
        <f t="shared" si="56"/>
        <v>19.649999999999999</v>
      </c>
      <c r="K654" s="3">
        <f t="shared" si="58"/>
        <v>0</v>
      </c>
      <c r="M654" s="27">
        <v>648</v>
      </c>
    </row>
    <row r="655" spans="2:13">
      <c r="B655" s="102"/>
      <c r="C655" s="98">
        <f t="shared" si="55"/>
        <v>19.649999999999999</v>
      </c>
      <c r="D655" s="88"/>
      <c r="E655" s="88"/>
      <c r="F655" s="88"/>
      <c r="G655" s="88"/>
      <c r="H655" s="89"/>
      <c r="I655" s="107">
        <f t="shared" si="57"/>
        <v>0</v>
      </c>
      <c r="J655" s="91">
        <f t="shared" si="56"/>
        <v>19.649999999999999</v>
      </c>
      <c r="K655" s="3">
        <f t="shared" si="58"/>
        <v>0</v>
      </c>
      <c r="M655" s="27">
        <v>649</v>
      </c>
    </row>
    <row r="656" spans="2:13">
      <c r="B656" s="102"/>
      <c r="C656" s="98">
        <f t="shared" si="55"/>
        <v>19.649999999999999</v>
      </c>
      <c r="D656" s="88"/>
      <c r="E656" s="88"/>
      <c r="F656" s="88"/>
      <c r="G656" s="88"/>
      <c r="H656" s="89"/>
      <c r="I656" s="107">
        <f t="shared" si="57"/>
        <v>0</v>
      </c>
      <c r="J656" s="91">
        <f t="shared" si="56"/>
        <v>19.649999999999999</v>
      </c>
      <c r="K656" s="3">
        <f t="shared" si="58"/>
        <v>0</v>
      </c>
      <c r="M656" s="27">
        <v>650</v>
      </c>
    </row>
    <row r="657" spans="2:13">
      <c r="B657" s="102"/>
      <c r="C657" s="98">
        <f t="shared" si="55"/>
        <v>19.649999999999999</v>
      </c>
      <c r="D657" s="88"/>
      <c r="E657" s="88"/>
      <c r="F657" s="88"/>
      <c r="G657" s="88"/>
      <c r="H657" s="89"/>
      <c r="I657" s="107">
        <f t="shared" si="57"/>
        <v>0</v>
      </c>
      <c r="J657" s="91">
        <f t="shared" si="56"/>
        <v>19.649999999999999</v>
      </c>
      <c r="K657" s="3">
        <f t="shared" si="58"/>
        <v>0</v>
      </c>
      <c r="M657" s="27">
        <v>651</v>
      </c>
    </row>
    <row r="658" spans="2:13">
      <c r="B658" s="102"/>
      <c r="C658" s="98">
        <f t="shared" si="55"/>
        <v>19.649999999999999</v>
      </c>
      <c r="D658" s="88"/>
      <c r="E658" s="88"/>
      <c r="F658" s="88"/>
      <c r="G658" s="88"/>
      <c r="H658" s="89"/>
      <c r="I658" s="107">
        <f t="shared" si="57"/>
        <v>0</v>
      </c>
      <c r="J658" s="91">
        <f t="shared" si="56"/>
        <v>19.649999999999999</v>
      </c>
      <c r="K658" s="3">
        <f t="shared" si="58"/>
        <v>0</v>
      </c>
      <c r="M658" s="27">
        <v>652</v>
      </c>
    </row>
    <row r="659" spans="2:13">
      <c r="B659" s="102"/>
      <c r="C659" s="98">
        <f t="shared" si="55"/>
        <v>19.649999999999999</v>
      </c>
      <c r="D659" s="88"/>
      <c r="E659" s="88"/>
      <c r="F659" s="88"/>
      <c r="G659" s="88"/>
      <c r="H659" s="89"/>
      <c r="I659" s="107">
        <f t="shared" si="57"/>
        <v>0</v>
      </c>
      <c r="J659" s="91">
        <f t="shared" si="56"/>
        <v>19.649999999999999</v>
      </c>
      <c r="K659" s="3">
        <f t="shared" si="58"/>
        <v>0</v>
      </c>
      <c r="M659" s="27">
        <v>653</v>
      </c>
    </row>
    <row r="660" spans="2:13">
      <c r="B660" s="102"/>
      <c r="C660" s="98">
        <f t="shared" si="55"/>
        <v>19.649999999999999</v>
      </c>
      <c r="D660" s="88"/>
      <c r="E660" s="88"/>
      <c r="F660" s="88"/>
      <c r="G660" s="88"/>
      <c r="H660" s="89"/>
      <c r="I660" s="107">
        <f t="shared" si="57"/>
        <v>0</v>
      </c>
      <c r="J660" s="91">
        <f t="shared" si="56"/>
        <v>19.649999999999999</v>
      </c>
      <c r="K660" s="3">
        <f t="shared" si="58"/>
        <v>0</v>
      </c>
      <c r="M660" s="27">
        <v>654</v>
      </c>
    </row>
    <row r="661" spans="2:13">
      <c r="B661" s="102"/>
      <c r="C661" s="98">
        <f t="shared" si="55"/>
        <v>19.649999999999999</v>
      </c>
      <c r="D661" s="88"/>
      <c r="E661" s="88"/>
      <c r="F661" s="88"/>
      <c r="G661" s="88"/>
      <c r="H661" s="89"/>
      <c r="I661" s="107">
        <f t="shared" si="57"/>
        <v>0</v>
      </c>
      <c r="J661" s="91">
        <f t="shared" si="56"/>
        <v>19.649999999999999</v>
      </c>
      <c r="K661" s="3">
        <f t="shared" si="58"/>
        <v>0</v>
      </c>
      <c r="M661" s="27">
        <v>655</v>
      </c>
    </row>
    <row r="662" spans="2:13">
      <c r="B662" s="102"/>
      <c r="C662" s="98">
        <f t="shared" si="55"/>
        <v>19.649999999999999</v>
      </c>
      <c r="D662" s="88"/>
      <c r="E662" s="88"/>
      <c r="F662" s="88"/>
      <c r="G662" s="88"/>
      <c r="H662" s="89"/>
      <c r="I662" s="107">
        <f t="shared" si="57"/>
        <v>0</v>
      </c>
      <c r="J662" s="91">
        <f t="shared" si="56"/>
        <v>19.649999999999999</v>
      </c>
      <c r="K662" s="3">
        <f t="shared" si="58"/>
        <v>0</v>
      </c>
      <c r="M662" s="27">
        <v>656</v>
      </c>
    </row>
    <row r="663" spans="2:13">
      <c r="B663" s="102"/>
      <c r="C663" s="98">
        <f t="shared" si="55"/>
        <v>19.649999999999999</v>
      </c>
      <c r="D663" s="88"/>
      <c r="E663" s="88"/>
      <c r="F663" s="88"/>
      <c r="G663" s="88"/>
      <c r="H663" s="89"/>
      <c r="I663" s="107">
        <f t="shared" si="57"/>
        <v>0</v>
      </c>
      <c r="J663" s="91">
        <f t="shared" si="56"/>
        <v>19.649999999999999</v>
      </c>
      <c r="K663" s="3">
        <f t="shared" si="58"/>
        <v>0</v>
      </c>
      <c r="M663" s="27">
        <v>657</v>
      </c>
    </row>
    <row r="664" spans="2:13">
      <c r="B664" s="102"/>
      <c r="C664" s="98">
        <f t="shared" si="55"/>
        <v>19.649999999999999</v>
      </c>
      <c r="D664" s="88"/>
      <c r="E664" s="88"/>
      <c r="F664" s="88"/>
      <c r="G664" s="88"/>
      <c r="H664" s="89"/>
      <c r="I664" s="107">
        <f t="shared" si="57"/>
        <v>0</v>
      </c>
      <c r="J664" s="91">
        <f t="shared" si="56"/>
        <v>19.649999999999999</v>
      </c>
      <c r="K664" s="3">
        <f t="shared" si="58"/>
        <v>0</v>
      </c>
      <c r="M664" s="27">
        <v>658</v>
      </c>
    </row>
    <row r="665" spans="2:13">
      <c r="B665" s="102"/>
      <c r="C665" s="98">
        <f t="shared" si="55"/>
        <v>19.649999999999999</v>
      </c>
      <c r="D665" s="88"/>
      <c r="E665" s="88"/>
      <c r="F665" s="88"/>
      <c r="G665" s="88"/>
      <c r="H665" s="89"/>
      <c r="I665" s="107">
        <f t="shared" si="57"/>
        <v>0</v>
      </c>
      <c r="J665" s="91">
        <f t="shared" si="56"/>
        <v>19.649999999999999</v>
      </c>
      <c r="K665" s="3">
        <f t="shared" si="58"/>
        <v>0</v>
      </c>
      <c r="M665" s="27">
        <v>659</v>
      </c>
    </row>
    <row r="666" spans="2:13">
      <c r="B666" s="102"/>
      <c r="C666" s="98">
        <f t="shared" si="55"/>
        <v>19.649999999999999</v>
      </c>
      <c r="D666" s="88"/>
      <c r="E666" s="88"/>
      <c r="F666" s="88"/>
      <c r="G666" s="88"/>
      <c r="H666" s="89"/>
      <c r="I666" s="107">
        <f t="shared" si="57"/>
        <v>0</v>
      </c>
      <c r="J666" s="91">
        <f t="shared" si="56"/>
        <v>19.649999999999999</v>
      </c>
      <c r="K666" s="3">
        <f t="shared" si="58"/>
        <v>0</v>
      </c>
      <c r="M666" s="27">
        <v>660</v>
      </c>
    </row>
    <row r="667" spans="2:13">
      <c r="B667" s="102"/>
      <c r="C667" s="98">
        <f t="shared" si="55"/>
        <v>19.649999999999999</v>
      </c>
      <c r="D667" s="88"/>
      <c r="E667" s="88"/>
      <c r="F667" s="88"/>
      <c r="G667" s="88"/>
      <c r="H667" s="89"/>
      <c r="I667" s="107">
        <f t="shared" si="57"/>
        <v>0</v>
      </c>
      <c r="J667" s="91">
        <f t="shared" si="56"/>
        <v>19.649999999999999</v>
      </c>
      <c r="K667" s="3">
        <f t="shared" si="58"/>
        <v>0</v>
      </c>
      <c r="M667" s="27">
        <v>661</v>
      </c>
    </row>
    <row r="668" spans="2:13">
      <c r="B668" s="102"/>
      <c r="C668" s="98">
        <f t="shared" si="55"/>
        <v>19.649999999999999</v>
      </c>
      <c r="D668" s="88"/>
      <c r="E668" s="88"/>
      <c r="F668" s="88"/>
      <c r="G668" s="88"/>
      <c r="H668" s="89"/>
      <c r="I668" s="107">
        <f t="shared" si="57"/>
        <v>0</v>
      </c>
      <c r="J668" s="91">
        <f t="shared" si="56"/>
        <v>19.649999999999999</v>
      </c>
      <c r="K668" s="3">
        <f t="shared" si="58"/>
        <v>0</v>
      </c>
      <c r="M668" s="27">
        <v>662</v>
      </c>
    </row>
    <row r="669" spans="2:13">
      <c r="B669" s="102"/>
      <c r="C669" s="98">
        <f t="shared" si="55"/>
        <v>19.649999999999999</v>
      </c>
      <c r="D669" s="88"/>
      <c r="E669" s="88"/>
      <c r="F669" s="88"/>
      <c r="G669" s="88"/>
      <c r="H669" s="89"/>
      <c r="I669" s="107">
        <f t="shared" si="57"/>
        <v>0</v>
      </c>
      <c r="J669" s="91">
        <f t="shared" si="56"/>
        <v>19.649999999999999</v>
      </c>
      <c r="K669" s="3">
        <f t="shared" si="58"/>
        <v>0</v>
      </c>
      <c r="M669" s="27">
        <v>663</v>
      </c>
    </row>
    <row r="670" spans="2:13">
      <c r="B670" s="102"/>
      <c r="C670" s="98">
        <f t="shared" si="55"/>
        <v>19.649999999999999</v>
      </c>
      <c r="D670" s="88"/>
      <c r="E670" s="88"/>
      <c r="F670" s="88"/>
      <c r="G670" s="88"/>
      <c r="H670" s="89"/>
      <c r="I670" s="107">
        <f t="shared" si="57"/>
        <v>0</v>
      </c>
      <c r="J670" s="91">
        <f t="shared" si="56"/>
        <v>19.649999999999999</v>
      </c>
      <c r="K670" s="3">
        <f t="shared" si="58"/>
        <v>0</v>
      </c>
      <c r="M670" s="27">
        <v>664</v>
      </c>
    </row>
    <row r="671" spans="2:13">
      <c r="B671" s="102"/>
      <c r="C671" s="98">
        <f t="shared" si="55"/>
        <v>19.649999999999999</v>
      </c>
      <c r="D671" s="88"/>
      <c r="E671" s="88"/>
      <c r="F671" s="88"/>
      <c r="G671" s="88"/>
      <c r="H671" s="89"/>
      <c r="I671" s="107">
        <f t="shared" si="57"/>
        <v>0</v>
      </c>
      <c r="J671" s="91">
        <f t="shared" si="56"/>
        <v>19.649999999999999</v>
      </c>
      <c r="K671" s="3">
        <f t="shared" si="58"/>
        <v>0</v>
      </c>
      <c r="M671" s="27">
        <v>665</v>
      </c>
    </row>
    <row r="672" spans="2:13">
      <c r="B672" s="102"/>
      <c r="C672" s="98">
        <f t="shared" si="55"/>
        <v>19.649999999999999</v>
      </c>
      <c r="D672" s="88"/>
      <c r="E672" s="88"/>
      <c r="F672" s="88"/>
      <c r="G672" s="88"/>
      <c r="H672" s="89"/>
      <c r="I672" s="107">
        <f t="shared" si="57"/>
        <v>0</v>
      </c>
      <c r="J672" s="91">
        <f t="shared" si="56"/>
        <v>19.649999999999999</v>
      </c>
      <c r="K672" s="3">
        <f t="shared" si="58"/>
        <v>0</v>
      </c>
      <c r="M672" s="27">
        <v>666</v>
      </c>
    </row>
    <row r="673" spans="2:13">
      <c r="B673" s="102"/>
      <c r="C673" s="98">
        <f t="shared" si="55"/>
        <v>19.649999999999999</v>
      </c>
      <c r="D673" s="88"/>
      <c r="E673" s="88"/>
      <c r="F673" s="88"/>
      <c r="G673" s="88"/>
      <c r="H673" s="89"/>
      <c r="I673" s="107">
        <f t="shared" si="57"/>
        <v>0</v>
      </c>
      <c r="J673" s="91">
        <f t="shared" si="56"/>
        <v>19.649999999999999</v>
      </c>
      <c r="K673" s="3">
        <f t="shared" si="58"/>
        <v>0</v>
      </c>
      <c r="M673" s="27">
        <v>667</v>
      </c>
    </row>
    <row r="674" spans="2:13">
      <c r="B674" s="102"/>
      <c r="C674" s="98">
        <f t="shared" si="55"/>
        <v>19.649999999999999</v>
      </c>
      <c r="D674" s="88"/>
      <c r="E674" s="88"/>
      <c r="F674" s="88"/>
      <c r="G674" s="88"/>
      <c r="H674" s="89"/>
      <c r="I674" s="107">
        <f t="shared" si="57"/>
        <v>0</v>
      </c>
      <c r="J674" s="91">
        <f t="shared" si="56"/>
        <v>19.649999999999999</v>
      </c>
      <c r="K674" s="3">
        <f t="shared" si="58"/>
        <v>0</v>
      </c>
      <c r="M674" s="27">
        <v>668</v>
      </c>
    </row>
    <row r="675" spans="2:13">
      <c r="B675" s="102"/>
      <c r="C675" s="98">
        <f t="shared" si="55"/>
        <v>19.649999999999999</v>
      </c>
      <c r="D675" s="88"/>
      <c r="E675" s="88"/>
      <c r="F675" s="88"/>
      <c r="G675" s="88"/>
      <c r="H675" s="89"/>
      <c r="I675" s="107">
        <f t="shared" si="57"/>
        <v>0</v>
      </c>
      <c r="J675" s="91">
        <f t="shared" si="56"/>
        <v>19.649999999999999</v>
      </c>
      <c r="K675" s="3">
        <f t="shared" si="58"/>
        <v>0</v>
      </c>
      <c r="M675" s="27">
        <v>669</v>
      </c>
    </row>
    <row r="676" spans="2:13">
      <c r="B676" s="102"/>
      <c r="C676" s="98">
        <f t="shared" si="55"/>
        <v>19.649999999999999</v>
      </c>
      <c r="D676" s="88"/>
      <c r="E676" s="88"/>
      <c r="F676" s="88"/>
      <c r="G676" s="88"/>
      <c r="H676" s="89"/>
      <c r="I676" s="107">
        <f t="shared" si="57"/>
        <v>0</v>
      </c>
      <c r="J676" s="91">
        <f t="shared" si="56"/>
        <v>19.649999999999999</v>
      </c>
      <c r="K676" s="3">
        <f t="shared" si="58"/>
        <v>0</v>
      </c>
      <c r="M676" s="27">
        <v>670</v>
      </c>
    </row>
    <row r="677" spans="2:13">
      <c r="B677" s="102"/>
      <c r="C677" s="98">
        <f t="shared" si="55"/>
        <v>19.649999999999999</v>
      </c>
      <c r="D677" s="88"/>
      <c r="E677" s="88"/>
      <c r="F677" s="88"/>
      <c r="G677" s="88"/>
      <c r="H677" s="89"/>
      <c r="I677" s="107">
        <f t="shared" si="57"/>
        <v>0</v>
      </c>
      <c r="J677" s="91">
        <f t="shared" si="56"/>
        <v>19.649999999999999</v>
      </c>
      <c r="K677" s="3">
        <f t="shared" si="58"/>
        <v>0</v>
      </c>
      <c r="M677" s="27">
        <v>671</v>
      </c>
    </row>
    <row r="678" spans="2:13">
      <c r="B678" s="102"/>
      <c r="C678" s="98">
        <f t="shared" si="55"/>
        <v>19.649999999999999</v>
      </c>
      <c r="D678" s="88"/>
      <c r="E678" s="88"/>
      <c r="F678" s="88"/>
      <c r="G678" s="88"/>
      <c r="H678" s="89"/>
      <c r="I678" s="107">
        <f t="shared" si="57"/>
        <v>0</v>
      </c>
      <c r="J678" s="91">
        <f t="shared" si="56"/>
        <v>19.649999999999999</v>
      </c>
      <c r="K678" s="3">
        <f t="shared" si="58"/>
        <v>0</v>
      </c>
      <c r="M678" s="27">
        <v>672</v>
      </c>
    </row>
    <row r="679" spans="2:13">
      <c r="B679" s="102"/>
      <c r="C679" s="98">
        <f t="shared" si="55"/>
        <v>19.649999999999999</v>
      </c>
      <c r="D679" s="88"/>
      <c r="E679" s="88"/>
      <c r="F679" s="88"/>
      <c r="G679" s="88"/>
      <c r="H679" s="89"/>
      <c r="I679" s="107">
        <f t="shared" si="57"/>
        <v>0</v>
      </c>
      <c r="J679" s="91">
        <f t="shared" si="56"/>
        <v>19.649999999999999</v>
      </c>
      <c r="K679" s="3">
        <f t="shared" si="58"/>
        <v>0</v>
      </c>
      <c r="M679" s="27">
        <v>673</v>
      </c>
    </row>
    <row r="680" spans="2:13">
      <c r="B680" s="102"/>
      <c r="C680" s="98">
        <f t="shared" si="55"/>
        <v>19.649999999999999</v>
      </c>
      <c r="D680" s="88"/>
      <c r="E680" s="88"/>
      <c r="F680" s="88"/>
      <c r="G680" s="88"/>
      <c r="H680" s="89"/>
      <c r="I680" s="107">
        <f t="shared" si="57"/>
        <v>0</v>
      </c>
      <c r="J680" s="91">
        <f t="shared" si="56"/>
        <v>19.649999999999999</v>
      </c>
      <c r="K680" s="3">
        <f t="shared" si="58"/>
        <v>0</v>
      </c>
      <c r="M680" s="27">
        <v>674</v>
      </c>
    </row>
    <row r="681" spans="2:13">
      <c r="B681" s="102"/>
      <c r="C681" s="98">
        <f t="shared" si="55"/>
        <v>19.649999999999999</v>
      </c>
      <c r="D681" s="88"/>
      <c r="E681" s="88"/>
      <c r="F681" s="88"/>
      <c r="G681" s="88"/>
      <c r="H681" s="89"/>
      <c r="I681" s="107">
        <f t="shared" si="57"/>
        <v>0</v>
      </c>
      <c r="J681" s="91">
        <f t="shared" si="56"/>
        <v>19.649999999999999</v>
      </c>
      <c r="K681" s="3">
        <f t="shared" si="58"/>
        <v>0</v>
      </c>
      <c r="M681" s="27">
        <v>675</v>
      </c>
    </row>
    <row r="682" spans="2:13">
      <c r="B682" s="102"/>
      <c r="C682" s="98">
        <f t="shared" si="55"/>
        <v>19.649999999999999</v>
      </c>
      <c r="D682" s="88"/>
      <c r="E682" s="88"/>
      <c r="F682" s="88"/>
      <c r="G682" s="88"/>
      <c r="H682" s="89"/>
      <c r="I682" s="107">
        <f t="shared" si="57"/>
        <v>0</v>
      </c>
      <c r="J682" s="91">
        <f t="shared" si="56"/>
        <v>19.649999999999999</v>
      </c>
      <c r="K682" s="3">
        <f t="shared" si="58"/>
        <v>0</v>
      </c>
      <c r="M682" s="27">
        <v>676</v>
      </c>
    </row>
    <row r="683" spans="2:13">
      <c r="B683" s="102"/>
      <c r="C683" s="98">
        <f t="shared" si="55"/>
        <v>19.649999999999999</v>
      </c>
      <c r="D683" s="88"/>
      <c r="E683" s="88"/>
      <c r="F683" s="88"/>
      <c r="G683" s="88"/>
      <c r="H683" s="89"/>
      <c r="I683" s="107">
        <f t="shared" si="57"/>
        <v>0</v>
      </c>
      <c r="J683" s="91">
        <f t="shared" si="56"/>
        <v>19.649999999999999</v>
      </c>
      <c r="K683" s="3">
        <f t="shared" si="58"/>
        <v>0</v>
      </c>
      <c r="M683" s="27">
        <v>677</v>
      </c>
    </row>
    <row r="684" spans="2:13">
      <c r="B684" s="102"/>
      <c r="C684" s="98">
        <f t="shared" si="55"/>
        <v>19.649999999999999</v>
      </c>
      <c r="D684" s="88"/>
      <c r="E684" s="88"/>
      <c r="F684" s="88"/>
      <c r="G684" s="88"/>
      <c r="H684" s="89"/>
      <c r="I684" s="107">
        <f t="shared" si="57"/>
        <v>0</v>
      </c>
      <c r="J684" s="91">
        <f t="shared" si="56"/>
        <v>19.649999999999999</v>
      </c>
      <c r="K684" s="3">
        <f t="shared" si="58"/>
        <v>0</v>
      </c>
      <c r="M684" s="27">
        <v>678</v>
      </c>
    </row>
    <row r="685" spans="2:13">
      <c r="B685" s="102"/>
      <c r="C685" s="98">
        <f t="shared" si="55"/>
        <v>19.649999999999999</v>
      </c>
      <c r="D685" s="88"/>
      <c r="E685" s="88"/>
      <c r="F685" s="88"/>
      <c r="G685" s="88"/>
      <c r="H685" s="89"/>
      <c r="I685" s="107">
        <f t="shared" si="57"/>
        <v>0</v>
      </c>
      <c r="J685" s="91">
        <f t="shared" si="56"/>
        <v>19.649999999999999</v>
      </c>
      <c r="K685" s="3">
        <f t="shared" si="58"/>
        <v>0</v>
      </c>
      <c r="M685" s="27">
        <v>679</v>
      </c>
    </row>
    <row r="686" spans="2:13">
      <c r="B686" s="102"/>
      <c r="C686" s="98">
        <f t="shared" si="55"/>
        <v>19.649999999999999</v>
      </c>
      <c r="D686" s="88"/>
      <c r="E686" s="88"/>
      <c r="F686" s="88"/>
      <c r="G686" s="88"/>
      <c r="H686" s="89"/>
      <c r="I686" s="107">
        <f t="shared" si="57"/>
        <v>0</v>
      </c>
      <c r="J686" s="91">
        <f t="shared" si="56"/>
        <v>19.649999999999999</v>
      </c>
      <c r="K686" s="3">
        <f t="shared" si="58"/>
        <v>0</v>
      </c>
      <c r="M686" s="27">
        <v>680</v>
      </c>
    </row>
    <row r="687" spans="2:13">
      <c r="B687" s="102"/>
      <c r="C687" s="98">
        <f t="shared" si="55"/>
        <v>19.649999999999999</v>
      </c>
      <c r="D687" s="88"/>
      <c r="E687" s="88"/>
      <c r="F687" s="88"/>
      <c r="G687" s="88"/>
      <c r="H687" s="89"/>
      <c r="I687" s="107">
        <f t="shared" si="57"/>
        <v>0</v>
      </c>
      <c r="J687" s="91">
        <f t="shared" si="56"/>
        <v>19.649999999999999</v>
      </c>
      <c r="K687" s="3">
        <f t="shared" si="58"/>
        <v>0</v>
      </c>
      <c r="M687" s="27">
        <v>681</v>
      </c>
    </row>
    <row r="688" spans="2:13">
      <c r="B688" s="102"/>
      <c r="C688" s="98">
        <f t="shared" si="55"/>
        <v>19.649999999999999</v>
      </c>
      <c r="D688" s="88"/>
      <c r="E688" s="88"/>
      <c r="F688" s="88"/>
      <c r="G688" s="88"/>
      <c r="H688" s="89"/>
      <c r="I688" s="107">
        <f t="shared" si="57"/>
        <v>0</v>
      </c>
      <c r="J688" s="91">
        <f t="shared" si="56"/>
        <v>19.649999999999999</v>
      </c>
      <c r="K688" s="3">
        <f t="shared" si="58"/>
        <v>0</v>
      </c>
      <c r="M688" s="27">
        <v>682</v>
      </c>
    </row>
    <row r="689" spans="2:13">
      <c r="B689" s="102"/>
      <c r="C689" s="98">
        <f t="shared" si="55"/>
        <v>19.649999999999999</v>
      </c>
      <c r="D689" s="88"/>
      <c r="E689" s="88"/>
      <c r="F689" s="88"/>
      <c r="G689" s="88"/>
      <c r="H689" s="89"/>
      <c r="I689" s="107">
        <f t="shared" si="57"/>
        <v>0</v>
      </c>
      <c r="J689" s="91">
        <f t="shared" si="56"/>
        <v>19.649999999999999</v>
      </c>
      <c r="K689" s="3">
        <f t="shared" si="58"/>
        <v>0</v>
      </c>
      <c r="M689" s="27">
        <v>683</v>
      </c>
    </row>
    <row r="690" spans="2:13">
      <c r="B690" s="102"/>
      <c r="C690" s="98">
        <f t="shared" si="55"/>
        <v>19.649999999999999</v>
      </c>
      <c r="D690" s="88"/>
      <c r="E690" s="88"/>
      <c r="F690" s="88"/>
      <c r="G690" s="88"/>
      <c r="H690" s="89"/>
      <c r="I690" s="107">
        <f t="shared" si="57"/>
        <v>0</v>
      </c>
      <c r="J690" s="91">
        <f t="shared" si="56"/>
        <v>19.649999999999999</v>
      </c>
      <c r="K690" s="3">
        <f t="shared" si="58"/>
        <v>0</v>
      </c>
      <c r="M690" s="27">
        <v>684</v>
      </c>
    </row>
    <row r="691" spans="2:13">
      <c r="B691" s="102"/>
      <c r="C691" s="98">
        <f t="shared" si="55"/>
        <v>19.649999999999999</v>
      </c>
      <c r="D691" s="88"/>
      <c r="E691" s="88"/>
      <c r="F691" s="88"/>
      <c r="G691" s="88"/>
      <c r="H691" s="89"/>
      <c r="I691" s="107">
        <f t="shared" si="57"/>
        <v>0</v>
      </c>
      <c r="J691" s="91">
        <f t="shared" si="56"/>
        <v>19.649999999999999</v>
      </c>
      <c r="K691" s="3">
        <f t="shared" si="58"/>
        <v>0</v>
      </c>
      <c r="M691" s="27">
        <v>685</v>
      </c>
    </row>
    <row r="692" spans="2:13">
      <c r="B692" s="102"/>
      <c r="C692" s="98">
        <f t="shared" si="55"/>
        <v>19.649999999999999</v>
      </c>
      <c r="D692" s="88"/>
      <c r="E692" s="88"/>
      <c r="F692" s="88"/>
      <c r="G692" s="88"/>
      <c r="H692" s="89"/>
      <c r="I692" s="107">
        <f t="shared" si="57"/>
        <v>0</v>
      </c>
      <c r="J692" s="91">
        <f t="shared" si="56"/>
        <v>19.649999999999999</v>
      </c>
      <c r="K692" s="3">
        <f t="shared" si="58"/>
        <v>0</v>
      </c>
      <c r="M692" s="27">
        <v>686</v>
      </c>
    </row>
    <row r="693" spans="2:13">
      <c r="B693" s="102"/>
      <c r="C693" s="98">
        <f t="shared" si="55"/>
        <v>19.649999999999999</v>
      </c>
      <c r="D693" s="88"/>
      <c r="E693" s="88"/>
      <c r="F693" s="88"/>
      <c r="G693" s="88"/>
      <c r="H693" s="89"/>
      <c r="I693" s="107">
        <f t="shared" si="57"/>
        <v>0</v>
      </c>
      <c r="J693" s="91">
        <f t="shared" si="56"/>
        <v>19.649999999999999</v>
      </c>
      <c r="K693" s="3">
        <f t="shared" si="58"/>
        <v>0</v>
      </c>
      <c r="M693" s="27">
        <v>687</v>
      </c>
    </row>
    <row r="694" spans="2:13">
      <c r="B694" s="102"/>
      <c r="C694" s="98">
        <f t="shared" si="55"/>
        <v>19.649999999999999</v>
      </c>
      <c r="D694" s="88"/>
      <c r="E694" s="88"/>
      <c r="F694" s="88"/>
      <c r="G694" s="88"/>
      <c r="H694" s="89"/>
      <c r="I694" s="107">
        <f t="shared" si="57"/>
        <v>0</v>
      </c>
      <c r="J694" s="91">
        <f t="shared" si="56"/>
        <v>19.649999999999999</v>
      </c>
      <c r="K694" s="3">
        <f t="shared" si="58"/>
        <v>0</v>
      </c>
      <c r="M694" s="27">
        <v>688</v>
      </c>
    </row>
    <row r="695" spans="2:13">
      <c r="B695" s="102"/>
      <c r="C695" s="98">
        <f t="shared" si="55"/>
        <v>19.649999999999999</v>
      </c>
      <c r="D695" s="88"/>
      <c r="E695" s="88"/>
      <c r="F695" s="88"/>
      <c r="G695" s="88"/>
      <c r="H695" s="89"/>
      <c r="I695" s="107">
        <f t="shared" si="57"/>
        <v>0</v>
      </c>
      <c r="J695" s="91">
        <f t="shared" si="56"/>
        <v>19.649999999999999</v>
      </c>
      <c r="K695" s="3">
        <f t="shared" si="58"/>
        <v>0</v>
      </c>
      <c r="M695" s="27">
        <v>689</v>
      </c>
    </row>
    <row r="696" spans="2:13">
      <c r="B696" s="102"/>
      <c r="C696" s="98">
        <f t="shared" si="55"/>
        <v>19.649999999999999</v>
      </c>
      <c r="D696" s="88"/>
      <c r="E696" s="88"/>
      <c r="F696" s="88"/>
      <c r="G696" s="88"/>
      <c r="H696" s="89"/>
      <c r="I696" s="107">
        <f t="shared" si="57"/>
        <v>0</v>
      </c>
      <c r="J696" s="91">
        <f t="shared" si="56"/>
        <v>19.649999999999999</v>
      </c>
      <c r="K696" s="3">
        <f t="shared" si="58"/>
        <v>0</v>
      </c>
      <c r="M696" s="27">
        <v>690</v>
      </c>
    </row>
    <row r="697" spans="2:13">
      <c r="B697" s="102"/>
      <c r="C697" s="98">
        <f t="shared" si="55"/>
        <v>19.649999999999999</v>
      </c>
      <c r="D697" s="88"/>
      <c r="E697" s="88"/>
      <c r="F697" s="88"/>
      <c r="G697" s="88"/>
      <c r="H697" s="89"/>
      <c r="I697" s="107">
        <f t="shared" si="57"/>
        <v>0</v>
      </c>
      <c r="J697" s="91">
        <f t="shared" si="56"/>
        <v>19.649999999999999</v>
      </c>
      <c r="K697" s="3">
        <f t="shared" si="58"/>
        <v>0</v>
      </c>
      <c r="M697" s="27">
        <v>691</v>
      </c>
    </row>
    <row r="698" spans="2:13">
      <c r="B698" s="102"/>
      <c r="C698" s="98">
        <f t="shared" si="55"/>
        <v>19.649999999999999</v>
      </c>
      <c r="D698" s="88"/>
      <c r="E698" s="88"/>
      <c r="F698" s="88"/>
      <c r="G698" s="88"/>
      <c r="H698" s="89"/>
      <c r="I698" s="107">
        <f t="shared" si="57"/>
        <v>0</v>
      </c>
      <c r="J698" s="91">
        <f t="shared" si="56"/>
        <v>19.649999999999999</v>
      </c>
      <c r="K698" s="3">
        <f t="shared" si="58"/>
        <v>0</v>
      </c>
      <c r="M698" s="27">
        <v>692</v>
      </c>
    </row>
    <row r="699" spans="2:13">
      <c r="B699" s="102"/>
      <c r="C699" s="98">
        <f t="shared" si="55"/>
        <v>19.649999999999999</v>
      </c>
      <c r="D699" s="88"/>
      <c r="E699" s="88"/>
      <c r="F699" s="88"/>
      <c r="G699" s="88"/>
      <c r="H699" s="89"/>
      <c r="I699" s="107">
        <f t="shared" si="57"/>
        <v>0</v>
      </c>
      <c r="J699" s="91">
        <f t="shared" si="56"/>
        <v>19.649999999999999</v>
      </c>
      <c r="K699" s="3">
        <f t="shared" si="58"/>
        <v>0</v>
      </c>
      <c r="M699" s="27">
        <v>693</v>
      </c>
    </row>
    <row r="700" spans="2:13">
      <c r="B700" s="102"/>
      <c r="C700" s="98">
        <f t="shared" si="55"/>
        <v>19.649999999999999</v>
      </c>
      <c r="D700" s="88"/>
      <c r="E700" s="88"/>
      <c r="F700" s="88"/>
      <c r="G700" s="88"/>
      <c r="H700" s="89"/>
      <c r="I700" s="107">
        <f t="shared" si="57"/>
        <v>0</v>
      </c>
      <c r="J700" s="91">
        <f t="shared" si="56"/>
        <v>19.649999999999999</v>
      </c>
      <c r="K700" s="3">
        <f t="shared" si="58"/>
        <v>0</v>
      </c>
      <c r="M700" s="27">
        <v>694</v>
      </c>
    </row>
    <row r="701" spans="2:13">
      <c r="B701" s="102"/>
      <c r="C701" s="98">
        <f t="shared" si="55"/>
        <v>19.649999999999999</v>
      </c>
      <c r="D701" s="88"/>
      <c r="E701" s="88"/>
      <c r="F701" s="88"/>
      <c r="G701" s="88"/>
      <c r="H701" s="89"/>
      <c r="I701" s="107">
        <f t="shared" si="57"/>
        <v>0</v>
      </c>
      <c r="J701" s="91">
        <f t="shared" si="56"/>
        <v>19.649999999999999</v>
      </c>
      <c r="K701" s="3">
        <f t="shared" si="58"/>
        <v>0</v>
      </c>
      <c r="M701" s="27">
        <v>695</v>
      </c>
    </row>
    <row r="702" spans="2:13">
      <c r="B702" s="102"/>
      <c r="C702" s="98">
        <f t="shared" si="55"/>
        <v>19.649999999999999</v>
      </c>
      <c r="D702" s="88"/>
      <c r="E702" s="88"/>
      <c r="F702" s="88"/>
      <c r="G702" s="88"/>
      <c r="H702" s="89"/>
      <c r="I702" s="107">
        <f t="shared" si="57"/>
        <v>0</v>
      </c>
      <c r="J702" s="91">
        <f t="shared" si="56"/>
        <v>19.649999999999999</v>
      </c>
      <c r="K702" s="3">
        <f t="shared" si="58"/>
        <v>0</v>
      </c>
      <c r="M702" s="27">
        <v>696</v>
      </c>
    </row>
    <row r="703" spans="2:13">
      <c r="B703" s="102"/>
      <c r="C703" s="98">
        <f t="shared" si="55"/>
        <v>19.649999999999999</v>
      </c>
      <c r="D703" s="88"/>
      <c r="E703" s="88"/>
      <c r="F703" s="88"/>
      <c r="G703" s="88"/>
      <c r="H703" s="89"/>
      <c r="I703" s="107">
        <f t="shared" si="57"/>
        <v>0</v>
      </c>
      <c r="J703" s="91">
        <f t="shared" si="56"/>
        <v>19.649999999999999</v>
      </c>
      <c r="K703" s="3">
        <f t="shared" si="58"/>
        <v>0</v>
      </c>
      <c r="M703" s="27">
        <v>697</v>
      </c>
    </row>
    <row r="704" spans="2:13">
      <c r="B704" s="102"/>
      <c r="C704" s="98">
        <f t="shared" si="55"/>
        <v>19.649999999999999</v>
      </c>
      <c r="D704" s="88"/>
      <c r="E704" s="88"/>
      <c r="F704" s="88"/>
      <c r="G704" s="88"/>
      <c r="H704" s="89"/>
      <c r="I704" s="107">
        <f t="shared" si="57"/>
        <v>0</v>
      </c>
      <c r="J704" s="91">
        <f t="shared" si="56"/>
        <v>19.649999999999999</v>
      </c>
      <c r="K704" s="3">
        <f t="shared" si="58"/>
        <v>0</v>
      </c>
      <c r="M704" s="27">
        <v>698</v>
      </c>
    </row>
    <row r="705" spans="2:13">
      <c r="B705" s="102"/>
      <c r="C705" s="98">
        <f t="shared" si="55"/>
        <v>19.649999999999999</v>
      </c>
      <c r="D705" s="88"/>
      <c r="E705" s="88"/>
      <c r="F705" s="88"/>
      <c r="G705" s="88"/>
      <c r="H705" s="89"/>
      <c r="I705" s="107">
        <f t="shared" si="57"/>
        <v>0</v>
      </c>
      <c r="J705" s="91">
        <f t="shared" si="56"/>
        <v>19.649999999999999</v>
      </c>
      <c r="K705" s="3">
        <f t="shared" si="58"/>
        <v>0</v>
      </c>
      <c r="M705" s="27">
        <v>699</v>
      </c>
    </row>
    <row r="706" spans="2:13">
      <c r="B706" s="102"/>
      <c r="C706" s="98">
        <f t="shared" si="55"/>
        <v>19.649999999999999</v>
      </c>
      <c r="D706" s="88"/>
      <c r="E706" s="88"/>
      <c r="F706" s="88"/>
      <c r="G706" s="88"/>
      <c r="H706" s="89"/>
      <c r="I706" s="107">
        <f t="shared" si="57"/>
        <v>0</v>
      </c>
      <c r="J706" s="91">
        <f t="shared" si="56"/>
        <v>19.649999999999999</v>
      </c>
      <c r="K706" s="3">
        <f t="shared" si="58"/>
        <v>0</v>
      </c>
      <c r="M706" s="27">
        <v>700</v>
      </c>
    </row>
    <row r="707" spans="2:13">
      <c r="B707" s="102"/>
      <c r="C707" s="98">
        <f t="shared" si="55"/>
        <v>19.649999999999999</v>
      </c>
      <c r="D707" s="88"/>
      <c r="E707" s="88"/>
      <c r="F707" s="88"/>
      <c r="G707" s="88"/>
      <c r="H707" s="89"/>
      <c r="I707" s="107">
        <f t="shared" si="57"/>
        <v>0</v>
      </c>
      <c r="J707" s="91">
        <f t="shared" si="56"/>
        <v>19.649999999999999</v>
      </c>
      <c r="K707" s="3">
        <f t="shared" si="58"/>
        <v>0</v>
      </c>
      <c r="M707" s="27">
        <v>701</v>
      </c>
    </row>
    <row r="708" spans="2:13">
      <c r="B708" s="102"/>
      <c r="C708" s="98">
        <f t="shared" si="55"/>
        <v>19.649999999999999</v>
      </c>
      <c r="D708" s="88"/>
      <c r="E708" s="88"/>
      <c r="F708" s="88"/>
      <c r="G708" s="88"/>
      <c r="H708" s="89"/>
      <c r="I708" s="107">
        <f t="shared" si="57"/>
        <v>0</v>
      </c>
      <c r="J708" s="91">
        <f t="shared" si="56"/>
        <v>19.649999999999999</v>
      </c>
      <c r="K708" s="3">
        <f t="shared" si="58"/>
        <v>0</v>
      </c>
      <c r="M708" s="27">
        <v>702</v>
      </c>
    </row>
    <row r="709" spans="2:13">
      <c r="B709" s="102"/>
      <c r="C709" s="98">
        <f t="shared" si="55"/>
        <v>19.649999999999999</v>
      </c>
      <c r="D709" s="88"/>
      <c r="E709" s="88"/>
      <c r="F709" s="88"/>
      <c r="G709" s="88"/>
      <c r="H709" s="89"/>
      <c r="I709" s="107">
        <f t="shared" si="57"/>
        <v>0</v>
      </c>
      <c r="J709" s="91">
        <f t="shared" si="56"/>
        <v>19.649999999999999</v>
      </c>
      <c r="K709" s="3">
        <f t="shared" si="58"/>
        <v>0</v>
      </c>
      <c r="M709" s="27">
        <v>703</v>
      </c>
    </row>
    <row r="710" spans="2:13">
      <c r="B710" s="102"/>
      <c r="C710" s="98">
        <f t="shared" ref="C710:C773" si="59">IF(B710&gt;0,C709+B710,C709)</f>
        <v>19.649999999999999</v>
      </c>
      <c r="D710" s="88"/>
      <c r="E710" s="88"/>
      <c r="F710" s="88"/>
      <c r="G710" s="88"/>
      <c r="H710" s="89"/>
      <c r="I710" s="107">
        <f t="shared" si="57"/>
        <v>0</v>
      </c>
      <c r="J710" s="91">
        <f t="shared" ref="J710:J773" si="60">C710+I710</f>
        <v>19.649999999999999</v>
      </c>
      <c r="K710" s="3">
        <f t="shared" si="58"/>
        <v>0</v>
      </c>
      <c r="M710" s="27">
        <v>704</v>
      </c>
    </row>
    <row r="711" spans="2:13">
      <c r="B711" s="102"/>
      <c r="C711" s="98">
        <f t="shared" si="59"/>
        <v>19.649999999999999</v>
      </c>
      <c r="D711" s="88"/>
      <c r="E711" s="88"/>
      <c r="F711" s="88"/>
      <c r="G711" s="88"/>
      <c r="H711" s="89"/>
      <c r="I711" s="107">
        <f t="shared" ref="I711:I774" si="61">H711*I$5</f>
        <v>0</v>
      </c>
      <c r="J711" s="91">
        <f t="shared" si="60"/>
        <v>19.649999999999999</v>
      </c>
      <c r="K711" s="3">
        <f t="shared" ref="K711:K774" si="62">I711/J711</f>
        <v>0</v>
      </c>
      <c r="M711" s="27">
        <v>705</v>
      </c>
    </row>
    <row r="712" spans="2:13">
      <c r="B712" s="102"/>
      <c r="C712" s="98">
        <f t="shared" si="59"/>
        <v>19.649999999999999</v>
      </c>
      <c r="D712" s="88"/>
      <c r="E712" s="88"/>
      <c r="F712" s="88"/>
      <c r="G712" s="88"/>
      <c r="H712" s="89"/>
      <c r="I712" s="107">
        <f t="shared" si="61"/>
        <v>0</v>
      </c>
      <c r="J712" s="91">
        <f t="shared" si="60"/>
        <v>19.649999999999999</v>
      </c>
      <c r="K712" s="3">
        <f t="shared" si="62"/>
        <v>0</v>
      </c>
      <c r="M712" s="27">
        <v>706</v>
      </c>
    </row>
    <row r="713" spans="2:13">
      <c r="B713" s="102"/>
      <c r="C713" s="98">
        <f t="shared" si="59"/>
        <v>19.649999999999999</v>
      </c>
      <c r="D713" s="88"/>
      <c r="E713" s="88"/>
      <c r="F713" s="88"/>
      <c r="G713" s="88"/>
      <c r="H713" s="89"/>
      <c r="I713" s="107">
        <f t="shared" si="61"/>
        <v>0</v>
      </c>
      <c r="J713" s="91">
        <f t="shared" si="60"/>
        <v>19.649999999999999</v>
      </c>
      <c r="K713" s="3">
        <f t="shared" si="62"/>
        <v>0</v>
      </c>
      <c r="M713" s="27">
        <v>707</v>
      </c>
    </row>
    <row r="714" spans="2:13">
      <c r="B714" s="102"/>
      <c r="C714" s="98">
        <f t="shared" si="59"/>
        <v>19.649999999999999</v>
      </c>
      <c r="D714" s="88"/>
      <c r="E714" s="88"/>
      <c r="F714" s="88"/>
      <c r="G714" s="88"/>
      <c r="H714" s="89"/>
      <c r="I714" s="107">
        <f t="shared" si="61"/>
        <v>0</v>
      </c>
      <c r="J714" s="91">
        <f t="shared" si="60"/>
        <v>19.649999999999999</v>
      </c>
      <c r="K714" s="3">
        <f t="shared" si="62"/>
        <v>0</v>
      </c>
      <c r="M714" s="27">
        <v>708</v>
      </c>
    </row>
    <row r="715" spans="2:13">
      <c r="B715" s="102"/>
      <c r="C715" s="98">
        <f t="shared" si="59"/>
        <v>19.649999999999999</v>
      </c>
      <c r="D715" s="88"/>
      <c r="E715" s="88"/>
      <c r="F715" s="88"/>
      <c r="G715" s="88"/>
      <c r="H715" s="89"/>
      <c r="I715" s="107">
        <f t="shared" si="61"/>
        <v>0</v>
      </c>
      <c r="J715" s="91">
        <f t="shared" si="60"/>
        <v>19.649999999999999</v>
      </c>
      <c r="K715" s="3">
        <f t="shared" si="62"/>
        <v>0</v>
      </c>
      <c r="M715" s="27">
        <v>709</v>
      </c>
    </row>
    <row r="716" spans="2:13">
      <c r="B716" s="102"/>
      <c r="C716" s="98">
        <f t="shared" si="59"/>
        <v>19.649999999999999</v>
      </c>
      <c r="D716" s="88"/>
      <c r="E716" s="88"/>
      <c r="F716" s="88"/>
      <c r="G716" s="88"/>
      <c r="H716" s="89"/>
      <c r="I716" s="107">
        <f t="shared" si="61"/>
        <v>0</v>
      </c>
      <c r="J716" s="91">
        <f t="shared" si="60"/>
        <v>19.649999999999999</v>
      </c>
      <c r="K716" s="3">
        <f t="shared" si="62"/>
        <v>0</v>
      </c>
      <c r="M716" s="27">
        <v>710</v>
      </c>
    </row>
    <row r="717" spans="2:13">
      <c r="B717" s="102"/>
      <c r="C717" s="98">
        <f t="shared" si="59"/>
        <v>19.649999999999999</v>
      </c>
      <c r="D717" s="88"/>
      <c r="E717" s="88"/>
      <c r="F717" s="88"/>
      <c r="G717" s="88"/>
      <c r="H717" s="89"/>
      <c r="I717" s="107">
        <f t="shared" si="61"/>
        <v>0</v>
      </c>
      <c r="J717" s="91">
        <f t="shared" si="60"/>
        <v>19.649999999999999</v>
      </c>
      <c r="K717" s="3">
        <f t="shared" si="62"/>
        <v>0</v>
      </c>
      <c r="M717" s="27">
        <v>711</v>
      </c>
    </row>
    <row r="718" spans="2:13">
      <c r="B718" s="102"/>
      <c r="C718" s="98">
        <f t="shared" si="59"/>
        <v>19.649999999999999</v>
      </c>
      <c r="D718" s="88"/>
      <c r="E718" s="88"/>
      <c r="F718" s="88"/>
      <c r="G718" s="88"/>
      <c r="H718" s="89"/>
      <c r="I718" s="107">
        <f t="shared" si="61"/>
        <v>0</v>
      </c>
      <c r="J718" s="91">
        <f t="shared" si="60"/>
        <v>19.649999999999999</v>
      </c>
      <c r="K718" s="3">
        <f t="shared" si="62"/>
        <v>0</v>
      </c>
      <c r="M718" s="27">
        <v>712</v>
      </c>
    </row>
    <row r="719" spans="2:13">
      <c r="B719" s="102"/>
      <c r="C719" s="98">
        <f t="shared" si="59"/>
        <v>19.649999999999999</v>
      </c>
      <c r="D719" s="88"/>
      <c r="E719" s="88"/>
      <c r="F719" s="88"/>
      <c r="G719" s="88"/>
      <c r="H719" s="89"/>
      <c r="I719" s="107">
        <f t="shared" si="61"/>
        <v>0</v>
      </c>
      <c r="J719" s="91">
        <f t="shared" si="60"/>
        <v>19.649999999999999</v>
      </c>
      <c r="K719" s="3">
        <f t="shared" si="62"/>
        <v>0</v>
      </c>
      <c r="M719" s="27">
        <v>713</v>
      </c>
    </row>
    <row r="720" spans="2:13">
      <c r="B720" s="102"/>
      <c r="C720" s="98">
        <f t="shared" si="59"/>
        <v>19.649999999999999</v>
      </c>
      <c r="D720" s="88"/>
      <c r="E720" s="88"/>
      <c r="F720" s="88"/>
      <c r="G720" s="88"/>
      <c r="H720" s="89"/>
      <c r="I720" s="107">
        <f t="shared" si="61"/>
        <v>0</v>
      </c>
      <c r="J720" s="91">
        <f t="shared" si="60"/>
        <v>19.649999999999999</v>
      </c>
      <c r="K720" s="3">
        <f t="shared" si="62"/>
        <v>0</v>
      </c>
      <c r="M720" s="27">
        <v>714</v>
      </c>
    </row>
    <row r="721" spans="2:13">
      <c r="B721" s="102"/>
      <c r="C721" s="98">
        <f t="shared" si="59"/>
        <v>19.649999999999999</v>
      </c>
      <c r="D721" s="88"/>
      <c r="E721" s="88"/>
      <c r="F721" s="88"/>
      <c r="G721" s="88"/>
      <c r="H721" s="89"/>
      <c r="I721" s="107">
        <f t="shared" si="61"/>
        <v>0</v>
      </c>
      <c r="J721" s="91">
        <f t="shared" si="60"/>
        <v>19.649999999999999</v>
      </c>
      <c r="K721" s="3">
        <f t="shared" si="62"/>
        <v>0</v>
      </c>
      <c r="M721" s="27">
        <v>715</v>
      </c>
    </row>
    <row r="722" spans="2:13">
      <c r="B722" s="102"/>
      <c r="C722" s="98">
        <f t="shared" si="59"/>
        <v>19.649999999999999</v>
      </c>
      <c r="D722" s="88"/>
      <c r="E722" s="88"/>
      <c r="F722" s="88"/>
      <c r="G722" s="88"/>
      <c r="H722" s="89"/>
      <c r="I722" s="107">
        <f t="shared" si="61"/>
        <v>0</v>
      </c>
      <c r="J722" s="91">
        <f t="shared" si="60"/>
        <v>19.649999999999999</v>
      </c>
      <c r="K722" s="3">
        <f t="shared" si="62"/>
        <v>0</v>
      </c>
      <c r="M722" s="27">
        <v>716</v>
      </c>
    </row>
    <row r="723" spans="2:13">
      <c r="B723" s="102"/>
      <c r="C723" s="98">
        <f t="shared" si="59"/>
        <v>19.649999999999999</v>
      </c>
      <c r="D723" s="88"/>
      <c r="E723" s="88"/>
      <c r="F723" s="88"/>
      <c r="G723" s="88"/>
      <c r="H723" s="89"/>
      <c r="I723" s="107">
        <f t="shared" si="61"/>
        <v>0</v>
      </c>
      <c r="J723" s="91">
        <f t="shared" si="60"/>
        <v>19.649999999999999</v>
      </c>
      <c r="K723" s="3">
        <f t="shared" si="62"/>
        <v>0</v>
      </c>
      <c r="M723" s="27">
        <v>717</v>
      </c>
    </row>
    <row r="724" spans="2:13">
      <c r="B724" s="102"/>
      <c r="C724" s="98">
        <f t="shared" si="59"/>
        <v>19.649999999999999</v>
      </c>
      <c r="D724" s="88"/>
      <c r="E724" s="88"/>
      <c r="F724" s="88"/>
      <c r="G724" s="88"/>
      <c r="H724" s="89"/>
      <c r="I724" s="107">
        <f t="shared" si="61"/>
        <v>0</v>
      </c>
      <c r="J724" s="91">
        <f t="shared" si="60"/>
        <v>19.649999999999999</v>
      </c>
      <c r="K724" s="3">
        <f t="shared" si="62"/>
        <v>0</v>
      </c>
      <c r="M724" s="27">
        <v>718</v>
      </c>
    </row>
    <row r="725" spans="2:13">
      <c r="B725" s="102"/>
      <c r="C725" s="98">
        <f t="shared" si="59"/>
        <v>19.649999999999999</v>
      </c>
      <c r="D725" s="88"/>
      <c r="E725" s="88"/>
      <c r="F725" s="88"/>
      <c r="G725" s="88"/>
      <c r="H725" s="89"/>
      <c r="I725" s="107">
        <f t="shared" si="61"/>
        <v>0</v>
      </c>
      <c r="J725" s="91">
        <f t="shared" si="60"/>
        <v>19.649999999999999</v>
      </c>
      <c r="K725" s="3">
        <f t="shared" si="62"/>
        <v>0</v>
      </c>
      <c r="M725" s="27">
        <v>719</v>
      </c>
    </row>
    <row r="726" spans="2:13">
      <c r="B726" s="102"/>
      <c r="C726" s="98">
        <f t="shared" si="59"/>
        <v>19.649999999999999</v>
      </c>
      <c r="D726" s="88"/>
      <c r="E726" s="88"/>
      <c r="F726" s="88"/>
      <c r="G726" s="88"/>
      <c r="H726" s="89"/>
      <c r="I726" s="107">
        <f t="shared" si="61"/>
        <v>0</v>
      </c>
      <c r="J726" s="91">
        <f t="shared" si="60"/>
        <v>19.649999999999999</v>
      </c>
      <c r="K726" s="3">
        <f t="shared" si="62"/>
        <v>0</v>
      </c>
      <c r="M726" s="27">
        <v>720</v>
      </c>
    </row>
    <row r="727" spans="2:13">
      <c r="B727" s="102"/>
      <c r="C727" s="98">
        <f t="shared" si="59"/>
        <v>19.649999999999999</v>
      </c>
      <c r="D727" s="88"/>
      <c r="E727" s="88"/>
      <c r="F727" s="88"/>
      <c r="G727" s="88"/>
      <c r="H727" s="89"/>
      <c r="I727" s="107">
        <f t="shared" si="61"/>
        <v>0</v>
      </c>
      <c r="J727" s="91">
        <f t="shared" si="60"/>
        <v>19.649999999999999</v>
      </c>
      <c r="K727" s="3">
        <f t="shared" si="62"/>
        <v>0</v>
      </c>
      <c r="M727" s="27">
        <v>721</v>
      </c>
    </row>
    <row r="728" spans="2:13">
      <c r="B728" s="102"/>
      <c r="C728" s="98">
        <f t="shared" si="59"/>
        <v>19.649999999999999</v>
      </c>
      <c r="D728" s="88"/>
      <c r="E728" s="88"/>
      <c r="F728" s="88"/>
      <c r="G728" s="88"/>
      <c r="H728" s="89"/>
      <c r="I728" s="107">
        <f t="shared" si="61"/>
        <v>0</v>
      </c>
      <c r="J728" s="91">
        <f t="shared" si="60"/>
        <v>19.649999999999999</v>
      </c>
      <c r="K728" s="3">
        <f t="shared" si="62"/>
        <v>0</v>
      </c>
      <c r="M728" s="27">
        <v>722</v>
      </c>
    </row>
    <row r="729" spans="2:13">
      <c r="B729" s="102"/>
      <c r="C729" s="98">
        <f t="shared" si="59"/>
        <v>19.649999999999999</v>
      </c>
      <c r="D729" s="88"/>
      <c r="E729" s="88"/>
      <c r="F729" s="88"/>
      <c r="G729" s="88"/>
      <c r="H729" s="89"/>
      <c r="I729" s="107">
        <f t="shared" si="61"/>
        <v>0</v>
      </c>
      <c r="J729" s="91">
        <f t="shared" si="60"/>
        <v>19.649999999999999</v>
      </c>
      <c r="K729" s="3">
        <f t="shared" si="62"/>
        <v>0</v>
      </c>
      <c r="M729" s="27">
        <v>723</v>
      </c>
    </row>
    <row r="730" spans="2:13">
      <c r="B730" s="102"/>
      <c r="C730" s="98">
        <f t="shared" si="59"/>
        <v>19.649999999999999</v>
      </c>
      <c r="D730" s="88"/>
      <c r="E730" s="88"/>
      <c r="F730" s="88"/>
      <c r="G730" s="88"/>
      <c r="H730" s="89"/>
      <c r="I730" s="107">
        <f t="shared" si="61"/>
        <v>0</v>
      </c>
      <c r="J730" s="91">
        <f t="shared" si="60"/>
        <v>19.649999999999999</v>
      </c>
      <c r="K730" s="3">
        <f t="shared" si="62"/>
        <v>0</v>
      </c>
      <c r="M730" s="27">
        <v>724</v>
      </c>
    </row>
    <row r="731" spans="2:13">
      <c r="B731" s="102"/>
      <c r="C731" s="98">
        <f t="shared" si="59"/>
        <v>19.649999999999999</v>
      </c>
      <c r="D731" s="88"/>
      <c r="E731" s="88"/>
      <c r="F731" s="88"/>
      <c r="G731" s="88"/>
      <c r="H731" s="89"/>
      <c r="I731" s="107">
        <f t="shared" si="61"/>
        <v>0</v>
      </c>
      <c r="J731" s="91">
        <f t="shared" si="60"/>
        <v>19.649999999999999</v>
      </c>
      <c r="K731" s="3">
        <f t="shared" si="62"/>
        <v>0</v>
      </c>
      <c r="M731" s="27">
        <v>725</v>
      </c>
    </row>
    <row r="732" spans="2:13">
      <c r="B732" s="102"/>
      <c r="C732" s="98">
        <f t="shared" si="59"/>
        <v>19.649999999999999</v>
      </c>
      <c r="D732" s="88"/>
      <c r="E732" s="88"/>
      <c r="F732" s="88"/>
      <c r="G732" s="88"/>
      <c r="H732" s="89"/>
      <c r="I732" s="107">
        <f t="shared" si="61"/>
        <v>0</v>
      </c>
      <c r="J732" s="91">
        <f t="shared" si="60"/>
        <v>19.649999999999999</v>
      </c>
      <c r="K732" s="3">
        <f t="shared" si="62"/>
        <v>0</v>
      </c>
      <c r="M732" s="27">
        <v>726</v>
      </c>
    </row>
    <row r="733" spans="2:13">
      <c r="B733" s="102"/>
      <c r="C733" s="98">
        <f t="shared" si="59"/>
        <v>19.649999999999999</v>
      </c>
      <c r="D733" s="88"/>
      <c r="E733" s="88"/>
      <c r="F733" s="88"/>
      <c r="G733" s="88"/>
      <c r="H733" s="89"/>
      <c r="I733" s="107">
        <f t="shared" si="61"/>
        <v>0</v>
      </c>
      <c r="J733" s="91">
        <f t="shared" si="60"/>
        <v>19.649999999999999</v>
      </c>
      <c r="K733" s="3">
        <f t="shared" si="62"/>
        <v>0</v>
      </c>
      <c r="M733" s="27">
        <v>727</v>
      </c>
    </row>
    <row r="734" spans="2:13">
      <c r="B734" s="102"/>
      <c r="C734" s="98">
        <f t="shared" si="59"/>
        <v>19.649999999999999</v>
      </c>
      <c r="D734" s="88"/>
      <c r="E734" s="88"/>
      <c r="F734" s="88"/>
      <c r="G734" s="88"/>
      <c r="H734" s="89"/>
      <c r="I734" s="107">
        <f t="shared" si="61"/>
        <v>0</v>
      </c>
      <c r="J734" s="91">
        <f t="shared" si="60"/>
        <v>19.649999999999999</v>
      </c>
      <c r="K734" s="3">
        <f t="shared" si="62"/>
        <v>0</v>
      </c>
      <c r="M734" s="27">
        <v>728</v>
      </c>
    </row>
    <row r="735" spans="2:13">
      <c r="B735" s="102"/>
      <c r="C735" s="98">
        <f t="shared" si="59"/>
        <v>19.649999999999999</v>
      </c>
      <c r="D735" s="88"/>
      <c r="E735" s="88"/>
      <c r="F735" s="88"/>
      <c r="G735" s="88"/>
      <c r="H735" s="89"/>
      <c r="I735" s="107">
        <f t="shared" si="61"/>
        <v>0</v>
      </c>
      <c r="J735" s="91">
        <f t="shared" si="60"/>
        <v>19.649999999999999</v>
      </c>
      <c r="K735" s="3">
        <f t="shared" si="62"/>
        <v>0</v>
      </c>
      <c r="M735" s="27">
        <v>729</v>
      </c>
    </row>
    <row r="736" spans="2:13">
      <c r="B736" s="102"/>
      <c r="C736" s="98">
        <f t="shared" si="59"/>
        <v>19.649999999999999</v>
      </c>
      <c r="D736" s="88"/>
      <c r="E736" s="88"/>
      <c r="F736" s="88"/>
      <c r="G736" s="88"/>
      <c r="H736" s="89"/>
      <c r="I736" s="107">
        <f t="shared" si="61"/>
        <v>0</v>
      </c>
      <c r="J736" s="91">
        <f t="shared" si="60"/>
        <v>19.649999999999999</v>
      </c>
      <c r="K736" s="3">
        <f t="shared" si="62"/>
        <v>0</v>
      </c>
      <c r="M736" s="27">
        <v>730</v>
      </c>
    </row>
    <row r="737" spans="2:13">
      <c r="B737" s="102"/>
      <c r="C737" s="98">
        <f t="shared" si="59"/>
        <v>19.649999999999999</v>
      </c>
      <c r="D737" s="88"/>
      <c r="E737" s="88"/>
      <c r="F737" s="88"/>
      <c r="G737" s="88"/>
      <c r="H737" s="89"/>
      <c r="I737" s="107">
        <f t="shared" si="61"/>
        <v>0</v>
      </c>
      <c r="J737" s="91">
        <f t="shared" si="60"/>
        <v>19.649999999999999</v>
      </c>
      <c r="K737" s="3">
        <f t="shared" si="62"/>
        <v>0</v>
      </c>
      <c r="M737" s="27">
        <v>731</v>
      </c>
    </row>
    <row r="738" spans="2:13">
      <c r="B738" s="102"/>
      <c r="C738" s="98">
        <f t="shared" si="59"/>
        <v>19.649999999999999</v>
      </c>
      <c r="D738" s="88"/>
      <c r="E738" s="88"/>
      <c r="F738" s="88"/>
      <c r="G738" s="88"/>
      <c r="H738" s="89"/>
      <c r="I738" s="107">
        <f t="shared" si="61"/>
        <v>0</v>
      </c>
      <c r="J738" s="91">
        <f t="shared" si="60"/>
        <v>19.649999999999999</v>
      </c>
      <c r="K738" s="3">
        <f t="shared" si="62"/>
        <v>0</v>
      </c>
      <c r="M738" s="27">
        <v>732</v>
      </c>
    </row>
    <row r="739" spans="2:13">
      <c r="B739" s="102"/>
      <c r="C739" s="98">
        <f t="shared" si="59"/>
        <v>19.649999999999999</v>
      </c>
      <c r="D739" s="88"/>
      <c r="E739" s="88"/>
      <c r="F739" s="88"/>
      <c r="G739" s="88"/>
      <c r="H739" s="89"/>
      <c r="I739" s="107">
        <f t="shared" si="61"/>
        <v>0</v>
      </c>
      <c r="J739" s="91">
        <f t="shared" si="60"/>
        <v>19.649999999999999</v>
      </c>
      <c r="K739" s="3">
        <f t="shared" si="62"/>
        <v>0</v>
      </c>
      <c r="M739" s="27">
        <v>733</v>
      </c>
    </row>
    <row r="740" spans="2:13">
      <c r="B740" s="102"/>
      <c r="C740" s="98">
        <f t="shared" si="59"/>
        <v>19.649999999999999</v>
      </c>
      <c r="D740" s="88"/>
      <c r="E740" s="88"/>
      <c r="F740" s="88"/>
      <c r="G740" s="88"/>
      <c r="H740" s="89"/>
      <c r="I740" s="107">
        <f t="shared" si="61"/>
        <v>0</v>
      </c>
      <c r="J740" s="91">
        <f t="shared" si="60"/>
        <v>19.649999999999999</v>
      </c>
      <c r="K740" s="3">
        <f t="shared" si="62"/>
        <v>0</v>
      </c>
      <c r="M740" s="27">
        <v>734</v>
      </c>
    </row>
    <row r="741" spans="2:13">
      <c r="B741" s="102"/>
      <c r="C741" s="98">
        <f t="shared" si="59"/>
        <v>19.649999999999999</v>
      </c>
      <c r="D741" s="88"/>
      <c r="E741" s="88"/>
      <c r="F741" s="88"/>
      <c r="G741" s="88"/>
      <c r="H741" s="89"/>
      <c r="I741" s="107">
        <f t="shared" si="61"/>
        <v>0</v>
      </c>
      <c r="J741" s="91">
        <f t="shared" si="60"/>
        <v>19.649999999999999</v>
      </c>
      <c r="K741" s="3">
        <f t="shared" si="62"/>
        <v>0</v>
      </c>
      <c r="M741" s="27">
        <v>735</v>
      </c>
    </row>
    <row r="742" spans="2:13">
      <c r="B742" s="102"/>
      <c r="C742" s="98">
        <f t="shared" si="59"/>
        <v>19.649999999999999</v>
      </c>
      <c r="D742" s="88"/>
      <c r="E742" s="88"/>
      <c r="F742" s="88"/>
      <c r="G742" s="88"/>
      <c r="H742" s="89"/>
      <c r="I742" s="107">
        <f t="shared" si="61"/>
        <v>0</v>
      </c>
      <c r="J742" s="91">
        <f t="shared" si="60"/>
        <v>19.649999999999999</v>
      </c>
      <c r="K742" s="3">
        <f t="shared" si="62"/>
        <v>0</v>
      </c>
      <c r="M742" s="27">
        <v>736</v>
      </c>
    </row>
    <row r="743" spans="2:13">
      <c r="B743" s="102"/>
      <c r="C743" s="98">
        <f t="shared" si="59"/>
        <v>19.649999999999999</v>
      </c>
      <c r="D743" s="88"/>
      <c r="E743" s="88"/>
      <c r="F743" s="88"/>
      <c r="G743" s="88"/>
      <c r="H743" s="89"/>
      <c r="I743" s="107">
        <f t="shared" si="61"/>
        <v>0</v>
      </c>
      <c r="J743" s="91">
        <f t="shared" si="60"/>
        <v>19.649999999999999</v>
      </c>
      <c r="K743" s="3">
        <f t="shared" si="62"/>
        <v>0</v>
      </c>
      <c r="M743" s="27">
        <v>737</v>
      </c>
    </row>
    <row r="744" spans="2:13">
      <c r="B744" s="102"/>
      <c r="C744" s="98">
        <f t="shared" si="59"/>
        <v>19.649999999999999</v>
      </c>
      <c r="D744" s="88"/>
      <c r="E744" s="88"/>
      <c r="F744" s="88"/>
      <c r="G744" s="88"/>
      <c r="H744" s="89"/>
      <c r="I744" s="107">
        <f t="shared" si="61"/>
        <v>0</v>
      </c>
      <c r="J744" s="91">
        <f t="shared" si="60"/>
        <v>19.649999999999999</v>
      </c>
      <c r="K744" s="3">
        <f t="shared" si="62"/>
        <v>0</v>
      </c>
      <c r="M744" s="27">
        <v>738</v>
      </c>
    </row>
    <row r="745" spans="2:13">
      <c r="B745" s="102"/>
      <c r="C745" s="98">
        <f t="shared" si="59"/>
        <v>19.649999999999999</v>
      </c>
      <c r="D745" s="88"/>
      <c r="E745" s="88"/>
      <c r="F745" s="88"/>
      <c r="G745" s="88"/>
      <c r="H745" s="89"/>
      <c r="I745" s="107">
        <f t="shared" si="61"/>
        <v>0</v>
      </c>
      <c r="J745" s="91">
        <f t="shared" si="60"/>
        <v>19.649999999999999</v>
      </c>
      <c r="K745" s="3">
        <f t="shared" si="62"/>
        <v>0</v>
      </c>
      <c r="M745" s="27">
        <v>739</v>
      </c>
    </row>
    <row r="746" spans="2:13">
      <c r="B746" s="102"/>
      <c r="C746" s="98">
        <f t="shared" si="59"/>
        <v>19.649999999999999</v>
      </c>
      <c r="D746" s="88"/>
      <c r="E746" s="88"/>
      <c r="F746" s="88"/>
      <c r="G746" s="88"/>
      <c r="H746" s="89"/>
      <c r="I746" s="107">
        <f t="shared" si="61"/>
        <v>0</v>
      </c>
      <c r="J746" s="91">
        <f t="shared" si="60"/>
        <v>19.649999999999999</v>
      </c>
      <c r="K746" s="3">
        <f t="shared" si="62"/>
        <v>0</v>
      </c>
      <c r="M746" s="27">
        <v>740</v>
      </c>
    </row>
    <row r="747" spans="2:13">
      <c r="B747" s="102"/>
      <c r="C747" s="98">
        <f t="shared" si="59"/>
        <v>19.649999999999999</v>
      </c>
      <c r="D747" s="88"/>
      <c r="E747" s="88"/>
      <c r="F747" s="88"/>
      <c r="G747" s="88"/>
      <c r="H747" s="89"/>
      <c r="I747" s="107">
        <f t="shared" si="61"/>
        <v>0</v>
      </c>
      <c r="J747" s="91">
        <f t="shared" si="60"/>
        <v>19.649999999999999</v>
      </c>
      <c r="K747" s="3">
        <f t="shared" si="62"/>
        <v>0</v>
      </c>
      <c r="M747" s="27">
        <v>741</v>
      </c>
    </row>
    <row r="748" spans="2:13">
      <c r="B748" s="102"/>
      <c r="C748" s="98">
        <f t="shared" si="59"/>
        <v>19.649999999999999</v>
      </c>
      <c r="D748" s="88"/>
      <c r="E748" s="88"/>
      <c r="F748" s="88"/>
      <c r="G748" s="88"/>
      <c r="H748" s="89"/>
      <c r="I748" s="107">
        <f t="shared" si="61"/>
        <v>0</v>
      </c>
      <c r="J748" s="91">
        <f t="shared" si="60"/>
        <v>19.649999999999999</v>
      </c>
      <c r="K748" s="3">
        <f t="shared" si="62"/>
        <v>0</v>
      </c>
      <c r="M748" s="27">
        <v>742</v>
      </c>
    </row>
    <row r="749" spans="2:13">
      <c r="B749" s="102"/>
      <c r="C749" s="98">
        <f t="shared" si="59"/>
        <v>19.649999999999999</v>
      </c>
      <c r="D749" s="88"/>
      <c r="E749" s="88"/>
      <c r="F749" s="88"/>
      <c r="G749" s="88"/>
      <c r="H749" s="89"/>
      <c r="I749" s="107">
        <f t="shared" si="61"/>
        <v>0</v>
      </c>
      <c r="J749" s="91">
        <f t="shared" si="60"/>
        <v>19.649999999999999</v>
      </c>
      <c r="K749" s="3">
        <f t="shared" si="62"/>
        <v>0</v>
      </c>
      <c r="M749" s="27">
        <v>743</v>
      </c>
    </row>
    <row r="750" spans="2:13">
      <c r="B750" s="102"/>
      <c r="C750" s="98">
        <f t="shared" si="59"/>
        <v>19.649999999999999</v>
      </c>
      <c r="D750" s="88"/>
      <c r="E750" s="88"/>
      <c r="F750" s="88"/>
      <c r="G750" s="88"/>
      <c r="H750" s="89"/>
      <c r="I750" s="107">
        <f t="shared" si="61"/>
        <v>0</v>
      </c>
      <c r="J750" s="91">
        <f t="shared" si="60"/>
        <v>19.649999999999999</v>
      </c>
      <c r="K750" s="3">
        <f t="shared" si="62"/>
        <v>0</v>
      </c>
      <c r="M750" s="27">
        <v>744</v>
      </c>
    </row>
    <row r="751" spans="2:13">
      <c r="B751" s="102"/>
      <c r="C751" s="98">
        <f t="shared" si="59"/>
        <v>19.649999999999999</v>
      </c>
      <c r="D751" s="88"/>
      <c r="E751" s="88"/>
      <c r="F751" s="88"/>
      <c r="G751" s="88"/>
      <c r="H751" s="89"/>
      <c r="I751" s="107">
        <f t="shared" si="61"/>
        <v>0</v>
      </c>
      <c r="J751" s="91">
        <f t="shared" si="60"/>
        <v>19.649999999999999</v>
      </c>
      <c r="K751" s="3">
        <f t="shared" si="62"/>
        <v>0</v>
      </c>
      <c r="M751" s="27">
        <v>745</v>
      </c>
    </row>
    <row r="752" spans="2:13">
      <c r="B752" s="102"/>
      <c r="C752" s="98">
        <f t="shared" si="59"/>
        <v>19.649999999999999</v>
      </c>
      <c r="D752" s="88"/>
      <c r="E752" s="88"/>
      <c r="F752" s="88"/>
      <c r="G752" s="88"/>
      <c r="H752" s="89"/>
      <c r="I752" s="107">
        <f t="shared" si="61"/>
        <v>0</v>
      </c>
      <c r="J752" s="91">
        <f t="shared" si="60"/>
        <v>19.649999999999999</v>
      </c>
      <c r="K752" s="3">
        <f t="shared" si="62"/>
        <v>0</v>
      </c>
      <c r="M752" s="27">
        <v>746</v>
      </c>
    </row>
    <row r="753" spans="2:13">
      <c r="B753" s="102"/>
      <c r="C753" s="98">
        <f t="shared" si="59"/>
        <v>19.649999999999999</v>
      </c>
      <c r="D753" s="88"/>
      <c r="E753" s="88"/>
      <c r="F753" s="88"/>
      <c r="G753" s="88"/>
      <c r="H753" s="89"/>
      <c r="I753" s="107">
        <f t="shared" si="61"/>
        <v>0</v>
      </c>
      <c r="J753" s="91">
        <f t="shared" si="60"/>
        <v>19.649999999999999</v>
      </c>
      <c r="K753" s="3">
        <f t="shared" si="62"/>
        <v>0</v>
      </c>
      <c r="M753" s="27">
        <v>747</v>
      </c>
    </row>
    <row r="754" spans="2:13">
      <c r="B754" s="102"/>
      <c r="C754" s="98">
        <f t="shared" si="59"/>
        <v>19.649999999999999</v>
      </c>
      <c r="D754" s="88"/>
      <c r="E754" s="88"/>
      <c r="F754" s="88"/>
      <c r="G754" s="88"/>
      <c r="H754" s="89"/>
      <c r="I754" s="107">
        <f t="shared" si="61"/>
        <v>0</v>
      </c>
      <c r="J754" s="91">
        <f t="shared" si="60"/>
        <v>19.649999999999999</v>
      </c>
      <c r="K754" s="3">
        <f t="shared" si="62"/>
        <v>0</v>
      </c>
      <c r="M754" s="27">
        <v>748</v>
      </c>
    </row>
    <row r="755" spans="2:13">
      <c r="B755" s="102"/>
      <c r="C755" s="98">
        <f t="shared" si="59"/>
        <v>19.649999999999999</v>
      </c>
      <c r="D755" s="88"/>
      <c r="E755" s="88"/>
      <c r="F755" s="88"/>
      <c r="G755" s="88"/>
      <c r="H755" s="89"/>
      <c r="I755" s="107">
        <f t="shared" si="61"/>
        <v>0</v>
      </c>
      <c r="J755" s="91">
        <f t="shared" si="60"/>
        <v>19.649999999999999</v>
      </c>
      <c r="K755" s="3">
        <f t="shared" si="62"/>
        <v>0</v>
      </c>
      <c r="M755" s="27">
        <v>749</v>
      </c>
    </row>
    <row r="756" spans="2:13">
      <c r="B756" s="102"/>
      <c r="C756" s="98">
        <f t="shared" si="59"/>
        <v>19.649999999999999</v>
      </c>
      <c r="D756" s="88"/>
      <c r="E756" s="88"/>
      <c r="F756" s="88"/>
      <c r="G756" s="88"/>
      <c r="H756" s="89"/>
      <c r="I756" s="107">
        <f t="shared" si="61"/>
        <v>0</v>
      </c>
      <c r="J756" s="91">
        <f t="shared" si="60"/>
        <v>19.649999999999999</v>
      </c>
      <c r="K756" s="3">
        <f t="shared" si="62"/>
        <v>0</v>
      </c>
      <c r="M756" s="27">
        <v>750</v>
      </c>
    </row>
    <row r="757" spans="2:13">
      <c r="B757" s="102"/>
      <c r="C757" s="98">
        <f t="shared" si="59"/>
        <v>19.649999999999999</v>
      </c>
      <c r="D757" s="88"/>
      <c r="E757" s="88"/>
      <c r="F757" s="88"/>
      <c r="G757" s="88"/>
      <c r="H757" s="89"/>
      <c r="I757" s="107">
        <f t="shared" si="61"/>
        <v>0</v>
      </c>
      <c r="J757" s="91">
        <f t="shared" si="60"/>
        <v>19.649999999999999</v>
      </c>
      <c r="K757" s="3">
        <f t="shared" si="62"/>
        <v>0</v>
      </c>
      <c r="M757" s="27">
        <v>751</v>
      </c>
    </row>
    <row r="758" spans="2:13">
      <c r="B758" s="102"/>
      <c r="C758" s="98">
        <f t="shared" si="59"/>
        <v>19.649999999999999</v>
      </c>
      <c r="D758" s="88"/>
      <c r="E758" s="88"/>
      <c r="F758" s="88"/>
      <c r="G758" s="88"/>
      <c r="H758" s="89"/>
      <c r="I758" s="107">
        <f t="shared" si="61"/>
        <v>0</v>
      </c>
      <c r="J758" s="91">
        <f t="shared" si="60"/>
        <v>19.649999999999999</v>
      </c>
      <c r="K758" s="3">
        <f t="shared" si="62"/>
        <v>0</v>
      </c>
      <c r="M758" s="27">
        <v>752</v>
      </c>
    </row>
    <row r="759" spans="2:13">
      <c r="B759" s="102"/>
      <c r="C759" s="98">
        <f t="shared" si="59"/>
        <v>19.649999999999999</v>
      </c>
      <c r="D759" s="88"/>
      <c r="E759" s="88"/>
      <c r="F759" s="88"/>
      <c r="G759" s="88"/>
      <c r="H759" s="89"/>
      <c r="I759" s="107">
        <f t="shared" si="61"/>
        <v>0</v>
      </c>
      <c r="J759" s="91">
        <f t="shared" si="60"/>
        <v>19.649999999999999</v>
      </c>
      <c r="K759" s="3">
        <f t="shared" si="62"/>
        <v>0</v>
      </c>
      <c r="M759" s="27">
        <v>753</v>
      </c>
    </row>
    <row r="760" spans="2:13">
      <c r="B760" s="102"/>
      <c r="C760" s="98">
        <f t="shared" si="59"/>
        <v>19.649999999999999</v>
      </c>
      <c r="D760" s="88"/>
      <c r="E760" s="88"/>
      <c r="F760" s="88"/>
      <c r="G760" s="88"/>
      <c r="H760" s="89"/>
      <c r="I760" s="107">
        <f t="shared" si="61"/>
        <v>0</v>
      </c>
      <c r="J760" s="91">
        <f t="shared" si="60"/>
        <v>19.649999999999999</v>
      </c>
      <c r="K760" s="3">
        <f t="shared" si="62"/>
        <v>0</v>
      </c>
      <c r="M760" s="27">
        <v>754</v>
      </c>
    </row>
    <row r="761" spans="2:13">
      <c r="B761" s="102"/>
      <c r="C761" s="98">
        <f t="shared" si="59"/>
        <v>19.649999999999999</v>
      </c>
      <c r="D761" s="88"/>
      <c r="E761" s="88"/>
      <c r="F761" s="88"/>
      <c r="G761" s="88"/>
      <c r="H761" s="89"/>
      <c r="I761" s="107">
        <f t="shared" si="61"/>
        <v>0</v>
      </c>
      <c r="J761" s="91">
        <f t="shared" si="60"/>
        <v>19.649999999999999</v>
      </c>
      <c r="K761" s="3">
        <f t="shared" si="62"/>
        <v>0</v>
      </c>
      <c r="M761" s="27">
        <v>755</v>
      </c>
    </row>
    <row r="762" spans="2:13">
      <c r="B762" s="102"/>
      <c r="C762" s="98">
        <f t="shared" si="59"/>
        <v>19.649999999999999</v>
      </c>
      <c r="D762" s="88"/>
      <c r="E762" s="88"/>
      <c r="F762" s="88"/>
      <c r="G762" s="88"/>
      <c r="H762" s="89"/>
      <c r="I762" s="107">
        <f t="shared" si="61"/>
        <v>0</v>
      </c>
      <c r="J762" s="91">
        <f t="shared" si="60"/>
        <v>19.649999999999999</v>
      </c>
      <c r="K762" s="3">
        <f t="shared" si="62"/>
        <v>0</v>
      </c>
      <c r="M762" s="27">
        <v>756</v>
      </c>
    </row>
    <row r="763" spans="2:13">
      <c r="B763" s="102"/>
      <c r="C763" s="98">
        <f t="shared" si="59"/>
        <v>19.649999999999999</v>
      </c>
      <c r="D763" s="88"/>
      <c r="E763" s="88"/>
      <c r="F763" s="88"/>
      <c r="G763" s="88"/>
      <c r="H763" s="89"/>
      <c r="I763" s="107">
        <f t="shared" si="61"/>
        <v>0</v>
      </c>
      <c r="J763" s="91">
        <f t="shared" si="60"/>
        <v>19.649999999999999</v>
      </c>
      <c r="K763" s="3">
        <f t="shared" si="62"/>
        <v>0</v>
      </c>
      <c r="M763" s="27">
        <v>757</v>
      </c>
    </row>
    <row r="764" spans="2:13">
      <c r="B764" s="102"/>
      <c r="C764" s="98">
        <f t="shared" si="59"/>
        <v>19.649999999999999</v>
      </c>
      <c r="D764" s="88"/>
      <c r="E764" s="88"/>
      <c r="F764" s="88"/>
      <c r="G764" s="88"/>
      <c r="H764" s="89"/>
      <c r="I764" s="107">
        <f t="shared" si="61"/>
        <v>0</v>
      </c>
      <c r="J764" s="91">
        <f t="shared" si="60"/>
        <v>19.649999999999999</v>
      </c>
      <c r="K764" s="3">
        <f t="shared" si="62"/>
        <v>0</v>
      </c>
      <c r="M764" s="27">
        <v>758</v>
      </c>
    </row>
    <row r="765" spans="2:13">
      <c r="B765" s="102"/>
      <c r="C765" s="98">
        <f t="shared" si="59"/>
        <v>19.649999999999999</v>
      </c>
      <c r="D765" s="88"/>
      <c r="E765" s="88"/>
      <c r="F765" s="88"/>
      <c r="G765" s="88"/>
      <c r="H765" s="89"/>
      <c r="I765" s="107">
        <f t="shared" si="61"/>
        <v>0</v>
      </c>
      <c r="J765" s="91">
        <f t="shared" si="60"/>
        <v>19.649999999999999</v>
      </c>
      <c r="K765" s="3">
        <f t="shared" si="62"/>
        <v>0</v>
      </c>
      <c r="M765" s="27">
        <v>759</v>
      </c>
    </row>
    <row r="766" spans="2:13">
      <c r="B766" s="102"/>
      <c r="C766" s="98">
        <f t="shared" si="59"/>
        <v>19.649999999999999</v>
      </c>
      <c r="D766" s="88"/>
      <c r="E766" s="88"/>
      <c r="F766" s="88"/>
      <c r="G766" s="88"/>
      <c r="H766" s="89"/>
      <c r="I766" s="107">
        <f t="shared" si="61"/>
        <v>0</v>
      </c>
      <c r="J766" s="91">
        <f t="shared" si="60"/>
        <v>19.649999999999999</v>
      </c>
      <c r="K766" s="3">
        <f t="shared" si="62"/>
        <v>0</v>
      </c>
      <c r="M766" s="27">
        <v>760</v>
      </c>
    </row>
    <row r="767" spans="2:13">
      <c r="B767" s="102"/>
      <c r="C767" s="98">
        <f t="shared" si="59"/>
        <v>19.649999999999999</v>
      </c>
      <c r="D767" s="88"/>
      <c r="E767" s="88"/>
      <c r="F767" s="88"/>
      <c r="G767" s="88"/>
      <c r="H767" s="89"/>
      <c r="I767" s="107">
        <f t="shared" si="61"/>
        <v>0</v>
      </c>
      <c r="J767" s="91">
        <f t="shared" si="60"/>
        <v>19.649999999999999</v>
      </c>
      <c r="K767" s="3">
        <f t="shared" si="62"/>
        <v>0</v>
      </c>
      <c r="M767" s="27">
        <v>761</v>
      </c>
    </row>
    <row r="768" spans="2:13">
      <c r="B768" s="102"/>
      <c r="C768" s="98">
        <f t="shared" si="59"/>
        <v>19.649999999999999</v>
      </c>
      <c r="D768" s="88"/>
      <c r="E768" s="88"/>
      <c r="F768" s="88"/>
      <c r="G768" s="88"/>
      <c r="H768" s="89"/>
      <c r="I768" s="107">
        <f t="shared" si="61"/>
        <v>0</v>
      </c>
      <c r="J768" s="91">
        <f t="shared" si="60"/>
        <v>19.649999999999999</v>
      </c>
      <c r="K768" s="3">
        <f t="shared" si="62"/>
        <v>0</v>
      </c>
      <c r="M768" s="27">
        <v>762</v>
      </c>
    </row>
    <row r="769" spans="2:13">
      <c r="B769" s="102"/>
      <c r="C769" s="98">
        <f t="shared" si="59"/>
        <v>19.649999999999999</v>
      </c>
      <c r="D769" s="88"/>
      <c r="E769" s="88"/>
      <c r="F769" s="88"/>
      <c r="G769" s="88"/>
      <c r="H769" s="89"/>
      <c r="I769" s="107">
        <f t="shared" si="61"/>
        <v>0</v>
      </c>
      <c r="J769" s="91">
        <f t="shared" si="60"/>
        <v>19.649999999999999</v>
      </c>
      <c r="K769" s="3">
        <f t="shared" si="62"/>
        <v>0</v>
      </c>
      <c r="M769" s="27">
        <v>763</v>
      </c>
    </row>
    <row r="770" spans="2:13">
      <c r="B770" s="102"/>
      <c r="C770" s="98">
        <f t="shared" si="59"/>
        <v>19.649999999999999</v>
      </c>
      <c r="D770" s="88"/>
      <c r="E770" s="88"/>
      <c r="F770" s="88"/>
      <c r="G770" s="88"/>
      <c r="H770" s="89"/>
      <c r="I770" s="107">
        <f t="shared" si="61"/>
        <v>0</v>
      </c>
      <c r="J770" s="91">
        <f t="shared" si="60"/>
        <v>19.649999999999999</v>
      </c>
      <c r="K770" s="3">
        <f t="shared" si="62"/>
        <v>0</v>
      </c>
      <c r="M770" s="27">
        <v>764</v>
      </c>
    </row>
    <row r="771" spans="2:13">
      <c r="B771" s="102"/>
      <c r="C771" s="98">
        <f t="shared" si="59"/>
        <v>19.649999999999999</v>
      </c>
      <c r="D771" s="88"/>
      <c r="E771" s="88"/>
      <c r="F771" s="88"/>
      <c r="G771" s="88"/>
      <c r="H771" s="89"/>
      <c r="I771" s="107">
        <f t="shared" si="61"/>
        <v>0</v>
      </c>
      <c r="J771" s="91">
        <f t="shared" si="60"/>
        <v>19.649999999999999</v>
      </c>
      <c r="K771" s="3">
        <f t="shared" si="62"/>
        <v>0</v>
      </c>
      <c r="M771" s="27">
        <v>765</v>
      </c>
    </row>
    <row r="772" spans="2:13">
      <c r="B772" s="102"/>
      <c r="C772" s="98">
        <f t="shared" si="59"/>
        <v>19.649999999999999</v>
      </c>
      <c r="D772" s="88"/>
      <c r="E772" s="88"/>
      <c r="F772" s="88"/>
      <c r="G772" s="88"/>
      <c r="H772" s="89"/>
      <c r="I772" s="107">
        <f t="shared" si="61"/>
        <v>0</v>
      </c>
      <c r="J772" s="91">
        <f t="shared" si="60"/>
        <v>19.649999999999999</v>
      </c>
      <c r="K772" s="3">
        <f t="shared" si="62"/>
        <v>0</v>
      </c>
      <c r="M772" s="27">
        <v>766</v>
      </c>
    </row>
    <row r="773" spans="2:13">
      <c r="B773" s="102"/>
      <c r="C773" s="98">
        <f t="shared" si="59"/>
        <v>19.649999999999999</v>
      </c>
      <c r="D773" s="88"/>
      <c r="E773" s="88"/>
      <c r="F773" s="88"/>
      <c r="G773" s="88"/>
      <c r="H773" s="89"/>
      <c r="I773" s="107">
        <f t="shared" si="61"/>
        <v>0</v>
      </c>
      <c r="J773" s="91">
        <f t="shared" si="60"/>
        <v>19.649999999999999</v>
      </c>
      <c r="K773" s="3">
        <f t="shared" si="62"/>
        <v>0</v>
      </c>
      <c r="M773" s="27">
        <v>767</v>
      </c>
    </row>
    <row r="774" spans="2:13">
      <c r="B774" s="102"/>
      <c r="C774" s="98">
        <f t="shared" ref="C774:C837" si="63">IF(B774&gt;0,C773+B774,C773)</f>
        <v>19.649999999999999</v>
      </c>
      <c r="D774" s="88"/>
      <c r="E774" s="88"/>
      <c r="F774" s="88"/>
      <c r="G774" s="88"/>
      <c r="H774" s="89"/>
      <c r="I774" s="107">
        <f t="shared" si="61"/>
        <v>0</v>
      </c>
      <c r="J774" s="91">
        <f t="shared" ref="J774:J837" si="64">C774+I774</f>
        <v>19.649999999999999</v>
      </c>
      <c r="K774" s="3">
        <f t="shared" si="62"/>
        <v>0</v>
      </c>
      <c r="M774" s="27">
        <v>768</v>
      </c>
    </row>
    <row r="775" spans="2:13">
      <c r="B775" s="102"/>
      <c r="C775" s="98">
        <f t="shared" si="63"/>
        <v>19.649999999999999</v>
      </c>
      <c r="D775" s="88"/>
      <c r="E775" s="88"/>
      <c r="F775" s="88"/>
      <c r="G775" s="88"/>
      <c r="H775" s="89"/>
      <c r="I775" s="107">
        <f t="shared" ref="I775:I838" si="65">H775*I$5</f>
        <v>0</v>
      </c>
      <c r="J775" s="91">
        <f t="shared" si="64"/>
        <v>19.649999999999999</v>
      </c>
      <c r="K775" s="3">
        <f t="shared" ref="K775:K838" si="66">I775/J775</f>
        <v>0</v>
      </c>
      <c r="M775" s="27">
        <v>769</v>
      </c>
    </row>
    <row r="776" spans="2:13">
      <c r="B776" s="102"/>
      <c r="C776" s="98">
        <f t="shared" si="63"/>
        <v>19.649999999999999</v>
      </c>
      <c r="D776" s="88"/>
      <c r="E776" s="88"/>
      <c r="F776" s="88"/>
      <c r="G776" s="88"/>
      <c r="H776" s="89"/>
      <c r="I776" s="107">
        <f t="shared" si="65"/>
        <v>0</v>
      </c>
      <c r="J776" s="91">
        <f t="shared" si="64"/>
        <v>19.649999999999999</v>
      </c>
      <c r="K776" s="3">
        <f t="shared" si="66"/>
        <v>0</v>
      </c>
      <c r="M776" s="27">
        <v>770</v>
      </c>
    </row>
    <row r="777" spans="2:13">
      <c r="B777" s="102"/>
      <c r="C777" s="98">
        <f t="shared" si="63"/>
        <v>19.649999999999999</v>
      </c>
      <c r="D777" s="88"/>
      <c r="E777" s="88"/>
      <c r="F777" s="88"/>
      <c r="G777" s="88"/>
      <c r="H777" s="89"/>
      <c r="I777" s="107">
        <f t="shared" si="65"/>
        <v>0</v>
      </c>
      <c r="J777" s="91">
        <f t="shared" si="64"/>
        <v>19.649999999999999</v>
      </c>
      <c r="K777" s="3">
        <f t="shared" si="66"/>
        <v>0</v>
      </c>
      <c r="M777" s="27">
        <v>771</v>
      </c>
    </row>
    <row r="778" spans="2:13">
      <c r="B778" s="102"/>
      <c r="C778" s="98">
        <f t="shared" si="63"/>
        <v>19.649999999999999</v>
      </c>
      <c r="D778" s="88"/>
      <c r="E778" s="88"/>
      <c r="F778" s="88"/>
      <c r="G778" s="88"/>
      <c r="H778" s="89"/>
      <c r="I778" s="107">
        <f t="shared" si="65"/>
        <v>0</v>
      </c>
      <c r="J778" s="91">
        <f t="shared" si="64"/>
        <v>19.649999999999999</v>
      </c>
      <c r="K778" s="3">
        <f t="shared" si="66"/>
        <v>0</v>
      </c>
      <c r="M778" s="27">
        <v>772</v>
      </c>
    </row>
    <row r="779" spans="2:13">
      <c r="B779" s="102"/>
      <c r="C779" s="98">
        <f t="shared" si="63"/>
        <v>19.649999999999999</v>
      </c>
      <c r="D779" s="88"/>
      <c r="E779" s="88"/>
      <c r="F779" s="88"/>
      <c r="G779" s="88"/>
      <c r="H779" s="89"/>
      <c r="I779" s="107">
        <f t="shared" si="65"/>
        <v>0</v>
      </c>
      <c r="J779" s="91">
        <f t="shared" si="64"/>
        <v>19.649999999999999</v>
      </c>
      <c r="K779" s="3">
        <f t="shared" si="66"/>
        <v>0</v>
      </c>
      <c r="M779" s="27">
        <v>773</v>
      </c>
    </row>
    <row r="780" spans="2:13">
      <c r="B780" s="102"/>
      <c r="C780" s="98">
        <f t="shared" si="63"/>
        <v>19.649999999999999</v>
      </c>
      <c r="D780" s="88"/>
      <c r="E780" s="88"/>
      <c r="F780" s="88"/>
      <c r="G780" s="88"/>
      <c r="H780" s="89"/>
      <c r="I780" s="107">
        <f t="shared" si="65"/>
        <v>0</v>
      </c>
      <c r="J780" s="91">
        <f t="shared" si="64"/>
        <v>19.649999999999999</v>
      </c>
      <c r="K780" s="3">
        <f t="shared" si="66"/>
        <v>0</v>
      </c>
      <c r="M780" s="27">
        <v>774</v>
      </c>
    </row>
    <row r="781" spans="2:13">
      <c r="B781" s="102"/>
      <c r="C781" s="98">
        <f t="shared" si="63"/>
        <v>19.649999999999999</v>
      </c>
      <c r="D781" s="88"/>
      <c r="E781" s="88"/>
      <c r="F781" s="88"/>
      <c r="G781" s="88"/>
      <c r="H781" s="89"/>
      <c r="I781" s="107">
        <f t="shared" si="65"/>
        <v>0</v>
      </c>
      <c r="J781" s="91">
        <f t="shared" si="64"/>
        <v>19.649999999999999</v>
      </c>
      <c r="K781" s="3">
        <f t="shared" si="66"/>
        <v>0</v>
      </c>
      <c r="M781" s="27">
        <v>775</v>
      </c>
    </row>
    <row r="782" spans="2:13">
      <c r="B782" s="102"/>
      <c r="C782" s="98">
        <f t="shared" si="63"/>
        <v>19.649999999999999</v>
      </c>
      <c r="D782" s="88"/>
      <c r="E782" s="88"/>
      <c r="F782" s="88"/>
      <c r="G782" s="88"/>
      <c r="H782" s="89"/>
      <c r="I782" s="107">
        <f t="shared" si="65"/>
        <v>0</v>
      </c>
      <c r="J782" s="91">
        <f t="shared" si="64"/>
        <v>19.649999999999999</v>
      </c>
      <c r="K782" s="3">
        <f t="shared" si="66"/>
        <v>0</v>
      </c>
      <c r="M782" s="27">
        <v>776</v>
      </c>
    </row>
    <row r="783" spans="2:13">
      <c r="B783" s="102"/>
      <c r="C783" s="98">
        <f t="shared" si="63"/>
        <v>19.649999999999999</v>
      </c>
      <c r="D783" s="88"/>
      <c r="E783" s="88"/>
      <c r="F783" s="88"/>
      <c r="G783" s="88"/>
      <c r="H783" s="89"/>
      <c r="I783" s="107">
        <f t="shared" si="65"/>
        <v>0</v>
      </c>
      <c r="J783" s="91">
        <f t="shared" si="64"/>
        <v>19.649999999999999</v>
      </c>
      <c r="K783" s="3">
        <f t="shared" si="66"/>
        <v>0</v>
      </c>
      <c r="M783" s="27">
        <v>777</v>
      </c>
    </row>
    <row r="784" spans="2:13">
      <c r="B784" s="102"/>
      <c r="C784" s="98">
        <f t="shared" si="63"/>
        <v>19.649999999999999</v>
      </c>
      <c r="D784" s="88"/>
      <c r="E784" s="88"/>
      <c r="F784" s="88"/>
      <c r="G784" s="88"/>
      <c r="H784" s="89"/>
      <c r="I784" s="107">
        <f t="shared" si="65"/>
        <v>0</v>
      </c>
      <c r="J784" s="91">
        <f t="shared" si="64"/>
        <v>19.649999999999999</v>
      </c>
      <c r="K784" s="3">
        <f t="shared" si="66"/>
        <v>0</v>
      </c>
      <c r="M784" s="27">
        <v>778</v>
      </c>
    </row>
    <row r="785" spans="2:13">
      <c r="B785" s="102"/>
      <c r="C785" s="98">
        <f t="shared" si="63"/>
        <v>19.649999999999999</v>
      </c>
      <c r="D785" s="88"/>
      <c r="E785" s="88"/>
      <c r="F785" s="88"/>
      <c r="G785" s="88"/>
      <c r="H785" s="89"/>
      <c r="I785" s="107">
        <f t="shared" si="65"/>
        <v>0</v>
      </c>
      <c r="J785" s="91">
        <f t="shared" si="64"/>
        <v>19.649999999999999</v>
      </c>
      <c r="K785" s="3">
        <f t="shared" si="66"/>
        <v>0</v>
      </c>
      <c r="M785" s="27">
        <v>779</v>
      </c>
    </row>
    <row r="786" spans="2:13">
      <c r="B786" s="102"/>
      <c r="C786" s="98">
        <f t="shared" si="63"/>
        <v>19.649999999999999</v>
      </c>
      <c r="D786" s="88"/>
      <c r="E786" s="88"/>
      <c r="F786" s="88"/>
      <c r="G786" s="88"/>
      <c r="H786" s="89"/>
      <c r="I786" s="107">
        <f t="shared" si="65"/>
        <v>0</v>
      </c>
      <c r="J786" s="91">
        <f t="shared" si="64"/>
        <v>19.649999999999999</v>
      </c>
      <c r="K786" s="3">
        <f t="shared" si="66"/>
        <v>0</v>
      </c>
      <c r="M786" s="27">
        <v>780</v>
      </c>
    </row>
    <row r="787" spans="2:13">
      <c r="B787" s="102"/>
      <c r="C787" s="98">
        <f t="shared" si="63"/>
        <v>19.649999999999999</v>
      </c>
      <c r="D787" s="88"/>
      <c r="E787" s="88"/>
      <c r="F787" s="88"/>
      <c r="G787" s="88"/>
      <c r="H787" s="89"/>
      <c r="I787" s="107">
        <f t="shared" si="65"/>
        <v>0</v>
      </c>
      <c r="J787" s="91">
        <f t="shared" si="64"/>
        <v>19.649999999999999</v>
      </c>
      <c r="K787" s="3">
        <f t="shared" si="66"/>
        <v>0</v>
      </c>
      <c r="M787" s="27">
        <v>781</v>
      </c>
    </row>
    <row r="788" spans="2:13">
      <c r="B788" s="102"/>
      <c r="C788" s="98">
        <f t="shared" si="63"/>
        <v>19.649999999999999</v>
      </c>
      <c r="D788" s="88"/>
      <c r="E788" s="88"/>
      <c r="F788" s="88"/>
      <c r="G788" s="88"/>
      <c r="H788" s="89"/>
      <c r="I788" s="107">
        <f t="shared" si="65"/>
        <v>0</v>
      </c>
      <c r="J788" s="91">
        <f t="shared" si="64"/>
        <v>19.649999999999999</v>
      </c>
      <c r="K788" s="3">
        <f t="shared" si="66"/>
        <v>0</v>
      </c>
      <c r="M788" s="27">
        <v>782</v>
      </c>
    </row>
    <row r="789" spans="2:13">
      <c r="B789" s="102"/>
      <c r="C789" s="98">
        <f t="shared" si="63"/>
        <v>19.649999999999999</v>
      </c>
      <c r="D789" s="88"/>
      <c r="E789" s="88"/>
      <c r="F789" s="88"/>
      <c r="G789" s="88"/>
      <c r="H789" s="89"/>
      <c r="I789" s="107">
        <f t="shared" si="65"/>
        <v>0</v>
      </c>
      <c r="J789" s="91">
        <f t="shared" si="64"/>
        <v>19.649999999999999</v>
      </c>
      <c r="K789" s="3">
        <f t="shared" si="66"/>
        <v>0</v>
      </c>
      <c r="M789" s="27">
        <v>783</v>
      </c>
    </row>
    <row r="790" spans="2:13">
      <c r="B790" s="102"/>
      <c r="C790" s="98">
        <f t="shared" si="63"/>
        <v>19.649999999999999</v>
      </c>
      <c r="D790" s="88"/>
      <c r="E790" s="88"/>
      <c r="F790" s="88"/>
      <c r="G790" s="88"/>
      <c r="H790" s="89"/>
      <c r="I790" s="107">
        <f t="shared" si="65"/>
        <v>0</v>
      </c>
      <c r="J790" s="91">
        <f t="shared" si="64"/>
        <v>19.649999999999999</v>
      </c>
      <c r="K790" s="3">
        <f t="shared" si="66"/>
        <v>0</v>
      </c>
      <c r="M790" s="27">
        <v>784</v>
      </c>
    </row>
    <row r="791" spans="2:13">
      <c r="B791" s="102"/>
      <c r="C791" s="98">
        <f t="shared" si="63"/>
        <v>19.649999999999999</v>
      </c>
      <c r="D791" s="88"/>
      <c r="E791" s="88"/>
      <c r="F791" s="88"/>
      <c r="G791" s="88"/>
      <c r="H791" s="89"/>
      <c r="I791" s="107">
        <f t="shared" si="65"/>
        <v>0</v>
      </c>
      <c r="J791" s="91">
        <f t="shared" si="64"/>
        <v>19.649999999999999</v>
      </c>
      <c r="K791" s="3">
        <f t="shared" si="66"/>
        <v>0</v>
      </c>
      <c r="M791" s="27">
        <v>785</v>
      </c>
    </row>
    <row r="792" spans="2:13">
      <c r="B792" s="102"/>
      <c r="C792" s="98">
        <f t="shared" si="63"/>
        <v>19.649999999999999</v>
      </c>
      <c r="D792" s="88"/>
      <c r="E792" s="88"/>
      <c r="F792" s="88"/>
      <c r="G792" s="88"/>
      <c r="H792" s="89"/>
      <c r="I792" s="107">
        <f t="shared" si="65"/>
        <v>0</v>
      </c>
      <c r="J792" s="91">
        <f t="shared" si="64"/>
        <v>19.649999999999999</v>
      </c>
      <c r="K792" s="3">
        <f t="shared" si="66"/>
        <v>0</v>
      </c>
      <c r="M792" s="27">
        <v>786</v>
      </c>
    </row>
    <row r="793" spans="2:13">
      <c r="B793" s="102"/>
      <c r="C793" s="98">
        <f t="shared" si="63"/>
        <v>19.649999999999999</v>
      </c>
      <c r="D793" s="88"/>
      <c r="E793" s="88"/>
      <c r="F793" s="88"/>
      <c r="G793" s="88"/>
      <c r="H793" s="89"/>
      <c r="I793" s="107">
        <f t="shared" si="65"/>
        <v>0</v>
      </c>
      <c r="J793" s="91">
        <f t="shared" si="64"/>
        <v>19.649999999999999</v>
      </c>
      <c r="K793" s="3">
        <f t="shared" si="66"/>
        <v>0</v>
      </c>
      <c r="M793" s="27">
        <v>787</v>
      </c>
    </row>
    <row r="794" spans="2:13">
      <c r="B794" s="102"/>
      <c r="C794" s="98">
        <f t="shared" si="63"/>
        <v>19.649999999999999</v>
      </c>
      <c r="D794" s="88"/>
      <c r="E794" s="88"/>
      <c r="F794" s="88"/>
      <c r="G794" s="88"/>
      <c r="H794" s="89"/>
      <c r="I794" s="107">
        <f t="shared" si="65"/>
        <v>0</v>
      </c>
      <c r="J794" s="91">
        <f t="shared" si="64"/>
        <v>19.649999999999999</v>
      </c>
      <c r="K794" s="3">
        <f t="shared" si="66"/>
        <v>0</v>
      </c>
      <c r="M794" s="27">
        <v>788</v>
      </c>
    </row>
    <row r="795" spans="2:13">
      <c r="B795" s="102"/>
      <c r="C795" s="98">
        <f t="shared" si="63"/>
        <v>19.649999999999999</v>
      </c>
      <c r="D795" s="88"/>
      <c r="E795" s="88"/>
      <c r="F795" s="88"/>
      <c r="G795" s="88"/>
      <c r="H795" s="89"/>
      <c r="I795" s="107">
        <f t="shared" si="65"/>
        <v>0</v>
      </c>
      <c r="J795" s="91">
        <f t="shared" si="64"/>
        <v>19.649999999999999</v>
      </c>
      <c r="K795" s="3">
        <f t="shared" si="66"/>
        <v>0</v>
      </c>
      <c r="M795" s="27">
        <v>789</v>
      </c>
    </row>
    <row r="796" spans="2:13">
      <c r="B796" s="102"/>
      <c r="C796" s="98">
        <f t="shared" si="63"/>
        <v>19.649999999999999</v>
      </c>
      <c r="D796" s="88"/>
      <c r="E796" s="88"/>
      <c r="F796" s="88"/>
      <c r="G796" s="88"/>
      <c r="H796" s="89"/>
      <c r="I796" s="107">
        <f t="shared" si="65"/>
        <v>0</v>
      </c>
      <c r="J796" s="91">
        <f t="shared" si="64"/>
        <v>19.649999999999999</v>
      </c>
      <c r="K796" s="3">
        <f t="shared" si="66"/>
        <v>0</v>
      </c>
      <c r="M796" s="27">
        <v>790</v>
      </c>
    </row>
    <row r="797" spans="2:13">
      <c r="B797" s="102"/>
      <c r="C797" s="98">
        <f t="shared" si="63"/>
        <v>19.649999999999999</v>
      </c>
      <c r="D797" s="88"/>
      <c r="E797" s="88"/>
      <c r="F797" s="88"/>
      <c r="G797" s="88"/>
      <c r="H797" s="89"/>
      <c r="I797" s="107">
        <f t="shared" si="65"/>
        <v>0</v>
      </c>
      <c r="J797" s="91">
        <f t="shared" si="64"/>
        <v>19.649999999999999</v>
      </c>
      <c r="K797" s="3">
        <f t="shared" si="66"/>
        <v>0</v>
      </c>
      <c r="M797" s="27">
        <v>791</v>
      </c>
    </row>
    <row r="798" spans="2:13">
      <c r="B798" s="102"/>
      <c r="C798" s="98">
        <f t="shared" si="63"/>
        <v>19.649999999999999</v>
      </c>
      <c r="D798" s="88"/>
      <c r="E798" s="88"/>
      <c r="F798" s="88"/>
      <c r="G798" s="88"/>
      <c r="H798" s="89"/>
      <c r="I798" s="107">
        <f t="shared" si="65"/>
        <v>0</v>
      </c>
      <c r="J798" s="91">
        <f t="shared" si="64"/>
        <v>19.649999999999999</v>
      </c>
      <c r="K798" s="3">
        <f t="shared" si="66"/>
        <v>0</v>
      </c>
      <c r="M798" s="27">
        <v>792</v>
      </c>
    </row>
    <row r="799" spans="2:13">
      <c r="B799" s="102"/>
      <c r="C799" s="98">
        <f t="shared" si="63"/>
        <v>19.649999999999999</v>
      </c>
      <c r="D799" s="88"/>
      <c r="E799" s="88"/>
      <c r="F799" s="88"/>
      <c r="G799" s="88"/>
      <c r="H799" s="89"/>
      <c r="I799" s="107">
        <f t="shared" si="65"/>
        <v>0</v>
      </c>
      <c r="J799" s="91">
        <f t="shared" si="64"/>
        <v>19.649999999999999</v>
      </c>
      <c r="K799" s="3">
        <f t="shared" si="66"/>
        <v>0</v>
      </c>
      <c r="M799" s="27">
        <v>793</v>
      </c>
    </row>
    <row r="800" spans="2:13">
      <c r="B800" s="102"/>
      <c r="C800" s="98">
        <f t="shared" si="63"/>
        <v>19.649999999999999</v>
      </c>
      <c r="D800" s="88"/>
      <c r="E800" s="88"/>
      <c r="F800" s="88"/>
      <c r="G800" s="88"/>
      <c r="H800" s="89"/>
      <c r="I800" s="107">
        <f t="shared" si="65"/>
        <v>0</v>
      </c>
      <c r="J800" s="91">
        <f t="shared" si="64"/>
        <v>19.649999999999999</v>
      </c>
      <c r="K800" s="3">
        <f t="shared" si="66"/>
        <v>0</v>
      </c>
      <c r="M800" s="27">
        <v>794</v>
      </c>
    </row>
    <row r="801" spans="2:13">
      <c r="B801" s="102"/>
      <c r="C801" s="98">
        <f t="shared" si="63"/>
        <v>19.649999999999999</v>
      </c>
      <c r="D801" s="88"/>
      <c r="E801" s="88"/>
      <c r="F801" s="88"/>
      <c r="G801" s="88"/>
      <c r="H801" s="89"/>
      <c r="I801" s="107">
        <f t="shared" si="65"/>
        <v>0</v>
      </c>
      <c r="J801" s="91">
        <f t="shared" si="64"/>
        <v>19.649999999999999</v>
      </c>
      <c r="K801" s="3">
        <f t="shared" si="66"/>
        <v>0</v>
      </c>
      <c r="M801" s="27">
        <v>795</v>
      </c>
    </row>
    <row r="802" spans="2:13">
      <c r="B802" s="102"/>
      <c r="C802" s="98">
        <f t="shared" si="63"/>
        <v>19.649999999999999</v>
      </c>
      <c r="D802" s="88"/>
      <c r="E802" s="88"/>
      <c r="F802" s="88"/>
      <c r="G802" s="88"/>
      <c r="H802" s="89"/>
      <c r="I802" s="107">
        <f t="shared" si="65"/>
        <v>0</v>
      </c>
      <c r="J802" s="91">
        <f t="shared" si="64"/>
        <v>19.649999999999999</v>
      </c>
      <c r="K802" s="3">
        <f t="shared" si="66"/>
        <v>0</v>
      </c>
      <c r="M802" s="27">
        <v>796</v>
      </c>
    </row>
    <row r="803" spans="2:13">
      <c r="B803" s="102"/>
      <c r="C803" s="98">
        <f t="shared" si="63"/>
        <v>19.649999999999999</v>
      </c>
      <c r="D803" s="88"/>
      <c r="E803" s="88"/>
      <c r="F803" s="88"/>
      <c r="G803" s="88"/>
      <c r="H803" s="89"/>
      <c r="I803" s="107">
        <f t="shared" si="65"/>
        <v>0</v>
      </c>
      <c r="J803" s="91">
        <f t="shared" si="64"/>
        <v>19.649999999999999</v>
      </c>
      <c r="K803" s="3">
        <f t="shared" si="66"/>
        <v>0</v>
      </c>
      <c r="M803" s="27">
        <v>797</v>
      </c>
    </row>
    <row r="804" spans="2:13">
      <c r="B804" s="102"/>
      <c r="C804" s="98">
        <f t="shared" si="63"/>
        <v>19.649999999999999</v>
      </c>
      <c r="D804" s="88"/>
      <c r="E804" s="88"/>
      <c r="F804" s="88"/>
      <c r="G804" s="88"/>
      <c r="H804" s="89"/>
      <c r="I804" s="107">
        <f t="shared" si="65"/>
        <v>0</v>
      </c>
      <c r="J804" s="91">
        <f t="shared" si="64"/>
        <v>19.649999999999999</v>
      </c>
      <c r="K804" s="3">
        <f t="shared" si="66"/>
        <v>0</v>
      </c>
      <c r="M804" s="27">
        <v>798</v>
      </c>
    </row>
    <row r="805" spans="2:13">
      <c r="B805" s="102"/>
      <c r="C805" s="98">
        <f t="shared" si="63"/>
        <v>19.649999999999999</v>
      </c>
      <c r="D805" s="88"/>
      <c r="E805" s="88"/>
      <c r="F805" s="88"/>
      <c r="G805" s="88"/>
      <c r="H805" s="89"/>
      <c r="I805" s="107">
        <f t="shared" si="65"/>
        <v>0</v>
      </c>
      <c r="J805" s="91">
        <f t="shared" si="64"/>
        <v>19.649999999999999</v>
      </c>
      <c r="K805" s="3">
        <f t="shared" si="66"/>
        <v>0</v>
      </c>
      <c r="M805" s="27">
        <v>799</v>
      </c>
    </row>
    <row r="806" spans="2:13">
      <c r="B806" s="102"/>
      <c r="C806" s="98">
        <f t="shared" si="63"/>
        <v>19.649999999999999</v>
      </c>
      <c r="D806" s="88"/>
      <c r="E806" s="88"/>
      <c r="F806" s="88"/>
      <c r="G806" s="88"/>
      <c r="H806" s="89"/>
      <c r="I806" s="107">
        <f t="shared" si="65"/>
        <v>0</v>
      </c>
      <c r="J806" s="91">
        <f t="shared" si="64"/>
        <v>19.649999999999999</v>
      </c>
      <c r="K806" s="3">
        <f t="shared" si="66"/>
        <v>0</v>
      </c>
      <c r="M806" s="27">
        <v>800</v>
      </c>
    </row>
    <row r="807" spans="2:13">
      <c r="B807" s="102"/>
      <c r="C807" s="98">
        <f t="shared" si="63"/>
        <v>19.649999999999999</v>
      </c>
      <c r="D807" s="88"/>
      <c r="E807" s="88"/>
      <c r="F807" s="88"/>
      <c r="G807" s="88"/>
      <c r="H807" s="89"/>
      <c r="I807" s="107">
        <f t="shared" si="65"/>
        <v>0</v>
      </c>
      <c r="J807" s="91">
        <f t="shared" si="64"/>
        <v>19.649999999999999</v>
      </c>
      <c r="K807" s="3">
        <f t="shared" si="66"/>
        <v>0</v>
      </c>
      <c r="M807" s="27">
        <v>801</v>
      </c>
    </row>
    <row r="808" spans="2:13">
      <c r="B808" s="102"/>
      <c r="C808" s="98">
        <f t="shared" si="63"/>
        <v>19.649999999999999</v>
      </c>
      <c r="D808" s="88"/>
      <c r="E808" s="88"/>
      <c r="F808" s="88"/>
      <c r="G808" s="88"/>
      <c r="H808" s="89"/>
      <c r="I808" s="107">
        <f t="shared" si="65"/>
        <v>0</v>
      </c>
      <c r="J808" s="91">
        <f t="shared" si="64"/>
        <v>19.649999999999999</v>
      </c>
      <c r="K808" s="3">
        <f t="shared" si="66"/>
        <v>0</v>
      </c>
      <c r="M808" s="27">
        <v>802</v>
      </c>
    </row>
    <row r="809" spans="2:13">
      <c r="B809" s="102"/>
      <c r="C809" s="98">
        <f t="shared" si="63"/>
        <v>19.649999999999999</v>
      </c>
      <c r="D809" s="88"/>
      <c r="E809" s="88"/>
      <c r="F809" s="88"/>
      <c r="G809" s="88"/>
      <c r="H809" s="89"/>
      <c r="I809" s="107">
        <f t="shared" si="65"/>
        <v>0</v>
      </c>
      <c r="J809" s="91">
        <f t="shared" si="64"/>
        <v>19.649999999999999</v>
      </c>
      <c r="K809" s="3">
        <f t="shared" si="66"/>
        <v>0</v>
      </c>
      <c r="M809" s="27">
        <v>803</v>
      </c>
    </row>
    <row r="810" spans="2:13">
      <c r="B810" s="102"/>
      <c r="C810" s="98">
        <f t="shared" si="63"/>
        <v>19.649999999999999</v>
      </c>
      <c r="D810" s="88"/>
      <c r="E810" s="88"/>
      <c r="F810" s="88"/>
      <c r="G810" s="88"/>
      <c r="H810" s="89"/>
      <c r="I810" s="107">
        <f t="shared" si="65"/>
        <v>0</v>
      </c>
      <c r="J810" s="91">
        <f t="shared" si="64"/>
        <v>19.649999999999999</v>
      </c>
      <c r="K810" s="3">
        <f t="shared" si="66"/>
        <v>0</v>
      </c>
      <c r="M810" s="27">
        <v>804</v>
      </c>
    </row>
    <row r="811" spans="2:13">
      <c r="B811" s="102"/>
      <c r="C811" s="98">
        <f t="shared" si="63"/>
        <v>19.649999999999999</v>
      </c>
      <c r="D811" s="88"/>
      <c r="E811" s="88"/>
      <c r="F811" s="88"/>
      <c r="G811" s="88"/>
      <c r="H811" s="89"/>
      <c r="I811" s="107">
        <f t="shared" si="65"/>
        <v>0</v>
      </c>
      <c r="J811" s="91">
        <f t="shared" si="64"/>
        <v>19.649999999999999</v>
      </c>
      <c r="K811" s="3">
        <f t="shared" si="66"/>
        <v>0</v>
      </c>
      <c r="M811" s="27">
        <v>805</v>
      </c>
    </row>
    <row r="812" spans="2:13">
      <c r="B812" s="102"/>
      <c r="C812" s="98">
        <f t="shared" si="63"/>
        <v>19.649999999999999</v>
      </c>
      <c r="D812" s="88"/>
      <c r="E812" s="88"/>
      <c r="F812" s="88"/>
      <c r="G812" s="88"/>
      <c r="H812" s="89"/>
      <c r="I812" s="107">
        <f t="shared" si="65"/>
        <v>0</v>
      </c>
      <c r="J812" s="91">
        <f t="shared" si="64"/>
        <v>19.649999999999999</v>
      </c>
      <c r="K812" s="3">
        <f t="shared" si="66"/>
        <v>0</v>
      </c>
      <c r="M812" s="27">
        <v>806</v>
      </c>
    </row>
    <row r="813" spans="2:13">
      <c r="B813" s="102"/>
      <c r="C813" s="98">
        <f t="shared" si="63"/>
        <v>19.649999999999999</v>
      </c>
      <c r="D813" s="88"/>
      <c r="E813" s="88"/>
      <c r="F813" s="88"/>
      <c r="G813" s="88"/>
      <c r="H813" s="89"/>
      <c r="I813" s="107">
        <f t="shared" si="65"/>
        <v>0</v>
      </c>
      <c r="J813" s="91">
        <f t="shared" si="64"/>
        <v>19.649999999999999</v>
      </c>
      <c r="K813" s="3">
        <f t="shared" si="66"/>
        <v>0</v>
      </c>
      <c r="M813" s="27">
        <v>807</v>
      </c>
    </row>
    <row r="814" spans="2:13">
      <c r="B814" s="102"/>
      <c r="C814" s="98">
        <f t="shared" si="63"/>
        <v>19.649999999999999</v>
      </c>
      <c r="D814" s="88"/>
      <c r="E814" s="88"/>
      <c r="F814" s="88"/>
      <c r="G814" s="88"/>
      <c r="H814" s="89"/>
      <c r="I814" s="107">
        <f t="shared" si="65"/>
        <v>0</v>
      </c>
      <c r="J814" s="91">
        <f t="shared" si="64"/>
        <v>19.649999999999999</v>
      </c>
      <c r="K814" s="3">
        <f t="shared" si="66"/>
        <v>0</v>
      </c>
      <c r="M814" s="27">
        <v>808</v>
      </c>
    </row>
    <row r="815" spans="2:13">
      <c r="B815" s="102"/>
      <c r="C815" s="98">
        <f t="shared" si="63"/>
        <v>19.649999999999999</v>
      </c>
      <c r="D815" s="88"/>
      <c r="E815" s="88"/>
      <c r="F815" s="88"/>
      <c r="G815" s="88"/>
      <c r="H815" s="89"/>
      <c r="I815" s="107">
        <f t="shared" si="65"/>
        <v>0</v>
      </c>
      <c r="J815" s="91">
        <f t="shared" si="64"/>
        <v>19.649999999999999</v>
      </c>
      <c r="K815" s="3">
        <f t="shared" si="66"/>
        <v>0</v>
      </c>
      <c r="M815" s="27">
        <v>809</v>
      </c>
    </row>
    <row r="816" spans="2:13">
      <c r="B816" s="102"/>
      <c r="C816" s="98">
        <f t="shared" si="63"/>
        <v>19.649999999999999</v>
      </c>
      <c r="D816" s="88"/>
      <c r="E816" s="88"/>
      <c r="F816" s="88"/>
      <c r="G816" s="88"/>
      <c r="H816" s="89"/>
      <c r="I816" s="107">
        <f t="shared" si="65"/>
        <v>0</v>
      </c>
      <c r="J816" s="91">
        <f t="shared" si="64"/>
        <v>19.649999999999999</v>
      </c>
      <c r="K816" s="3">
        <f t="shared" si="66"/>
        <v>0</v>
      </c>
      <c r="M816" s="27">
        <v>810</v>
      </c>
    </row>
    <row r="817" spans="2:13">
      <c r="B817" s="102"/>
      <c r="C817" s="98">
        <f t="shared" si="63"/>
        <v>19.649999999999999</v>
      </c>
      <c r="D817" s="88"/>
      <c r="E817" s="88"/>
      <c r="F817" s="88"/>
      <c r="G817" s="88"/>
      <c r="H817" s="89"/>
      <c r="I817" s="107">
        <f t="shared" si="65"/>
        <v>0</v>
      </c>
      <c r="J817" s="91">
        <f t="shared" si="64"/>
        <v>19.649999999999999</v>
      </c>
      <c r="K817" s="3">
        <f t="shared" si="66"/>
        <v>0</v>
      </c>
      <c r="M817" s="27">
        <v>811</v>
      </c>
    </row>
    <row r="818" spans="2:13">
      <c r="B818" s="102"/>
      <c r="C818" s="98">
        <f t="shared" si="63"/>
        <v>19.649999999999999</v>
      </c>
      <c r="D818" s="88"/>
      <c r="E818" s="88"/>
      <c r="F818" s="88"/>
      <c r="G818" s="88"/>
      <c r="H818" s="89"/>
      <c r="I818" s="107">
        <f t="shared" si="65"/>
        <v>0</v>
      </c>
      <c r="J818" s="91">
        <f t="shared" si="64"/>
        <v>19.649999999999999</v>
      </c>
      <c r="K818" s="3">
        <f t="shared" si="66"/>
        <v>0</v>
      </c>
      <c r="M818" s="27">
        <v>812</v>
      </c>
    </row>
    <row r="819" spans="2:13">
      <c r="B819" s="102"/>
      <c r="C819" s="98">
        <f t="shared" si="63"/>
        <v>19.649999999999999</v>
      </c>
      <c r="D819" s="88"/>
      <c r="E819" s="88"/>
      <c r="F819" s="88"/>
      <c r="G819" s="88"/>
      <c r="H819" s="89"/>
      <c r="I819" s="107">
        <f t="shared" si="65"/>
        <v>0</v>
      </c>
      <c r="J819" s="91">
        <f t="shared" si="64"/>
        <v>19.649999999999999</v>
      </c>
      <c r="K819" s="3">
        <f t="shared" si="66"/>
        <v>0</v>
      </c>
      <c r="M819" s="27">
        <v>813</v>
      </c>
    </row>
    <row r="820" spans="2:13">
      <c r="B820" s="102"/>
      <c r="C820" s="98">
        <f t="shared" si="63"/>
        <v>19.649999999999999</v>
      </c>
      <c r="D820" s="88"/>
      <c r="E820" s="88"/>
      <c r="F820" s="88"/>
      <c r="G820" s="88"/>
      <c r="H820" s="89"/>
      <c r="I820" s="107">
        <f t="shared" si="65"/>
        <v>0</v>
      </c>
      <c r="J820" s="91">
        <f t="shared" si="64"/>
        <v>19.649999999999999</v>
      </c>
      <c r="K820" s="3">
        <f t="shared" si="66"/>
        <v>0</v>
      </c>
      <c r="M820" s="27">
        <v>814</v>
      </c>
    </row>
    <row r="821" spans="2:13">
      <c r="B821" s="102"/>
      <c r="C821" s="98">
        <f t="shared" si="63"/>
        <v>19.649999999999999</v>
      </c>
      <c r="D821" s="88"/>
      <c r="E821" s="88"/>
      <c r="F821" s="88"/>
      <c r="G821" s="88"/>
      <c r="H821" s="89"/>
      <c r="I821" s="107">
        <f t="shared" si="65"/>
        <v>0</v>
      </c>
      <c r="J821" s="91">
        <f t="shared" si="64"/>
        <v>19.649999999999999</v>
      </c>
      <c r="K821" s="3">
        <f t="shared" si="66"/>
        <v>0</v>
      </c>
      <c r="M821" s="27">
        <v>815</v>
      </c>
    </row>
    <row r="822" spans="2:13">
      <c r="B822" s="102"/>
      <c r="C822" s="98">
        <f t="shared" si="63"/>
        <v>19.649999999999999</v>
      </c>
      <c r="D822" s="88"/>
      <c r="E822" s="88"/>
      <c r="F822" s="88"/>
      <c r="G822" s="88"/>
      <c r="H822" s="89"/>
      <c r="I822" s="107">
        <f t="shared" si="65"/>
        <v>0</v>
      </c>
      <c r="J822" s="91">
        <f t="shared" si="64"/>
        <v>19.649999999999999</v>
      </c>
      <c r="K822" s="3">
        <f t="shared" si="66"/>
        <v>0</v>
      </c>
      <c r="M822" s="27">
        <v>816</v>
      </c>
    </row>
    <row r="823" spans="2:13">
      <c r="B823" s="102"/>
      <c r="C823" s="98">
        <f t="shared" si="63"/>
        <v>19.649999999999999</v>
      </c>
      <c r="D823" s="88"/>
      <c r="E823" s="88"/>
      <c r="F823" s="88"/>
      <c r="G823" s="88"/>
      <c r="H823" s="89"/>
      <c r="I823" s="107">
        <f t="shared" si="65"/>
        <v>0</v>
      </c>
      <c r="J823" s="91">
        <f t="shared" si="64"/>
        <v>19.649999999999999</v>
      </c>
      <c r="K823" s="3">
        <f t="shared" si="66"/>
        <v>0</v>
      </c>
      <c r="M823" s="27">
        <v>817</v>
      </c>
    </row>
    <row r="824" spans="2:13">
      <c r="B824" s="102"/>
      <c r="C824" s="98">
        <f t="shared" si="63"/>
        <v>19.649999999999999</v>
      </c>
      <c r="D824" s="88"/>
      <c r="E824" s="88"/>
      <c r="F824" s="88"/>
      <c r="G824" s="88"/>
      <c r="H824" s="89"/>
      <c r="I824" s="107">
        <f t="shared" si="65"/>
        <v>0</v>
      </c>
      <c r="J824" s="91">
        <f t="shared" si="64"/>
        <v>19.649999999999999</v>
      </c>
      <c r="K824" s="3">
        <f t="shared" si="66"/>
        <v>0</v>
      </c>
      <c r="M824" s="27">
        <v>818</v>
      </c>
    </row>
    <row r="825" spans="2:13">
      <c r="B825" s="102"/>
      <c r="C825" s="98">
        <f t="shared" si="63"/>
        <v>19.649999999999999</v>
      </c>
      <c r="D825" s="88"/>
      <c r="E825" s="88"/>
      <c r="F825" s="88"/>
      <c r="G825" s="88"/>
      <c r="H825" s="89"/>
      <c r="I825" s="107">
        <f t="shared" si="65"/>
        <v>0</v>
      </c>
      <c r="J825" s="91">
        <f t="shared" si="64"/>
        <v>19.649999999999999</v>
      </c>
      <c r="K825" s="3">
        <f t="shared" si="66"/>
        <v>0</v>
      </c>
      <c r="M825" s="27">
        <v>819</v>
      </c>
    </row>
    <row r="826" spans="2:13">
      <c r="B826" s="102"/>
      <c r="C826" s="98">
        <f t="shared" si="63"/>
        <v>19.649999999999999</v>
      </c>
      <c r="D826" s="88"/>
      <c r="E826" s="88"/>
      <c r="F826" s="88"/>
      <c r="G826" s="88"/>
      <c r="H826" s="89"/>
      <c r="I826" s="107">
        <f t="shared" si="65"/>
        <v>0</v>
      </c>
      <c r="J826" s="91">
        <f t="shared" si="64"/>
        <v>19.649999999999999</v>
      </c>
      <c r="K826" s="3">
        <f t="shared" si="66"/>
        <v>0</v>
      </c>
      <c r="M826" s="27">
        <v>820</v>
      </c>
    </row>
    <row r="827" spans="2:13">
      <c r="B827" s="102"/>
      <c r="C827" s="98">
        <f t="shared" si="63"/>
        <v>19.649999999999999</v>
      </c>
      <c r="D827" s="88"/>
      <c r="E827" s="88"/>
      <c r="F827" s="88"/>
      <c r="G827" s="88"/>
      <c r="H827" s="89"/>
      <c r="I827" s="107">
        <f t="shared" si="65"/>
        <v>0</v>
      </c>
      <c r="J827" s="91">
        <f t="shared" si="64"/>
        <v>19.649999999999999</v>
      </c>
      <c r="K827" s="3">
        <f t="shared" si="66"/>
        <v>0</v>
      </c>
      <c r="M827" s="27">
        <v>821</v>
      </c>
    </row>
    <row r="828" spans="2:13">
      <c r="B828" s="102"/>
      <c r="C828" s="98">
        <f t="shared" si="63"/>
        <v>19.649999999999999</v>
      </c>
      <c r="D828" s="88"/>
      <c r="E828" s="88"/>
      <c r="F828" s="88"/>
      <c r="G828" s="88"/>
      <c r="H828" s="89"/>
      <c r="I828" s="107">
        <f t="shared" si="65"/>
        <v>0</v>
      </c>
      <c r="J828" s="91">
        <f t="shared" si="64"/>
        <v>19.649999999999999</v>
      </c>
      <c r="K828" s="3">
        <f t="shared" si="66"/>
        <v>0</v>
      </c>
      <c r="M828" s="27">
        <v>822</v>
      </c>
    </row>
    <row r="829" spans="2:13">
      <c r="B829" s="102"/>
      <c r="C829" s="98">
        <f t="shared" si="63"/>
        <v>19.649999999999999</v>
      </c>
      <c r="D829" s="88"/>
      <c r="E829" s="88"/>
      <c r="F829" s="88"/>
      <c r="G829" s="88"/>
      <c r="H829" s="89"/>
      <c r="I829" s="107">
        <f t="shared" si="65"/>
        <v>0</v>
      </c>
      <c r="J829" s="91">
        <f t="shared" si="64"/>
        <v>19.649999999999999</v>
      </c>
      <c r="K829" s="3">
        <f t="shared" si="66"/>
        <v>0</v>
      </c>
      <c r="M829" s="27">
        <v>823</v>
      </c>
    </row>
    <row r="830" spans="2:13">
      <c r="B830" s="102"/>
      <c r="C830" s="98">
        <f t="shared" si="63"/>
        <v>19.649999999999999</v>
      </c>
      <c r="D830" s="88"/>
      <c r="E830" s="88"/>
      <c r="F830" s="88"/>
      <c r="G830" s="88"/>
      <c r="H830" s="89"/>
      <c r="I830" s="107">
        <f t="shared" si="65"/>
        <v>0</v>
      </c>
      <c r="J830" s="91">
        <f t="shared" si="64"/>
        <v>19.649999999999999</v>
      </c>
      <c r="K830" s="3">
        <f t="shared" si="66"/>
        <v>0</v>
      </c>
      <c r="M830" s="27">
        <v>824</v>
      </c>
    </row>
    <row r="831" spans="2:13">
      <c r="B831" s="102"/>
      <c r="C831" s="98">
        <f t="shared" si="63"/>
        <v>19.649999999999999</v>
      </c>
      <c r="D831" s="88"/>
      <c r="E831" s="88"/>
      <c r="F831" s="88"/>
      <c r="G831" s="88"/>
      <c r="H831" s="89"/>
      <c r="I831" s="107">
        <f t="shared" si="65"/>
        <v>0</v>
      </c>
      <c r="J831" s="91">
        <f t="shared" si="64"/>
        <v>19.649999999999999</v>
      </c>
      <c r="K831" s="3">
        <f t="shared" si="66"/>
        <v>0</v>
      </c>
      <c r="M831" s="27">
        <v>825</v>
      </c>
    </row>
    <row r="832" spans="2:13">
      <c r="B832" s="102"/>
      <c r="C832" s="98">
        <f t="shared" si="63"/>
        <v>19.649999999999999</v>
      </c>
      <c r="D832" s="88"/>
      <c r="E832" s="88"/>
      <c r="F832" s="88"/>
      <c r="G832" s="88"/>
      <c r="H832" s="89"/>
      <c r="I832" s="107">
        <f t="shared" si="65"/>
        <v>0</v>
      </c>
      <c r="J832" s="91">
        <f t="shared" si="64"/>
        <v>19.649999999999999</v>
      </c>
      <c r="K832" s="3">
        <f t="shared" si="66"/>
        <v>0</v>
      </c>
      <c r="M832" s="27">
        <v>826</v>
      </c>
    </row>
    <row r="833" spans="2:13">
      <c r="B833" s="102"/>
      <c r="C833" s="98">
        <f t="shared" si="63"/>
        <v>19.649999999999999</v>
      </c>
      <c r="D833" s="88"/>
      <c r="E833" s="88"/>
      <c r="F833" s="88"/>
      <c r="G833" s="88"/>
      <c r="H833" s="89"/>
      <c r="I833" s="107">
        <f t="shared" si="65"/>
        <v>0</v>
      </c>
      <c r="J833" s="91">
        <f t="shared" si="64"/>
        <v>19.649999999999999</v>
      </c>
      <c r="K833" s="3">
        <f t="shared" si="66"/>
        <v>0</v>
      </c>
      <c r="M833" s="27">
        <v>827</v>
      </c>
    </row>
    <row r="834" spans="2:13">
      <c r="B834" s="102"/>
      <c r="C834" s="98">
        <f t="shared" si="63"/>
        <v>19.649999999999999</v>
      </c>
      <c r="D834" s="88"/>
      <c r="E834" s="88"/>
      <c r="F834" s="88"/>
      <c r="G834" s="88"/>
      <c r="H834" s="89"/>
      <c r="I834" s="107">
        <f t="shared" si="65"/>
        <v>0</v>
      </c>
      <c r="J834" s="91">
        <f t="shared" si="64"/>
        <v>19.649999999999999</v>
      </c>
      <c r="K834" s="3">
        <f t="shared" si="66"/>
        <v>0</v>
      </c>
      <c r="M834" s="27">
        <v>828</v>
      </c>
    </row>
    <row r="835" spans="2:13">
      <c r="B835" s="102"/>
      <c r="C835" s="98">
        <f t="shared" si="63"/>
        <v>19.649999999999999</v>
      </c>
      <c r="D835" s="88"/>
      <c r="E835" s="88"/>
      <c r="F835" s="88"/>
      <c r="G835" s="88"/>
      <c r="H835" s="89"/>
      <c r="I835" s="107">
        <f t="shared" si="65"/>
        <v>0</v>
      </c>
      <c r="J835" s="91">
        <f t="shared" si="64"/>
        <v>19.649999999999999</v>
      </c>
      <c r="K835" s="3">
        <f t="shared" si="66"/>
        <v>0</v>
      </c>
      <c r="M835" s="27">
        <v>829</v>
      </c>
    </row>
    <row r="836" spans="2:13">
      <c r="B836" s="102"/>
      <c r="C836" s="98">
        <f t="shared" si="63"/>
        <v>19.649999999999999</v>
      </c>
      <c r="D836" s="88"/>
      <c r="E836" s="88"/>
      <c r="F836" s="88"/>
      <c r="G836" s="88"/>
      <c r="H836" s="89"/>
      <c r="I836" s="107">
        <f t="shared" si="65"/>
        <v>0</v>
      </c>
      <c r="J836" s="91">
        <f t="shared" si="64"/>
        <v>19.649999999999999</v>
      </c>
      <c r="K836" s="3">
        <f t="shared" si="66"/>
        <v>0</v>
      </c>
      <c r="M836" s="27">
        <v>830</v>
      </c>
    </row>
    <row r="837" spans="2:13">
      <c r="B837" s="102"/>
      <c r="C837" s="98">
        <f t="shared" si="63"/>
        <v>19.649999999999999</v>
      </c>
      <c r="D837" s="88"/>
      <c r="E837" s="88"/>
      <c r="F837" s="88"/>
      <c r="G837" s="88"/>
      <c r="H837" s="89"/>
      <c r="I837" s="107">
        <f t="shared" si="65"/>
        <v>0</v>
      </c>
      <c r="J837" s="91">
        <f t="shared" si="64"/>
        <v>19.649999999999999</v>
      </c>
      <c r="K837" s="3">
        <f t="shared" si="66"/>
        <v>0</v>
      </c>
      <c r="M837" s="27">
        <v>831</v>
      </c>
    </row>
    <row r="838" spans="2:13">
      <c r="B838" s="102"/>
      <c r="C838" s="98">
        <f t="shared" ref="C838:C901" si="67">IF(B838&gt;0,C837+B838,C837)</f>
        <v>19.649999999999999</v>
      </c>
      <c r="D838" s="88"/>
      <c r="E838" s="88"/>
      <c r="F838" s="88"/>
      <c r="G838" s="88"/>
      <c r="H838" s="89"/>
      <c r="I838" s="107">
        <f t="shared" si="65"/>
        <v>0</v>
      </c>
      <c r="J838" s="91">
        <f t="shared" ref="J838:J901" si="68">C838+I838</f>
        <v>19.649999999999999</v>
      </c>
      <c r="K838" s="3">
        <f t="shared" si="66"/>
        <v>0</v>
      </c>
      <c r="M838" s="27">
        <v>832</v>
      </c>
    </row>
    <row r="839" spans="2:13">
      <c r="B839" s="102"/>
      <c r="C839" s="98">
        <f t="shared" si="67"/>
        <v>19.649999999999999</v>
      </c>
      <c r="D839" s="88"/>
      <c r="E839" s="88"/>
      <c r="F839" s="88"/>
      <c r="G839" s="88"/>
      <c r="H839" s="89"/>
      <c r="I839" s="107">
        <f t="shared" ref="I839:I902" si="69">H839*I$5</f>
        <v>0</v>
      </c>
      <c r="J839" s="91">
        <f t="shared" si="68"/>
        <v>19.649999999999999</v>
      </c>
      <c r="K839" s="3">
        <f t="shared" ref="K839:K902" si="70">I839/J839</f>
        <v>0</v>
      </c>
      <c r="M839" s="27">
        <v>833</v>
      </c>
    </row>
    <row r="840" spans="2:13">
      <c r="B840" s="102"/>
      <c r="C840" s="98">
        <f t="shared" si="67"/>
        <v>19.649999999999999</v>
      </c>
      <c r="D840" s="88"/>
      <c r="E840" s="88"/>
      <c r="F840" s="88"/>
      <c r="G840" s="88"/>
      <c r="H840" s="89"/>
      <c r="I840" s="107">
        <f t="shared" si="69"/>
        <v>0</v>
      </c>
      <c r="J840" s="91">
        <f t="shared" si="68"/>
        <v>19.649999999999999</v>
      </c>
      <c r="K840" s="3">
        <f t="shared" si="70"/>
        <v>0</v>
      </c>
      <c r="M840" s="27">
        <v>834</v>
      </c>
    </row>
    <row r="841" spans="2:13">
      <c r="B841" s="102"/>
      <c r="C841" s="98">
        <f t="shared" si="67"/>
        <v>19.649999999999999</v>
      </c>
      <c r="D841" s="88"/>
      <c r="E841" s="88"/>
      <c r="F841" s="88"/>
      <c r="G841" s="88"/>
      <c r="H841" s="89"/>
      <c r="I841" s="107">
        <f t="shared" si="69"/>
        <v>0</v>
      </c>
      <c r="J841" s="91">
        <f t="shared" si="68"/>
        <v>19.649999999999999</v>
      </c>
      <c r="K841" s="3">
        <f t="shared" si="70"/>
        <v>0</v>
      </c>
      <c r="M841" s="27">
        <v>835</v>
      </c>
    </row>
    <row r="842" spans="2:13">
      <c r="B842" s="102"/>
      <c r="C842" s="98">
        <f t="shared" si="67"/>
        <v>19.649999999999999</v>
      </c>
      <c r="D842" s="88"/>
      <c r="E842" s="88"/>
      <c r="F842" s="88"/>
      <c r="G842" s="88"/>
      <c r="H842" s="89"/>
      <c r="I842" s="107">
        <f t="shared" si="69"/>
        <v>0</v>
      </c>
      <c r="J842" s="91">
        <f t="shared" si="68"/>
        <v>19.649999999999999</v>
      </c>
      <c r="K842" s="3">
        <f t="shared" si="70"/>
        <v>0</v>
      </c>
      <c r="M842" s="27">
        <v>836</v>
      </c>
    </row>
    <row r="843" spans="2:13">
      <c r="B843" s="102"/>
      <c r="C843" s="98">
        <f t="shared" si="67"/>
        <v>19.649999999999999</v>
      </c>
      <c r="D843" s="88"/>
      <c r="E843" s="88"/>
      <c r="F843" s="88"/>
      <c r="G843" s="88"/>
      <c r="H843" s="89"/>
      <c r="I843" s="107">
        <f t="shared" si="69"/>
        <v>0</v>
      </c>
      <c r="J843" s="91">
        <f t="shared" si="68"/>
        <v>19.649999999999999</v>
      </c>
      <c r="K843" s="3">
        <f t="shared" si="70"/>
        <v>0</v>
      </c>
      <c r="M843" s="27">
        <v>837</v>
      </c>
    </row>
    <row r="844" spans="2:13">
      <c r="B844" s="102"/>
      <c r="C844" s="98">
        <f t="shared" si="67"/>
        <v>19.649999999999999</v>
      </c>
      <c r="D844" s="88"/>
      <c r="E844" s="88"/>
      <c r="F844" s="88"/>
      <c r="G844" s="88"/>
      <c r="H844" s="89"/>
      <c r="I844" s="107">
        <f t="shared" si="69"/>
        <v>0</v>
      </c>
      <c r="J844" s="91">
        <f t="shared" si="68"/>
        <v>19.649999999999999</v>
      </c>
      <c r="K844" s="3">
        <f t="shared" si="70"/>
        <v>0</v>
      </c>
      <c r="M844" s="27">
        <v>838</v>
      </c>
    </row>
    <row r="845" spans="2:13">
      <c r="B845" s="102"/>
      <c r="C845" s="98">
        <f t="shared" si="67"/>
        <v>19.649999999999999</v>
      </c>
      <c r="D845" s="88"/>
      <c r="E845" s="88"/>
      <c r="F845" s="88"/>
      <c r="G845" s="88"/>
      <c r="H845" s="89"/>
      <c r="I845" s="107">
        <f t="shared" si="69"/>
        <v>0</v>
      </c>
      <c r="J845" s="91">
        <f t="shared" si="68"/>
        <v>19.649999999999999</v>
      </c>
      <c r="K845" s="3">
        <f t="shared" si="70"/>
        <v>0</v>
      </c>
      <c r="M845" s="27">
        <v>839</v>
      </c>
    </row>
    <row r="846" spans="2:13">
      <c r="B846" s="102"/>
      <c r="C846" s="98">
        <f t="shared" si="67"/>
        <v>19.649999999999999</v>
      </c>
      <c r="D846" s="88"/>
      <c r="E846" s="88"/>
      <c r="F846" s="88"/>
      <c r="G846" s="88"/>
      <c r="H846" s="89"/>
      <c r="I846" s="107">
        <f t="shared" si="69"/>
        <v>0</v>
      </c>
      <c r="J846" s="91">
        <f t="shared" si="68"/>
        <v>19.649999999999999</v>
      </c>
      <c r="K846" s="3">
        <f t="shared" si="70"/>
        <v>0</v>
      </c>
      <c r="M846" s="27">
        <v>840</v>
      </c>
    </row>
    <row r="847" spans="2:13">
      <c r="B847" s="102"/>
      <c r="C847" s="98">
        <f t="shared" si="67"/>
        <v>19.649999999999999</v>
      </c>
      <c r="D847" s="88"/>
      <c r="E847" s="88"/>
      <c r="F847" s="88"/>
      <c r="G847" s="88"/>
      <c r="H847" s="89"/>
      <c r="I847" s="107">
        <f t="shared" si="69"/>
        <v>0</v>
      </c>
      <c r="J847" s="91">
        <f t="shared" si="68"/>
        <v>19.649999999999999</v>
      </c>
      <c r="K847" s="3">
        <f t="shared" si="70"/>
        <v>0</v>
      </c>
      <c r="M847" s="27">
        <v>841</v>
      </c>
    </row>
    <row r="848" spans="2:13">
      <c r="B848" s="102"/>
      <c r="C848" s="98">
        <f t="shared" si="67"/>
        <v>19.649999999999999</v>
      </c>
      <c r="D848" s="88"/>
      <c r="E848" s="88"/>
      <c r="F848" s="88"/>
      <c r="G848" s="88"/>
      <c r="H848" s="89"/>
      <c r="I848" s="107">
        <f t="shared" si="69"/>
        <v>0</v>
      </c>
      <c r="J848" s="91">
        <f t="shared" si="68"/>
        <v>19.649999999999999</v>
      </c>
      <c r="K848" s="3">
        <f t="shared" si="70"/>
        <v>0</v>
      </c>
      <c r="M848" s="27">
        <v>842</v>
      </c>
    </row>
    <row r="849" spans="2:13">
      <c r="B849" s="102"/>
      <c r="C849" s="98">
        <f t="shared" si="67"/>
        <v>19.649999999999999</v>
      </c>
      <c r="D849" s="88"/>
      <c r="E849" s="88"/>
      <c r="F849" s="88"/>
      <c r="G849" s="88"/>
      <c r="H849" s="89"/>
      <c r="I849" s="107">
        <f t="shared" si="69"/>
        <v>0</v>
      </c>
      <c r="J849" s="91">
        <f t="shared" si="68"/>
        <v>19.649999999999999</v>
      </c>
      <c r="K849" s="3">
        <f t="shared" si="70"/>
        <v>0</v>
      </c>
      <c r="M849" s="27">
        <v>843</v>
      </c>
    </row>
    <row r="850" spans="2:13">
      <c r="B850" s="102"/>
      <c r="C850" s="98">
        <f t="shared" si="67"/>
        <v>19.649999999999999</v>
      </c>
      <c r="D850" s="88"/>
      <c r="E850" s="88"/>
      <c r="F850" s="88"/>
      <c r="G850" s="88"/>
      <c r="H850" s="89"/>
      <c r="I850" s="107">
        <f t="shared" si="69"/>
        <v>0</v>
      </c>
      <c r="J850" s="91">
        <f t="shared" si="68"/>
        <v>19.649999999999999</v>
      </c>
      <c r="K850" s="3">
        <f t="shared" si="70"/>
        <v>0</v>
      </c>
      <c r="M850" s="27">
        <v>844</v>
      </c>
    </row>
    <row r="851" spans="2:13">
      <c r="B851" s="102"/>
      <c r="C851" s="98">
        <f t="shared" si="67"/>
        <v>19.649999999999999</v>
      </c>
      <c r="D851" s="88"/>
      <c r="E851" s="88"/>
      <c r="F851" s="88"/>
      <c r="G851" s="88"/>
      <c r="H851" s="89"/>
      <c r="I851" s="107">
        <f t="shared" si="69"/>
        <v>0</v>
      </c>
      <c r="J851" s="91">
        <f t="shared" si="68"/>
        <v>19.649999999999999</v>
      </c>
      <c r="K851" s="3">
        <f t="shared" si="70"/>
        <v>0</v>
      </c>
      <c r="M851" s="27">
        <v>845</v>
      </c>
    </row>
    <row r="852" spans="2:13">
      <c r="B852" s="102"/>
      <c r="C852" s="98">
        <f t="shared" si="67"/>
        <v>19.649999999999999</v>
      </c>
      <c r="D852" s="88"/>
      <c r="E852" s="88"/>
      <c r="F852" s="88"/>
      <c r="G852" s="88"/>
      <c r="H852" s="89"/>
      <c r="I852" s="107">
        <f t="shared" si="69"/>
        <v>0</v>
      </c>
      <c r="J852" s="91">
        <f t="shared" si="68"/>
        <v>19.649999999999999</v>
      </c>
      <c r="K852" s="3">
        <f t="shared" si="70"/>
        <v>0</v>
      </c>
      <c r="M852" s="27">
        <v>846</v>
      </c>
    </row>
    <row r="853" spans="2:13">
      <c r="B853" s="102"/>
      <c r="C853" s="98">
        <f t="shared" si="67"/>
        <v>19.649999999999999</v>
      </c>
      <c r="D853" s="88"/>
      <c r="E853" s="88"/>
      <c r="F853" s="88"/>
      <c r="G853" s="88"/>
      <c r="H853" s="89"/>
      <c r="I853" s="107">
        <f t="shared" si="69"/>
        <v>0</v>
      </c>
      <c r="J853" s="91">
        <f t="shared" si="68"/>
        <v>19.649999999999999</v>
      </c>
      <c r="K853" s="3">
        <f t="shared" si="70"/>
        <v>0</v>
      </c>
      <c r="M853" s="27">
        <v>847</v>
      </c>
    </row>
    <row r="854" spans="2:13">
      <c r="B854" s="102"/>
      <c r="C854" s="98">
        <f t="shared" si="67"/>
        <v>19.649999999999999</v>
      </c>
      <c r="D854" s="88"/>
      <c r="E854" s="88"/>
      <c r="F854" s="88"/>
      <c r="G854" s="88"/>
      <c r="H854" s="89"/>
      <c r="I854" s="107">
        <f t="shared" si="69"/>
        <v>0</v>
      </c>
      <c r="J854" s="91">
        <f t="shared" si="68"/>
        <v>19.649999999999999</v>
      </c>
      <c r="K854" s="3">
        <f t="shared" si="70"/>
        <v>0</v>
      </c>
      <c r="M854" s="27">
        <v>848</v>
      </c>
    </row>
    <row r="855" spans="2:13">
      <c r="B855" s="102"/>
      <c r="C855" s="98">
        <f t="shared" si="67"/>
        <v>19.649999999999999</v>
      </c>
      <c r="D855" s="88"/>
      <c r="E855" s="88"/>
      <c r="F855" s="88"/>
      <c r="G855" s="88"/>
      <c r="H855" s="89"/>
      <c r="I855" s="107">
        <f t="shared" si="69"/>
        <v>0</v>
      </c>
      <c r="J855" s="91">
        <f t="shared" si="68"/>
        <v>19.649999999999999</v>
      </c>
      <c r="K855" s="3">
        <f t="shared" si="70"/>
        <v>0</v>
      </c>
      <c r="M855" s="27">
        <v>849</v>
      </c>
    </row>
    <row r="856" spans="2:13">
      <c r="B856" s="102"/>
      <c r="C856" s="98">
        <f t="shared" si="67"/>
        <v>19.649999999999999</v>
      </c>
      <c r="D856" s="88"/>
      <c r="E856" s="88"/>
      <c r="F856" s="88"/>
      <c r="G856" s="88"/>
      <c r="H856" s="89"/>
      <c r="I856" s="107">
        <f t="shared" si="69"/>
        <v>0</v>
      </c>
      <c r="J856" s="91">
        <f t="shared" si="68"/>
        <v>19.649999999999999</v>
      </c>
      <c r="K856" s="3">
        <f t="shared" si="70"/>
        <v>0</v>
      </c>
      <c r="M856" s="27">
        <v>850</v>
      </c>
    </row>
    <row r="857" spans="2:13">
      <c r="B857" s="102"/>
      <c r="C857" s="98">
        <f t="shared" si="67"/>
        <v>19.649999999999999</v>
      </c>
      <c r="D857" s="88"/>
      <c r="E857" s="88"/>
      <c r="F857" s="88"/>
      <c r="G857" s="88"/>
      <c r="H857" s="89"/>
      <c r="I857" s="107">
        <f t="shared" si="69"/>
        <v>0</v>
      </c>
      <c r="J857" s="91">
        <f t="shared" si="68"/>
        <v>19.649999999999999</v>
      </c>
      <c r="K857" s="3">
        <f t="shared" si="70"/>
        <v>0</v>
      </c>
      <c r="M857" s="27">
        <v>851</v>
      </c>
    </row>
    <row r="858" spans="2:13">
      <c r="B858" s="102"/>
      <c r="C858" s="98">
        <f t="shared" si="67"/>
        <v>19.649999999999999</v>
      </c>
      <c r="D858" s="88"/>
      <c r="E858" s="88"/>
      <c r="F858" s="88"/>
      <c r="G858" s="88"/>
      <c r="H858" s="89"/>
      <c r="I858" s="107">
        <f t="shared" si="69"/>
        <v>0</v>
      </c>
      <c r="J858" s="91">
        <f t="shared" si="68"/>
        <v>19.649999999999999</v>
      </c>
      <c r="K858" s="3">
        <f t="shared" si="70"/>
        <v>0</v>
      </c>
      <c r="M858" s="27">
        <v>852</v>
      </c>
    </row>
    <row r="859" spans="2:13">
      <c r="B859" s="102"/>
      <c r="C859" s="98">
        <f t="shared" si="67"/>
        <v>19.649999999999999</v>
      </c>
      <c r="D859" s="88"/>
      <c r="E859" s="88"/>
      <c r="F859" s="88"/>
      <c r="G859" s="88"/>
      <c r="H859" s="89"/>
      <c r="I859" s="107">
        <f t="shared" si="69"/>
        <v>0</v>
      </c>
      <c r="J859" s="91">
        <f t="shared" si="68"/>
        <v>19.649999999999999</v>
      </c>
      <c r="K859" s="3">
        <f t="shared" si="70"/>
        <v>0</v>
      </c>
      <c r="M859" s="27">
        <v>853</v>
      </c>
    </row>
    <row r="860" spans="2:13">
      <c r="B860" s="102"/>
      <c r="C860" s="98">
        <f t="shared" si="67"/>
        <v>19.649999999999999</v>
      </c>
      <c r="D860" s="88"/>
      <c r="E860" s="88"/>
      <c r="F860" s="88"/>
      <c r="G860" s="88"/>
      <c r="H860" s="89"/>
      <c r="I860" s="107">
        <f t="shared" si="69"/>
        <v>0</v>
      </c>
      <c r="J860" s="91">
        <f t="shared" si="68"/>
        <v>19.649999999999999</v>
      </c>
      <c r="K860" s="3">
        <f t="shared" si="70"/>
        <v>0</v>
      </c>
      <c r="M860" s="27">
        <v>854</v>
      </c>
    </row>
    <row r="861" spans="2:13">
      <c r="B861" s="102"/>
      <c r="C861" s="98">
        <f t="shared" si="67"/>
        <v>19.649999999999999</v>
      </c>
      <c r="D861" s="88"/>
      <c r="E861" s="88"/>
      <c r="F861" s="88"/>
      <c r="G861" s="88"/>
      <c r="H861" s="89"/>
      <c r="I861" s="107">
        <f t="shared" si="69"/>
        <v>0</v>
      </c>
      <c r="J861" s="91">
        <f t="shared" si="68"/>
        <v>19.649999999999999</v>
      </c>
      <c r="K861" s="3">
        <f t="shared" si="70"/>
        <v>0</v>
      </c>
      <c r="M861" s="27">
        <v>855</v>
      </c>
    </row>
    <row r="862" spans="2:13">
      <c r="B862" s="102"/>
      <c r="C862" s="98">
        <f t="shared" si="67"/>
        <v>19.649999999999999</v>
      </c>
      <c r="D862" s="88"/>
      <c r="E862" s="88"/>
      <c r="F862" s="88"/>
      <c r="G862" s="88"/>
      <c r="H862" s="89"/>
      <c r="I862" s="107">
        <f t="shared" si="69"/>
        <v>0</v>
      </c>
      <c r="J862" s="91">
        <f t="shared" si="68"/>
        <v>19.649999999999999</v>
      </c>
      <c r="K862" s="3">
        <f t="shared" si="70"/>
        <v>0</v>
      </c>
      <c r="M862" s="27">
        <v>856</v>
      </c>
    </row>
    <row r="863" spans="2:13">
      <c r="B863" s="102"/>
      <c r="C863" s="98">
        <f t="shared" si="67"/>
        <v>19.649999999999999</v>
      </c>
      <c r="D863" s="88"/>
      <c r="E863" s="88"/>
      <c r="F863" s="88"/>
      <c r="G863" s="88"/>
      <c r="H863" s="89"/>
      <c r="I863" s="107">
        <f t="shared" si="69"/>
        <v>0</v>
      </c>
      <c r="J863" s="91">
        <f t="shared" si="68"/>
        <v>19.649999999999999</v>
      </c>
      <c r="K863" s="3">
        <f t="shared" si="70"/>
        <v>0</v>
      </c>
      <c r="M863" s="27">
        <v>857</v>
      </c>
    </row>
    <row r="864" spans="2:13">
      <c r="B864" s="102"/>
      <c r="C864" s="98">
        <f t="shared" si="67"/>
        <v>19.649999999999999</v>
      </c>
      <c r="D864" s="88"/>
      <c r="E864" s="88"/>
      <c r="F864" s="88"/>
      <c r="G864" s="88"/>
      <c r="H864" s="89"/>
      <c r="I864" s="107">
        <f t="shared" si="69"/>
        <v>0</v>
      </c>
      <c r="J864" s="91">
        <f t="shared" si="68"/>
        <v>19.649999999999999</v>
      </c>
      <c r="K864" s="3">
        <f t="shared" si="70"/>
        <v>0</v>
      </c>
      <c r="M864" s="27">
        <v>858</v>
      </c>
    </row>
    <row r="865" spans="2:13">
      <c r="B865" s="102"/>
      <c r="C865" s="98">
        <f t="shared" si="67"/>
        <v>19.649999999999999</v>
      </c>
      <c r="D865" s="88"/>
      <c r="E865" s="88"/>
      <c r="F865" s="88"/>
      <c r="G865" s="88"/>
      <c r="H865" s="89"/>
      <c r="I865" s="107">
        <f t="shared" si="69"/>
        <v>0</v>
      </c>
      <c r="J865" s="91">
        <f t="shared" si="68"/>
        <v>19.649999999999999</v>
      </c>
      <c r="K865" s="3">
        <f t="shared" si="70"/>
        <v>0</v>
      </c>
      <c r="M865" s="27">
        <v>859</v>
      </c>
    </row>
    <row r="866" spans="2:13">
      <c r="B866" s="102"/>
      <c r="C866" s="98">
        <f t="shared" si="67"/>
        <v>19.649999999999999</v>
      </c>
      <c r="D866" s="88"/>
      <c r="E866" s="88"/>
      <c r="F866" s="88"/>
      <c r="G866" s="88"/>
      <c r="H866" s="89"/>
      <c r="I866" s="107">
        <f t="shared" si="69"/>
        <v>0</v>
      </c>
      <c r="J866" s="91">
        <f t="shared" si="68"/>
        <v>19.649999999999999</v>
      </c>
      <c r="K866" s="3">
        <f t="shared" si="70"/>
        <v>0</v>
      </c>
      <c r="M866" s="27">
        <v>860</v>
      </c>
    </row>
    <row r="867" spans="2:13">
      <c r="B867" s="102"/>
      <c r="C867" s="98">
        <f t="shared" si="67"/>
        <v>19.649999999999999</v>
      </c>
      <c r="D867" s="88"/>
      <c r="E867" s="88"/>
      <c r="F867" s="88"/>
      <c r="G867" s="88"/>
      <c r="H867" s="89"/>
      <c r="I867" s="107">
        <f t="shared" si="69"/>
        <v>0</v>
      </c>
      <c r="J867" s="91">
        <f t="shared" si="68"/>
        <v>19.649999999999999</v>
      </c>
      <c r="K867" s="3">
        <f t="shared" si="70"/>
        <v>0</v>
      </c>
      <c r="M867" s="27">
        <v>861</v>
      </c>
    </row>
    <row r="868" spans="2:13">
      <c r="B868" s="102"/>
      <c r="C868" s="98">
        <f t="shared" si="67"/>
        <v>19.649999999999999</v>
      </c>
      <c r="D868" s="88"/>
      <c r="E868" s="88"/>
      <c r="F868" s="88"/>
      <c r="G868" s="88"/>
      <c r="H868" s="89"/>
      <c r="I868" s="107">
        <f t="shared" si="69"/>
        <v>0</v>
      </c>
      <c r="J868" s="91">
        <f t="shared" si="68"/>
        <v>19.649999999999999</v>
      </c>
      <c r="K868" s="3">
        <f t="shared" si="70"/>
        <v>0</v>
      </c>
      <c r="M868" s="27">
        <v>862</v>
      </c>
    </row>
    <row r="869" spans="2:13">
      <c r="B869" s="102"/>
      <c r="C869" s="98">
        <f t="shared" si="67"/>
        <v>19.649999999999999</v>
      </c>
      <c r="D869" s="88"/>
      <c r="E869" s="88"/>
      <c r="F869" s="88"/>
      <c r="G869" s="88"/>
      <c r="H869" s="89"/>
      <c r="I869" s="107">
        <f t="shared" si="69"/>
        <v>0</v>
      </c>
      <c r="J869" s="91">
        <f t="shared" si="68"/>
        <v>19.649999999999999</v>
      </c>
      <c r="K869" s="3">
        <f t="shared" si="70"/>
        <v>0</v>
      </c>
      <c r="M869" s="27">
        <v>863</v>
      </c>
    </row>
    <row r="870" spans="2:13">
      <c r="B870" s="102"/>
      <c r="C870" s="98">
        <f t="shared" si="67"/>
        <v>19.649999999999999</v>
      </c>
      <c r="D870" s="88"/>
      <c r="E870" s="88"/>
      <c r="F870" s="88"/>
      <c r="G870" s="88"/>
      <c r="H870" s="89"/>
      <c r="I870" s="107">
        <f t="shared" si="69"/>
        <v>0</v>
      </c>
      <c r="J870" s="91">
        <f t="shared" si="68"/>
        <v>19.649999999999999</v>
      </c>
      <c r="K870" s="3">
        <f t="shared" si="70"/>
        <v>0</v>
      </c>
      <c r="M870" s="27">
        <v>864</v>
      </c>
    </row>
    <row r="871" spans="2:13">
      <c r="B871" s="102"/>
      <c r="C871" s="98">
        <f t="shared" si="67"/>
        <v>19.649999999999999</v>
      </c>
      <c r="D871" s="88"/>
      <c r="E871" s="88"/>
      <c r="F871" s="88"/>
      <c r="G871" s="88"/>
      <c r="H871" s="89"/>
      <c r="I871" s="107">
        <f t="shared" si="69"/>
        <v>0</v>
      </c>
      <c r="J871" s="91">
        <f t="shared" si="68"/>
        <v>19.649999999999999</v>
      </c>
      <c r="K871" s="3">
        <f t="shared" si="70"/>
        <v>0</v>
      </c>
      <c r="M871" s="27">
        <v>865</v>
      </c>
    </row>
    <row r="872" spans="2:13">
      <c r="B872" s="102"/>
      <c r="C872" s="98">
        <f t="shared" si="67"/>
        <v>19.649999999999999</v>
      </c>
      <c r="D872" s="88"/>
      <c r="E872" s="88"/>
      <c r="F872" s="88"/>
      <c r="G872" s="88"/>
      <c r="H872" s="89"/>
      <c r="I872" s="107">
        <f t="shared" si="69"/>
        <v>0</v>
      </c>
      <c r="J872" s="91">
        <f t="shared" si="68"/>
        <v>19.649999999999999</v>
      </c>
      <c r="K872" s="3">
        <f t="shared" si="70"/>
        <v>0</v>
      </c>
      <c r="M872" s="27">
        <v>866</v>
      </c>
    </row>
    <row r="873" spans="2:13">
      <c r="B873" s="102"/>
      <c r="C873" s="98">
        <f t="shared" si="67"/>
        <v>19.649999999999999</v>
      </c>
      <c r="D873" s="88"/>
      <c r="E873" s="88"/>
      <c r="F873" s="88"/>
      <c r="G873" s="88"/>
      <c r="H873" s="89"/>
      <c r="I873" s="107">
        <f t="shared" si="69"/>
        <v>0</v>
      </c>
      <c r="J873" s="91">
        <f t="shared" si="68"/>
        <v>19.649999999999999</v>
      </c>
      <c r="K873" s="3">
        <f t="shared" si="70"/>
        <v>0</v>
      </c>
      <c r="M873" s="27">
        <v>867</v>
      </c>
    </row>
    <row r="874" spans="2:13">
      <c r="B874" s="102"/>
      <c r="C874" s="98">
        <f t="shared" si="67"/>
        <v>19.649999999999999</v>
      </c>
      <c r="D874" s="88"/>
      <c r="E874" s="88"/>
      <c r="F874" s="88"/>
      <c r="G874" s="88"/>
      <c r="H874" s="89"/>
      <c r="I874" s="107">
        <f t="shared" si="69"/>
        <v>0</v>
      </c>
      <c r="J874" s="91">
        <f t="shared" si="68"/>
        <v>19.649999999999999</v>
      </c>
      <c r="K874" s="3">
        <f t="shared" si="70"/>
        <v>0</v>
      </c>
      <c r="M874" s="27">
        <v>868</v>
      </c>
    </row>
    <row r="875" spans="2:13">
      <c r="B875" s="102"/>
      <c r="C875" s="98">
        <f t="shared" si="67"/>
        <v>19.649999999999999</v>
      </c>
      <c r="D875" s="88"/>
      <c r="E875" s="88"/>
      <c r="F875" s="88"/>
      <c r="G875" s="88"/>
      <c r="H875" s="89"/>
      <c r="I875" s="107">
        <f t="shared" si="69"/>
        <v>0</v>
      </c>
      <c r="J875" s="91">
        <f t="shared" si="68"/>
        <v>19.649999999999999</v>
      </c>
      <c r="K875" s="3">
        <f t="shared" si="70"/>
        <v>0</v>
      </c>
      <c r="M875" s="27">
        <v>869</v>
      </c>
    </row>
    <row r="876" spans="2:13">
      <c r="B876" s="102"/>
      <c r="C876" s="98">
        <f t="shared" si="67"/>
        <v>19.649999999999999</v>
      </c>
      <c r="D876" s="88"/>
      <c r="E876" s="88"/>
      <c r="F876" s="88"/>
      <c r="G876" s="88"/>
      <c r="H876" s="89"/>
      <c r="I876" s="107">
        <f t="shared" si="69"/>
        <v>0</v>
      </c>
      <c r="J876" s="91">
        <f t="shared" si="68"/>
        <v>19.649999999999999</v>
      </c>
      <c r="K876" s="3">
        <f t="shared" si="70"/>
        <v>0</v>
      </c>
      <c r="M876" s="27">
        <v>870</v>
      </c>
    </row>
    <row r="877" spans="2:13">
      <c r="B877" s="102"/>
      <c r="C877" s="98">
        <f t="shared" si="67"/>
        <v>19.649999999999999</v>
      </c>
      <c r="D877" s="88"/>
      <c r="E877" s="88"/>
      <c r="F877" s="88"/>
      <c r="G877" s="88"/>
      <c r="H877" s="89"/>
      <c r="I877" s="107">
        <f t="shared" si="69"/>
        <v>0</v>
      </c>
      <c r="J877" s="91">
        <f t="shared" si="68"/>
        <v>19.649999999999999</v>
      </c>
      <c r="K877" s="3">
        <f t="shared" si="70"/>
        <v>0</v>
      </c>
      <c r="M877" s="27">
        <v>871</v>
      </c>
    </row>
    <row r="878" spans="2:13">
      <c r="B878" s="102"/>
      <c r="C878" s="98">
        <f t="shared" si="67"/>
        <v>19.649999999999999</v>
      </c>
      <c r="D878" s="88"/>
      <c r="E878" s="88"/>
      <c r="F878" s="88"/>
      <c r="G878" s="88"/>
      <c r="H878" s="89"/>
      <c r="I878" s="107">
        <f t="shared" si="69"/>
        <v>0</v>
      </c>
      <c r="J878" s="91">
        <f t="shared" si="68"/>
        <v>19.649999999999999</v>
      </c>
      <c r="K878" s="3">
        <f t="shared" si="70"/>
        <v>0</v>
      </c>
      <c r="M878" s="27">
        <v>872</v>
      </c>
    </row>
    <row r="879" spans="2:13">
      <c r="B879" s="102"/>
      <c r="C879" s="98">
        <f t="shared" si="67"/>
        <v>19.649999999999999</v>
      </c>
      <c r="D879" s="88"/>
      <c r="E879" s="88"/>
      <c r="F879" s="88"/>
      <c r="G879" s="88"/>
      <c r="H879" s="89"/>
      <c r="I879" s="107">
        <f t="shared" si="69"/>
        <v>0</v>
      </c>
      <c r="J879" s="91">
        <f t="shared" si="68"/>
        <v>19.649999999999999</v>
      </c>
      <c r="K879" s="3">
        <f t="shared" si="70"/>
        <v>0</v>
      </c>
      <c r="M879" s="27">
        <v>873</v>
      </c>
    </row>
    <row r="880" spans="2:13">
      <c r="B880" s="102"/>
      <c r="C880" s="98">
        <f t="shared" si="67"/>
        <v>19.649999999999999</v>
      </c>
      <c r="D880" s="88"/>
      <c r="E880" s="88"/>
      <c r="F880" s="88"/>
      <c r="G880" s="88"/>
      <c r="H880" s="89"/>
      <c r="I880" s="107">
        <f t="shared" si="69"/>
        <v>0</v>
      </c>
      <c r="J880" s="91">
        <f t="shared" si="68"/>
        <v>19.649999999999999</v>
      </c>
      <c r="K880" s="3">
        <f t="shared" si="70"/>
        <v>0</v>
      </c>
      <c r="M880" s="27">
        <v>874</v>
      </c>
    </row>
    <row r="881" spans="2:13">
      <c r="B881" s="102"/>
      <c r="C881" s="98">
        <f t="shared" si="67"/>
        <v>19.649999999999999</v>
      </c>
      <c r="D881" s="88"/>
      <c r="E881" s="88"/>
      <c r="F881" s="88"/>
      <c r="G881" s="88"/>
      <c r="H881" s="89"/>
      <c r="I881" s="107">
        <f t="shared" si="69"/>
        <v>0</v>
      </c>
      <c r="J881" s="91">
        <f t="shared" si="68"/>
        <v>19.649999999999999</v>
      </c>
      <c r="K881" s="3">
        <f t="shared" si="70"/>
        <v>0</v>
      </c>
      <c r="M881" s="27">
        <v>875</v>
      </c>
    </row>
    <row r="882" spans="2:13">
      <c r="B882" s="102"/>
      <c r="C882" s="98">
        <f t="shared" si="67"/>
        <v>19.649999999999999</v>
      </c>
      <c r="D882" s="88"/>
      <c r="E882" s="88"/>
      <c r="F882" s="88"/>
      <c r="G882" s="88"/>
      <c r="H882" s="89"/>
      <c r="I882" s="107">
        <f t="shared" si="69"/>
        <v>0</v>
      </c>
      <c r="J882" s="91">
        <f t="shared" si="68"/>
        <v>19.649999999999999</v>
      </c>
      <c r="K882" s="3">
        <f t="shared" si="70"/>
        <v>0</v>
      </c>
      <c r="M882" s="27">
        <v>876</v>
      </c>
    </row>
    <row r="883" spans="2:13">
      <c r="B883" s="102"/>
      <c r="C883" s="98">
        <f t="shared" si="67"/>
        <v>19.649999999999999</v>
      </c>
      <c r="D883" s="88"/>
      <c r="E883" s="88"/>
      <c r="F883" s="88"/>
      <c r="G883" s="88"/>
      <c r="H883" s="89"/>
      <c r="I883" s="107">
        <f t="shared" si="69"/>
        <v>0</v>
      </c>
      <c r="J883" s="91">
        <f t="shared" si="68"/>
        <v>19.649999999999999</v>
      </c>
      <c r="K883" s="3">
        <f t="shared" si="70"/>
        <v>0</v>
      </c>
      <c r="M883" s="27">
        <v>877</v>
      </c>
    </row>
    <row r="884" spans="2:13">
      <c r="B884" s="102"/>
      <c r="C884" s="98">
        <f t="shared" si="67"/>
        <v>19.649999999999999</v>
      </c>
      <c r="D884" s="88"/>
      <c r="E884" s="88"/>
      <c r="F884" s="88"/>
      <c r="G884" s="88"/>
      <c r="H884" s="89"/>
      <c r="I884" s="107">
        <f t="shared" si="69"/>
        <v>0</v>
      </c>
      <c r="J884" s="91">
        <f t="shared" si="68"/>
        <v>19.649999999999999</v>
      </c>
      <c r="K884" s="3">
        <f t="shared" si="70"/>
        <v>0</v>
      </c>
      <c r="M884" s="27">
        <v>878</v>
      </c>
    </row>
    <row r="885" spans="2:13">
      <c r="B885" s="102"/>
      <c r="C885" s="98">
        <f t="shared" si="67"/>
        <v>19.649999999999999</v>
      </c>
      <c r="D885" s="88"/>
      <c r="E885" s="88"/>
      <c r="F885" s="88"/>
      <c r="G885" s="88"/>
      <c r="H885" s="89"/>
      <c r="I885" s="107">
        <f t="shared" si="69"/>
        <v>0</v>
      </c>
      <c r="J885" s="91">
        <f t="shared" si="68"/>
        <v>19.649999999999999</v>
      </c>
      <c r="K885" s="3">
        <f t="shared" si="70"/>
        <v>0</v>
      </c>
      <c r="M885" s="27">
        <v>879</v>
      </c>
    </row>
    <row r="886" spans="2:13">
      <c r="B886" s="102"/>
      <c r="C886" s="98">
        <f t="shared" si="67"/>
        <v>19.649999999999999</v>
      </c>
      <c r="D886" s="88"/>
      <c r="E886" s="88"/>
      <c r="F886" s="88"/>
      <c r="G886" s="88"/>
      <c r="H886" s="89"/>
      <c r="I886" s="107">
        <f t="shared" si="69"/>
        <v>0</v>
      </c>
      <c r="J886" s="91">
        <f t="shared" si="68"/>
        <v>19.649999999999999</v>
      </c>
      <c r="K886" s="3">
        <f t="shared" si="70"/>
        <v>0</v>
      </c>
      <c r="M886" s="27">
        <v>880</v>
      </c>
    </row>
    <row r="887" spans="2:13">
      <c r="B887" s="102"/>
      <c r="C887" s="98">
        <f t="shared" si="67"/>
        <v>19.649999999999999</v>
      </c>
      <c r="D887" s="88"/>
      <c r="E887" s="88"/>
      <c r="F887" s="88"/>
      <c r="G887" s="88"/>
      <c r="H887" s="89"/>
      <c r="I887" s="107">
        <f t="shared" si="69"/>
        <v>0</v>
      </c>
      <c r="J887" s="91">
        <f t="shared" si="68"/>
        <v>19.649999999999999</v>
      </c>
      <c r="K887" s="3">
        <f t="shared" si="70"/>
        <v>0</v>
      </c>
      <c r="M887" s="27">
        <v>881</v>
      </c>
    </row>
    <row r="888" spans="2:13">
      <c r="B888" s="102"/>
      <c r="C888" s="98">
        <f t="shared" si="67"/>
        <v>19.649999999999999</v>
      </c>
      <c r="D888" s="88"/>
      <c r="E888" s="88"/>
      <c r="F888" s="88"/>
      <c r="G888" s="88"/>
      <c r="H888" s="89"/>
      <c r="I888" s="107">
        <f t="shared" si="69"/>
        <v>0</v>
      </c>
      <c r="J888" s="91">
        <f t="shared" si="68"/>
        <v>19.649999999999999</v>
      </c>
      <c r="K888" s="3">
        <f t="shared" si="70"/>
        <v>0</v>
      </c>
      <c r="M888" s="27">
        <v>882</v>
      </c>
    </row>
    <row r="889" spans="2:13">
      <c r="B889" s="102"/>
      <c r="C889" s="98">
        <f t="shared" si="67"/>
        <v>19.649999999999999</v>
      </c>
      <c r="D889" s="88"/>
      <c r="E889" s="88"/>
      <c r="F889" s="88"/>
      <c r="G889" s="88"/>
      <c r="H889" s="89"/>
      <c r="I889" s="107">
        <f t="shared" si="69"/>
        <v>0</v>
      </c>
      <c r="J889" s="91">
        <f t="shared" si="68"/>
        <v>19.649999999999999</v>
      </c>
      <c r="K889" s="3">
        <f t="shared" si="70"/>
        <v>0</v>
      </c>
      <c r="M889" s="27">
        <v>883</v>
      </c>
    </row>
    <row r="890" spans="2:13">
      <c r="B890" s="102"/>
      <c r="C890" s="98">
        <f t="shared" si="67"/>
        <v>19.649999999999999</v>
      </c>
      <c r="D890" s="88"/>
      <c r="E890" s="88"/>
      <c r="F890" s="88"/>
      <c r="G890" s="88"/>
      <c r="H890" s="89"/>
      <c r="I890" s="107">
        <f t="shared" si="69"/>
        <v>0</v>
      </c>
      <c r="J890" s="91">
        <f t="shared" si="68"/>
        <v>19.649999999999999</v>
      </c>
      <c r="K890" s="3">
        <f t="shared" si="70"/>
        <v>0</v>
      </c>
      <c r="M890" s="27">
        <v>884</v>
      </c>
    </row>
    <row r="891" spans="2:13">
      <c r="B891" s="102"/>
      <c r="C891" s="98">
        <f t="shared" si="67"/>
        <v>19.649999999999999</v>
      </c>
      <c r="D891" s="88"/>
      <c r="E891" s="88"/>
      <c r="F891" s="88"/>
      <c r="G891" s="88"/>
      <c r="H891" s="89"/>
      <c r="I891" s="107">
        <f t="shared" si="69"/>
        <v>0</v>
      </c>
      <c r="J891" s="91">
        <f t="shared" si="68"/>
        <v>19.649999999999999</v>
      </c>
      <c r="K891" s="3">
        <f t="shared" si="70"/>
        <v>0</v>
      </c>
      <c r="M891" s="27">
        <v>885</v>
      </c>
    </row>
    <row r="892" spans="2:13">
      <c r="B892" s="102"/>
      <c r="C892" s="98">
        <f t="shared" si="67"/>
        <v>19.649999999999999</v>
      </c>
      <c r="D892" s="88"/>
      <c r="E892" s="88"/>
      <c r="F892" s="88"/>
      <c r="G892" s="88"/>
      <c r="H892" s="89"/>
      <c r="I892" s="107">
        <f t="shared" si="69"/>
        <v>0</v>
      </c>
      <c r="J892" s="91">
        <f t="shared" si="68"/>
        <v>19.649999999999999</v>
      </c>
      <c r="K892" s="3">
        <f t="shared" si="70"/>
        <v>0</v>
      </c>
      <c r="M892" s="27">
        <v>886</v>
      </c>
    </row>
    <row r="893" spans="2:13">
      <c r="B893" s="102"/>
      <c r="C893" s="98">
        <f t="shared" si="67"/>
        <v>19.649999999999999</v>
      </c>
      <c r="D893" s="88"/>
      <c r="E893" s="88"/>
      <c r="F893" s="88"/>
      <c r="G893" s="88"/>
      <c r="H893" s="89"/>
      <c r="I893" s="107">
        <f t="shared" si="69"/>
        <v>0</v>
      </c>
      <c r="J893" s="91">
        <f t="shared" si="68"/>
        <v>19.649999999999999</v>
      </c>
      <c r="K893" s="3">
        <f t="shared" si="70"/>
        <v>0</v>
      </c>
      <c r="M893" s="27">
        <v>887</v>
      </c>
    </row>
    <row r="894" spans="2:13">
      <c r="B894" s="102"/>
      <c r="C894" s="98">
        <f t="shared" si="67"/>
        <v>19.649999999999999</v>
      </c>
      <c r="D894" s="88"/>
      <c r="E894" s="88"/>
      <c r="F894" s="88"/>
      <c r="G894" s="88"/>
      <c r="H894" s="89"/>
      <c r="I894" s="107">
        <f t="shared" si="69"/>
        <v>0</v>
      </c>
      <c r="J894" s="91">
        <f t="shared" si="68"/>
        <v>19.649999999999999</v>
      </c>
      <c r="K894" s="3">
        <f t="shared" si="70"/>
        <v>0</v>
      </c>
      <c r="M894" s="27">
        <v>888</v>
      </c>
    </row>
    <row r="895" spans="2:13">
      <c r="B895" s="102"/>
      <c r="C895" s="98">
        <f t="shared" si="67"/>
        <v>19.649999999999999</v>
      </c>
      <c r="D895" s="88"/>
      <c r="E895" s="88"/>
      <c r="F895" s="88"/>
      <c r="G895" s="88"/>
      <c r="H895" s="89"/>
      <c r="I895" s="107">
        <f t="shared" si="69"/>
        <v>0</v>
      </c>
      <c r="J895" s="91">
        <f t="shared" si="68"/>
        <v>19.649999999999999</v>
      </c>
      <c r="K895" s="3">
        <f t="shared" si="70"/>
        <v>0</v>
      </c>
      <c r="M895" s="27">
        <v>889</v>
      </c>
    </row>
    <row r="896" spans="2:13">
      <c r="B896" s="102"/>
      <c r="C896" s="98">
        <f t="shared" si="67"/>
        <v>19.649999999999999</v>
      </c>
      <c r="D896" s="88"/>
      <c r="E896" s="88"/>
      <c r="F896" s="88"/>
      <c r="G896" s="88"/>
      <c r="H896" s="89"/>
      <c r="I896" s="107">
        <f t="shared" si="69"/>
        <v>0</v>
      </c>
      <c r="J896" s="91">
        <f t="shared" si="68"/>
        <v>19.649999999999999</v>
      </c>
      <c r="K896" s="3">
        <f t="shared" si="70"/>
        <v>0</v>
      </c>
      <c r="M896" s="27">
        <v>890</v>
      </c>
    </row>
    <row r="897" spans="2:13">
      <c r="B897" s="102"/>
      <c r="C897" s="98">
        <f t="shared" si="67"/>
        <v>19.649999999999999</v>
      </c>
      <c r="D897" s="88"/>
      <c r="E897" s="88"/>
      <c r="F897" s="88"/>
      <c r="G897" s="88"/>
      <c r="H897" s="89"/>
      <c r="I897" s="107">
        <f t="shared" si="69"/>
        <v>0</v>
      </c>
      <c r="J897" s="91">
        <f t="shared" si="68"/>
        <v>19.649999999999999</v>
      </c>
      <c r="K897" s="3">
        <f t="shared" si="70"/>
        <v>0</v>
      </c>
      <c r="M897" s="27">
        <v>891</v>
      </c>
    </row>
    <row r="898" spans="2:13">
      <c r="B898" s="102"/>
      <c r="C898" s="98">
        <f t="shared" si="67"/>
        <v>19.649999999999999</v>
      </c>
      <c r="D898" s="88"/>
      <c r="E898" s="88"/>
      <c r="F898" s="88"/>
      <c r="G898" s="88"/>
      <c r="H898" s="89"/>
      <c r="I898" s="107">
        <f t="shared" si="69"/>
        <v>0</v>
      </c>
      <c r="J898" s="91">
        <f t="shared" si="68"/>
        <v>19.649999999999999</v>
      </c>
      <c r="K898" s="3">
        <f t="shared" si="70"/>
        <v>0</v>
      </c>
      <c r="M898" s="27">
        <v>892</v>
      </c>
    </row>
    <row r="899" spans="2:13">
      <c r="B899" s="102"/>
      <c r="C899" s="98">
        <f t="shared" si="67"/>
        <v>19.649999999999999</v>
      </c>
      <c r="D899" s="88"/>
      <c r="E899" s="88"/>
      <c r="F899" s="88"/>
      <c r="G899" s="88"/>
      <c r="H899" s="89"/>
      <c r="I899" s="107">
        <f t="shared" si="69"/>
        <v>0</v>
      </c>
      <c r="J899" s="91">
        <f t="shared" si="68"/>
        <v>19.649999999999999</v>
      </c>
      <c r="K899" s="3">
        <f t="shared" si="70"/>
        <v>0</v>
      </c>
      <c r="M899" s="27">
        <v>893</v>
      </c>
    </row>
    <row r="900" spans="2:13">
      <c r="B900" s="102"/>
      <c r="C900" s="98">
        <f t="shared" si="67"/>
        <v>19.649999999999999</v>
      </c>
      <c r="D900" s="88"/>
      <c r="E900" s="88"/>
      <c r="F900" s="88"/>
      <c r="G900" s="88"/>
      <c r="H900" s="89"/>
      <c r="I900" s="107">
        <f t="shared" si="69"/>
        <v>0</v>
      </c>
      <c r="J900" s="91">
        <f t="shared" si="68"/>
        <v>19.649999999999999</v>
      </c>
      <c r="K900" s="3">
        <f t="shared" si="70"/>
        <v>0</v>
      </c>
      <c r="M900" s="27">
        <v>894</v>
      </c>
    </row>
    <row r="901" spans="2:13">
      <c r="B901" s="102"/>
      <c r="C901" s="98">
        <f t="shared" si="67"/>
        <v>19.649999999999999</v>
      </c>
      <c r="D901" s="88"/>
      <c r="E901" s="88"/>
      <c r="F901" s="88"/>
      <c r="G901" s="88"/>
      <c r="H901" s="89"/>
      <c r="I901" s="107">
        <f t="shared" si="69"/>
        <v>0</v>
      </c>
      <c r="J901" s="91">
        <f t="shared" si="68"/>
        <v>19.649999999999999</v>
      </c>
      <c r="K901" s="3">
        <f t="shared" si="70"/>
        <v>0</v>
      </c>
      <c r="M901" s="27">
        <v>895</v>
      </c>
    </row>
    <row r="902" spans="2:13">
      <c r="B902" s="102"/>
      <c r="C902" s="98">
        <f t="shared" ref="C902:C906" si="71">IF(B902&gt;0,C901+B902,C901)</f>
        <v>19.649999999999999</v>
      </c>
      <c r="D902" s="88"/>
      <c r="E902" s="88"/>
      <c r="F902" s="88"/>
      <c r="G902" s="88"/>
      <c r="H902" s="89"/>
      <c r="I902" s="107">
        <f t="shared" si="69"/>
        <v>0</v>
      </c>
      <c r="J902" s="91">
        <f t="shared" ref="J902:J906" si="72">C902+I902</f>
        <v>19.649999999999999</v>
      </c>
      <c r="K902" s="3">
        <f t="shared" si="70"/>
        <v>0</v>
      </c>
      <c r="M902" s="27">
        <v>896</v>
      </c>
    </row>
    <row r="903" spans="2:13">
      <c r="B903" s="102"/>
      <c r="C903" s="98">
        <f t="shared" si="71"/>
        <v>19.649999999999999</v>
      </c>
      <c r="D903" s="88"/>
      <c r="E903" s="88"/>
      <c r="F903" s="88"/>
      <c r="G903" s="88"/>
      <c r="H903" s="89"/>
      <c r="I903" s="107">
        <f t="shared" ref="I903:I906" si="73">H903*I$5</f>
        <v>0</v>
      </c>
      <c r="J903" s="91">
        <f t="shared" si="72"/>
        <v>19.649999999999999</v>
      </c>
      <c r="K903" s="3">
        <f t="shared" ref="K903:K906" si="74">I903/J903</f>
        <v>0</v>
      </c>
      <c r="M903" s="27">
        <v>897</v>
      </c>
    </row>
    <row r="904" spans="2:13">
      <c r="B904" s="102"/>
      <c r="C904" s="98">
        <f t="shared" si="71"/>
        <v>19.649999999999999</v>
      </c>
      <c r="D904" s="88"/>
      <c r="E904" s="88"/>
      <c r="F904" s="88"/>
      <c r="G904" s="88"/>
      <c r="H904" s="89"/>
      <c r="I904" s="107">
        <f t="shared" si="73"/>
        <v>0</v>
      </c>
      <c r="J904" s="91">
        <f t="shared" si="72"/>
        <v>19.649999999999999</v>
      </c>
      <c r="K904" s="3">
        <f t="shared" si="74"/>
        <v>0</v>
      </c>
      <c r="M904" s="27">
        <v>898</v>
      </c>
    </row>
    <row r="905" spans="2:13">
      <c r="B905" s="102"/>
      <c r="C905" s="98">
        <f t="shared" si="71"/>
        <v>19.649999999999999</v>
      </c>
      <c r="D905" s="88"/>
      <c r="E905" s="88"/>
      <c r="F905" s="88"/>
      <c r="G905" s="88"/>
      <c r="H905" s="89"/>
      <c r="I905" s="107">
        <f t="shared" si="73"/>
        <v>0</v>
      </c>
      <c r="J905" s="91">
        <f t="shared" si="72"/>
        <v>19.649999999999999</v>
      </c>
      <c r="K905" s="3">
        <f t="shared" si="74"/>
        <v>0</v>
      </c>
      <c r="M905" s="27">
        <v>899</v>
      </c>
    </row>
    <row r="906" spans="2:13">
      <c r="B906" s="102"/>
      <c r="C906" s="98">
        <f t="shared" si="71"/>
        <v>19.649999999999999</v>
      </c>
      <c r="D906" s="88"/>
      <c r="E906" s="88"/>
      <c r="F906" s="88"/>
      <c r="G906" s="88"/>
      <c r="H906" s="89"/>
      <c r="I906" s="107">
        <f t="shared" si="73"/>
        <v>0</v>
      </c>
      <c r="J906" s="91">
        <f t="shared" si="72"/>
        <v>19.649999999999999</v>
      </c>
      <c r="K906" s="3">
        <f t="shared" si="74"/>
        <v>0</v>
      </c>
      <c r="M906" s="27">
        <v>900</v>
      </c>
    </row>
    <row r="907" spans="2:13">
      <c r="B907" s="102"/>
      <c r="C907" s="103"/>
    </row>
    <row r="908" spans="2:13">
      <c r="B908" s="102"/>
      <c r="C908" s="103"/>
    </row>
    <row r="909" spans="2:13">
      <c r="B909" s="102"/>
      <c r="C909" s="103"/>
    </row>
    <row r="910" spans="2:13">
      <c r="B910" s="102"/>
      <c r="C910" s="103"/>
    </row>
    <row r="911" spans="2:13">
      <c r="B911" s="102"/>
      <c r="C911" s="103"/>
    </row>
    <row r="912" spans="2:13">
      <c r="B912" s="102"/>
      <c r="C912" s="103"/>
    </row>
    <row r="913" spans="2:3">
      <c r="B913" s="102"/>
      <c r="C913" s="103"/>
    </row>
    <row r="914" spans="2:3">
      <c r="B914" s="102"/>
      <c r="C914" s="103"/>
    </row>
    <row r="915" spans="2:3">
      <c r="B915" s="102"/>
      <c r="C915" s="103"/>
    </row>
    <row r="916" spans="2:3">
      <c r="B916" s="102"/>
      <c r="C916" s="103"/>
    </row>
    <row r="917" spans="2:3">
      <c r="B917" s="102"/>
      <c r="C917" s="103"/>
    </row>
    <row r="918" spans="2:3">
      <c r="B918" s="102"/>
      <c r="C918" s="103"/>
    </row>
    <row r="919" spans="2:3">
      <c r="B919" s="102"/>
      <c r="C919" s="103"/>
    </row>
    <row r="920" spans="2:3">
      <c r="B920" s="102"/>
      <c r="C920" s="103"/>
    </row>
    <row r="921" spans="2:3">
      <c r="B921" s="102"/>
      <c r="C921" s="103"/>
    </row>
    <row r="922" spans="2:3">
      <c r="B922" s="102"/>
      <c r="C922" s="103"/>
    </row>
    <row r="923" spans="2:3">
      <c r="B923" s="102"/>
      <c r="C923" s="103"/>
    </row>
    <row r="924" spans="2:3">
      <c r="B924" s="102"/>
      <c r="C924" s="103"/>
    </row>
    <row r="925" spans="2:3">
      <c r="B925" s="102"/>
      <c r="C925" s="103"/>
    </row>
    <row r="926" spans="2:3">
      <c r="B926" s="102"/>
      <c r="C926" s="103"/>
    </row>
    <row r="927" spans="2:3">
      <c r="B927" s="102"/>
      <c r="C927" s="103"/>
    </row>
    <row r="928" spans="2:3">
      <c r="B928" s="102"/>
      <c r="C928" s="103"/>
    </row>
    <row r="929" spans="2:3">
      <c r="B929" s="102"/>
      <c r="C929" s="103"/>
    </row>
    <row r="930" spans="2:3">
      <c r="B930" s="102"/>
      <c r="C930" s="103"/>
    </row>
    <row r="931" spans="2:3">
      <c r="B931" s="102"/>
      <c r="C931" s="103"/>
    </row>
    <row r="932" spans="2:3">
      <c r="B932" s="102"/>
      <c r="C932" s="103"/>
    </row>
    <row r="933" spans="2:3">
      <c r="B933" s="102"/>
      <c r="C933" s="103"/>
    </row>
    <row r="934" spans="2:3">
      <c r="B934" s="102"/>
      <c r="C934" s="103"/>
    </row>
    <row r="935" spans="2:3">
      <c r="B935" s="102"/>
      <c r="C935" s="103"/>
    </row>
    <row r="936" spans="2:3">
      <c r="B936" s="102"/>
      <c r="C936" s="103"/>
    </row>
    <row r="937" spans="2:3">
      <c r="B937" s="102"/>
      <c r="C937" s="103"/>
    </row>
    <row r="938" spans="2:3">
      <c r="B938" s="102"/>
      <c r="C938" s="103"/>
    </row>
    <row r="939" spans="2:3">
      <c r="B939" s="102"/>
      <c r="C939" s="103"/>
    </row>
    <row r="940" spans="2:3">
      <c r="B940" s="102"/>
      <c r="C940" s="103"/>
    </row>
    <row r="941" spans="2:3">
      <c r="B941" s="102"/>
      <c r="C941" s="103"/>
    </row>
    <row r="942" spans="2:3">
      <c r="B942" s="102"/>
      <c r="C942" s="103"/>
    </row>
    <row r="943" spans="2:3">
      <c r="B943" s="102"/>
      <c r="C943" s="103"/>
    </row>
    <row r="944" spans="2:3">
      <c r="B944" s="102"/>
      <c r="C944" s="103"/>
    </row>
    <row r="945" spans="2:3">
      <c r="B945" s="102"/>
      <c r="C945" s="103"/>
    </row>
    <row r="946" spans="2:3">
      <c r="B946" s="102"/>
      <c r="C946" s="103"/>
    </row>
    <row r="947" spans="2:3">
      <c r="B947" s="102"/>
      <c r="C947" s="103"/>
    </row>
    <row r="948" spans="2:3">
      <c r="B948" s="102"/>
      <c r="C948" s="103"/>
    </row>
    <row r="949" spans="2:3">
      <c r="B949" s="102"/>
      <c r="C949" s="103"/>
    </row>
    <row r="950" spans="2:3">
      <c r="B950" s="102"/>
      <c r="C950" s="103"/>
    </row>
    <row r="951" spans="2:3">
      <c r="B951" s="102"/>
      <c r="C951" s="103"/>
    </row>
    <row r="952" spans="2:3">
      <c r="B952" s="102"/>
      <c r="C952" s="103"/>
    </row>
    <row r="953" spans="2:3">
      <c r="B953" s="102"/>
      <c r="C953" s="103"/>
    </row>
    <row r="954" spans="2:3">
      <c r="B954" s="102"/>
      <c r="C954" s="103"/>
    </row>
    <row r="955" spans="2:3">
      <c r="B955" s="102"/>
      <c r="C955" s="103"/>
    </row>
    <row r="956" spans="2:3">
      <c r="B956" s="102"/>
      <c r="C956" s="103"/>
    </row>
    <row r="957" spans="2:3">
      <c r="B957" s="102"/>
      <c r="C957" s="103"/>
    </row>
    <row r="958" spans="2:3">
      <c r="B958" s="102"/>
      <c r="C958" s="103"/>
    </row>
    <row r="959" spans="2:3">
      <c r="B959" s="102"/>
      <c r="C959" s="103"/>
    </row>
    <row r="960" spans="2:3">
      <c r="B960" s="102"/>
      <c r="C960" s="103"/>
    </row>
    <row r="961" spans="2:3">
      <c r="B961" s="102"/>
      <c r="C961" s="103"/>
    </row>
    <row r="962" spans="2:3">
      <c r="B962" s="102"/>
      <c r="C962" s="103"/>
    </row>
    <row r="963" spans="2:3">
      <c r="B963" s="102"/>
      <c r="C963" s="103"/>
    </row>
    <row r="964" spans="2:3">
      <c r="B964" s="102"/>
      <c r="C964" s="103"/>
    </row>
    <row r="965" spans="2:3">
      <c r="B965" s="102"/>
      <c r="C965" s="103"/>
    </row>
    <row r="966" spans="2:3">
      <c r="B966" s="102"/>
      <c r="C966" s="103"/>
    </row>
    <row r="967" spans="2:3">
      <c r="B967" s="102"/>
      <c r="C967" s="103"/>
    </row>
  </sheetData>
  <phoneticPr fontId="2" type="noConversion"/>
  <conditionalFormatting sqref="M6:M406">
    <cfRule type="expression" dxfId="5" priority="1">
      <formula>MOD(M6,5)=0</formula>
    </cfRule>
  </conditionalFormatting>
  <conditionalFormatting sqref="I6:I906">
    <cfRule type="expression" dxfId="4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7"/>
  <sheetViews>
    <sheetView workbookViewId="0">
      <selection activeCell="H55" sqref="H55"/>
    </sheetView>
  </sheetViews>
  <sheetFormatPr defaultRowHeight="11.25"/>
  <cols>
    <col min="1" max="4" width="9" style="74"/>
    <col min="5" max="6" width="14.5" style="74" customWidth="1"/>
    <col min="7" max="8" width="13.25" style="74" customWidth="1"/>
    <col min="9" max="9" width="26.75" style="74" customWidth="1"/>
    <col min="10" max="11" width="13.25" style="74" customWidth="1"/>
    <col min="12" max="16384" width="9" style="74"/>
  </cols>
  <sheetData>
    <row r="1" spans="1:24" ht="12" thickBot="1"/>
    <row r="2" spans="1:24" ht="24" customHeight="1" thickBot="1">
      <c r="A2" s="74" t="s">
        <v>220</v>
      </c>
      <c r="C2" s="74" t="s">
        <v>231</v>
      </c>
      <c r="D2" s="74" t="s">
        <v>219</v>
      </c>
      <c r="E2" s="74" t="s">
        <v>235</v>
      </c>
      <c r="F2" s="74" t="s">
        <v>323</v>
      </c>
      <c r="G2" s="120" t="s">
        <v>238</v>
      </c>
      <c r="H2" s="120" t="s">
        <v>322</v>
      </c>
      <c r="I2" s="120" t="s">
        <v>245</v>
      </c>
      <c r="J2" s="74" t="s">
        <v>325</v>
      </c>
      <c r="L2" s="166" t="s">
        <v>227</v>
      </c>
      <c r="M2" s="167"/>
      <c r="N2" s="167"/>
      <c r="O2" s="167"/>
      <c r="P2" s="167"/>
      <c r="Q2" s="167"/>
      <c r="R2" s="167"/>
      <c r="S2" s="167"/>
      <c r="T2" s="167"/>
      <c r="U2" s="168"/>
      <c r="W2" s="74" t="s">
        <v>160</v>
      </c>
      <c r="X2" s="74">
        <v>0</v>
      </c>
    </row>
    <row r="3" spans="1:24">
      <c r="A3" s="74" t="s">
        <v>236</v>
      </c>
      <c r="B3" s="74" t="s">
        <v>221</v>
      </c>
      <c r="C3" s="74" t="s">
        <v>232</v>
      </c>
      <c r="D3" s="74">
        <v>50</v>
      </c>
      <c r="E3" s="74">
        <v>3</v>
      </c>
      <c r="F3" s="74">
        <v>0</v>
      </c>
      <c r="G3" s="74">
        <v>67</v>
      </c>
      <c r="H3" s="132">
        <v>1</v>
      </c>
      <c r="I3" s="74" t="s">
        <v>246</v>
      </c>
      <c r="J3" s="150">
        <f>H3*POWER(1.2,H3)</f>
        <v>1.2</v>
      </c>
      <c r="L3" s="74" t="s">
        <v>160</v>
      </c>
      <c r="M3" s="74" t="s">
        <v>161</v>
      </c>
      <c r="N3" s="74" t="s">
        <v>162</v>
      </c>
      <c r="O3" s="74">
        <v>3</v>
      </c>
      <c r="W3" s="74" t="s">
        <v>161</v>
      </c>
      <c r="X3" s="74">
        <v>15</v>
      </c>
    </row>
    <row r="4" spans="1:24">
      <c r="B4" s="74" t="s">
        <v>222</v>
      </c>
      <c r="C4" s="74" t="s">
        <v>233</v>
      </c>
      <c r="D4" s="74">
        <v>100</v>
      </c>
      <c r="E4" s="74">
        <v>5</v>
      </c>
      <c r="F4" s="74">
        <v>67</v>
      </c>
      <c r="G4" s="74">
        <v>167</v>
      </c>
      <c r="H4" s="132">
        <v>3</v>
      </c>
      <c r="I4" s="74" t="s">
        <v>249</v>
      </c>
      <c r="J4" s="150">
        <f>H4*POWER(1.2,H4)</f>
        <v>5.1840000000000002</v>
      </c>
      <c r="O4" s="74" t="s">
        <v>163</v>
      </c>
      <c r="P4" s="74" t="s">
        <v>164</v>
      </c>
      <c r="Q4" s="74">
        <v>5</v>
      </c>
      <c r="W4" s="74" t="s">
        <v>162</v>
      </c>
      <c r="X4" s="74">
        <v>35</v>
      </c>
    </row>
    <row r="5" spans="1:24">
      <c r="B5" s="74" t="s">
        <v>223</v>
      </c>
      <c r="C5" s="74" t="s">
        <v>234</v>
      </c>
      <c r="D5" s="74">
        <v>150</v>
      </c>
      <c r="E5" s="74">
        <v>6</v>
      </c>
      <c r="F5" s="74">
        <v>167</v>
      </c>
      <c r="G5" s="74">
        <v>312</v>
      </c>
      <c r="H5" s="132">
        <v>9</v>
      </c>
      <c r="I5" s="74" t="s">
        <v>248</v>
      </c>
      <c r="J5" s="150">
        <f>H5*POWER(1.2,H5)</f>
        <v>46.438023167999994</v>
      </c>
      <c r="Q5" s="74" t="s">
        <v>165</v>
      </c>
      <c r="R5" s="74">
        <v>6</v>
      </c>
      <c r="W5" s="74" t="s">
        <v>163</v>
      </c>
      <c r="X5" s="74">
        <v>60</v>
      </c>
    </row>
    <row r="6" spans="1:24">
      <c r="G6" s="74" t="s">
        <v>247</v>
      </c>
      <c r="H6" s="132">
        <v>27</v>
      </c>
      <c r="R6" s="74" t="s">
        <v>166</v>
      </c>
      <c r="S6" s="74">
        <v>7</v>
      </c>
      <c r="W6" s="74" t="s">
        <v>164</v>
      </c>
      <c r="X6" s="74">
        <v>90</v>
      </c>
    </row>
    <row r="7" spans="1:24">
      <c r="A7" s="74" t="s">
        <v>237</v>
      </c>
      <c r="B7" s="74" t="s">
        <v>228</v>
      </c>
      <c r="C7" s="74" t="s">
        <v>232</v>
      </c>
      <c r="D7" s="74">
        <v>50</v>
      </c>
      <c r="E7" s="74">
        <v>3</v>
      </c>
      <c r="G7" s="74" t="s">
        <v>239</v>
      </c>
      <c r="S7" s="74" t="s">
        <v>167</v>
      </c>
      <c r="T7" s="74">
        <v>8</v>
      </c>
      <c r="W7" s="74" t="s">
        <v>165</v>
      </c>
      <c r="X7" s="74">
        <v>130</v>
      </c>
    </row>
    <row r="8" spans="1:24">
      <c r="B8" s="74" t="s">
        <v>229</v>
      </c>
      <c r="C8" s="74" t="s">
        <v>233</v>
      </c>
      <c r="D8" s="74">
        <v>100</v>
      </c>
      <c r="E8" s="74">
        <v>5</v>
      </c>
      <c r="G8" s="74" t="s">
        <v>240</v>
      </c>
      <c r="T8" s="74" t="s">
        <v>171</v>
      </c>
      <c r="U8" s="74">
        <v>9</v>
      </c>
      <c r="W8" s="74" t="s">
        <v>166</v>
      </c>
      <c r="X8" s="74">
        <v>180</v>
      </c>
    </row>
    <row r="9" spans="1:24">
      <c r="B9" s="74" t="s">
        <v>230</v>
      </c>
      <c r="C9" s="74" t="s">
        <v>234</v>
      </c>
      <c r="D9" s="74">
        <v>150</v>
      </c>
      <c r="E9" s="74">
        <v>6</v>
      </c>
      <c r="G9" s="74" t="s">
        <v>241</v>
      </c>
      <c r="W9" s="74" t="s">
        <v>167</v>
      </c>
      <c r="X9" s="74">
        <v>230</v>
      </c>
    </row>
    <row r="10" spans="1:24">
      <c r="W10" s="74" t="s">
        <v>171</v>
      </c>
      <c r="X10" s="74">
        <v>280</v>
      </c>
    </row>
    <row r="11" spans="1:24">
      <c r="B11" s="74" t="s">
        <v>224</v>
      </c>
      <c r="D11" s="74">
        <v>200</v>
      </c>
      <c r="E11" s="74">
        <v>7</v>
      </c>
      <c r="G11" s="74" t="s">
        <v>242</v>
      </c>
    </row>
    <row r="12" spans="1:24">
      <c r="B12" s="74" t="s">
        <v>225</v>
      </c>
      <c r="D12" s="74">
        <v>250</v>
      </c>
      <c r="E12" s="74">
        <v>8</v>
      </c>
      <c r="G12" s="74" t="s">
        <v>243</v>
      </c>
    </row>
    <row r="13" spans="1:24">
      <c r="B13" s="74" t="s">
        <v>226</v>
      </c>
      <c r="D13" s="74">
        <v>300</v>
      </c>
      <c r="E13" s="74">
        <v>9</v>
      </c>
      <c r="G13" s="74" t="s">
        <v>244</v>
      </c>
    </row>
    <row r="22" spans="2:9">
      <c r="B22" s="74" t="s">
        <v>367</v>
      </c>
    </row>
    <row r="23" spans="2:9">
      <c r="D23" s="74" t="s">
        <v>368</v>
      </c>
    </row>
    <row r="24" spans="2:9">
      <c r="C24" s="74" t="s">
        <v>356</v>
      </c>
      <c r="F24" s="74" t="s">
        <v>359</v>
      </c>
      <c r="G24" s="74" t="s">
        <v>360</v>
      </c>
      <c r="H24" s="74" t="s">
        <v>361</v>
      </c>
      <c r="I24" s="74" t="s">
        <v>362</v>
      </c>
    </row>
    <row r="25" spans="2:9">
      <c r="C25" s="74" t="s">
        <v>353</v>
      </c>
      <c r="D25" s="74">
        <v>60</v>
      </c>
      <c r="E25" s="74" t="s">
        <v>369</v>
      </c>
      <c r="F25" s="74">
        <v>1</v>
      </c>
      <c r="G25" s="74">
        <v>0</v>
      </c>
      <c r="H25" s="74">
        <v>1</v>
      </c>
      <c r="I25" s="74">
        <v>50</v>
      </c>
    </row>
    <row r="26" spans="2:9">
      <c r="C26" s="74" t="s">
        <v>354</v>
      </c>
      <c r="D26" s="74">
        <v>180</v>
      </c>
      <c r="F26" s="74">
        <v>3</v>
      </c>
      <c r="G26" s="74">
        <v>1</v>
      </c>
      <c r="H26" s="74">
        <v>2</v>
      </c>
      <c r="I26" s="74">
        <v>100</v>
      </c>
    </row>
    <row r="27" spans="2:9">
      <c r="C27" s="74" t="s">
        <v>357</v>
      </c>
      <c r="D27" s="74">
        <v>540</v>
      </c>
      <c r="E27" s="74" t="s">
        <v>355</v>
      </c>
      <c r="F27" s="74">
        <v>9</v>
      </c>
      <c r="G27" s="74">
        <v>2</v>
      </c>
      <c r="H27" s="74">
        <v>3</v>
      </c>
      <c r="I27" s="74">
        <v>50</v>
      </c>
    </row>
    <row r="29" spans="2:9">
      <c r="C29" s="74" t="s">
        <v>358</v>
      </c>
    </row>
    <row r="30" spans="2:9">
      <c r="B30" s="74" t="s">
        <v>364</v>
      </c>
      <c r="C30" s="74" t="s">
        <v>363</v>
      </c>
    </row>
    <row r="31" spans="2:9">
      <c r="B31" s="74" t="s">
        <v>366</v>
      </c>
      <c r="C31" s="74" t="s">
        <v>365</v>
      </c>
    </row>
    <row r="32" spans="2:9">
      <c r="B32" s="74">
        <v>0</v>
      </c>
      <c r="C32" s="74">
        <f t="shared" ref="C32:C47" si="0">POWER(3,((B32/50)-1))*60</f>
        <v>20</v>
      </c>
    </row>
    <row r="33" spans="2:3">
      <c r="B33" s="74">
        <v>10</v>
      </c>
      <c r="C33" s="74">
        <f t="shared" si="0"/>
        <v>24.914618792310343</v>
      </c>
    </row>
    <row r="34" spans="2:3">
      <c r="B34" s="74">
        <v>20</v>
      </c>
      <c r="C34" s="74">
        <f t="shared" si="0"/>
        <v>31.036911478307196</v>
      </c>
    </row>
    <row r="35" spans="2:3">
      <c r="B35" s="74">
        <v>30</v>
      </c>
      <c r="C35" s="74">
        <f t="shared" si="0"/>
        <v>38.663640898635251</v>
      </c>
    </row>
    <row r="36" spans="2:3">
      <c r="B36" s="74">
        <v>40</v>
      </c>
      <c r="C36" s="74">
        <f t="shared" si="0"/>
        <v>48.16449370561385</v>
      </c>
    </row>
    <row r="37" spans="2:3">
      <c r="B37" s="74">
        <v>50</v>
      </c>
      <c r="C37" s="74">
        <f t="shared" si="0"/>
        <v>60</v>
      </c>
    </row>
    <row r="38" spans="2:3">
      <c r="B38" s="74">
        <v>60</v>
      </c>
      <c r="C38" s="74">
        <f t="shared" si="0"/>
        <v>74.743856376931035</v>
      </c>
    </row>
    <row r="39" spans="2:3">
      <c r="B39" s="74">
        <v>70</v>
      </c>
      <c r="C39" s="74">
        <f t="shared" si="0"/>
        <v>93.110734434921582</v>
      </c>
    </row>
    <row r="40" spans="2:3">
      <c r="B40" s="74">
        <v>80</v>
      </c>
      <c r="C40" s="74">
        <f t="shared" si="0"/>
        <v>115.99092269590578</v>
      </c>
    </row>
    <row r="41" spans="2:3">
      <c r="B41" s="74">
        <v>90</v>
      </c>
      <c r="C41" s="74">
        <f t="shared" si="0"/>
        <v>144.49348111684154</v>
      </c>
    </row>
    <row r="42" spans="2:3">
      <c r="B42" s="74">
        <v>100</v>
      </c>
      <c r="C42" s="74">
        <f t="shared" si="0"/>
        <v>180</v>
      </c>
    </row>
    <row r="43" spans="2:3">
      <c r="B43" s="74">
        <v>110</v>
      </c>
      <c r="C43" s="74">
        <f t="shared" si="0"/>
        <v>224.23156913079319</v>
      </c>
    </row>
    <row r="44" spans="2:3">
      <c r="B44" s="74">
        <v>120</v>
      </c>
      <c r="C44" s="74">
        <f t="shared" si="0"/>
        <v>279.33220330476473</v>
      </c>
    </row>
    <row r="45" spans="2:3">
      <c r="B45" s="74">
        <v>130</v>
      </c>
      <c r="C45" s="74">
        <f t="shared" si="0"/>
        <v>347.97276808771738</v>
      </c>
    </row>
    <row r="46" spans="2:3">
      <c r="B46" s="74">
        <v>140</v>
      </c>
      <c r="C46" s="74">
        <f t="shared" si="0"/>
        <v>433.48044335052458</v>
      </c>
    </row>
    <row r="47" spans="2:3">
      <c r="B47" s="74">
        <v>150</v>
      </c>
      <c r="C47" s="74">
        <f t="shared" si="0"/>
        <v>540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element,아이템비중결정</vt:lpstr>
      <vt:lpstr>스킬능력치결정공식</vt:lpstr>
      <vt:lpstr>연구비계산</vt:lpstr>
      <vt:lpstr>리서치배수결정공식,아이템스텟계산</vt:lpstr>
      <vt:lpstr>Element-Hero비교, 크리효과계산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2017-06-06T23:02:33Z</dcterms:modified>
</cp:coreProperties>
</file>