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 activeTab="1"/>
  </bookViews>
  <sheets>
    <sheet name="Sheet1" sheetId="1" r:id="rId1"/>
    <sheet name="Sheet4" sheetId="4" r:id="rId2"/>
  </sheets>
  <calcPr calcId="125725"/>
</workbook>
</file>

<file path=xl/calcChain.xml><?xml version="1.0" encoding="utf-8"?>
<calcChain xmlns="http://schemas.openxmlformats.org/spreadsheetml/2006/main">
  <c r="Q54" i="4"/>
  <c r="P50"/>
  <c r="M39"/>
  <c r="J40"/>
  <c r="B56"/>
  <c r="N54"/>
  <c r="N69" s="1"/>
  <c r="K54"/>
  <c r="K61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V29"/>
  <c r="V28"/>
  <c r="Q76" l="1"/>
  <c r="Q65"/>
  <c r="Q63"/>
  <c r="Q69"/>
  <c r="Q58"/>
  <c r="Q67"/>
  <c r="Q70"/>
  <c r="Q59"/>
  <c r="Q72"/>
  <c r="Q61"/>
  <c r="Q73"/>
  <c r="Q62"/>
  <c r="Q56"/>
  <c r="Q74"/>
  <c r="Q64"/>
  <c r="Q66"/>
  <c r="Q75"/>
  <c r="Q57"/>
  <c r="Q68"/>
  <c r="Q60"/>
  <c r="Q71"/>
  <c r="M40"/>
  <c r="L40"/>
  <c r="K40"/>
  <c r="N60"/>
  <c r="N68"/>
  <c r="N76"/>
  <c r="N59"/>
  <c r="N67"/>
  <c r="N75"/>
  <c r="N58"/>
  <c r="N66"/>
  <c r="N74"/>
  <c r="N57"/>
  <c r="N65"/>
  <c r="N73"/>
  <c r="N56"/>
  <c r="N64"/>
  <c r="N72"/>
  <c r="N63"/>
  <c r="N71"/>
  <c r="N62"/>
  <c r="N70"/>
  <c r="N61"/>
  <c r="K70"/>
  <c r="K60"/>
  <c r="K68"/>
  <c r="K76"/>
  <c r="K69"/>
  <c r="K59"/>
  <c r="K67"/>
  <c r="K75"/>
  <c r="K58"/>
  <c r="K66"/>
  <c r="K74"/>
  <c r="K57"/>
  <c r="K65"/>
  <c r="K73"/>
  <c r="K56"/>
  <c r="K64"/>
  <c r="K72"/>
  <c r="K63"/>
  <c r="K71"/>
  <c r="K62"/>
  <c r="F37" i="1" l="1"/>
  <c r="F38"/>
  <c r="F39"/>
  <c r="F40"/>
  <c r="F41"/>
  <c r="F42"/>
  <c r="F43"/>
  <c r="F44"/>
  <c r="F45"/>
  <c r="F46"/>
  <c r="F36"/>
  <c r="E46"/>
  <c r="E37"/>
  <c r="E38"/>
  <c r="E39"/>
  <c r="E40"/>
  <c r="E41"/>
  <c r="E42"/>
  <c r="E43"/>
  <c r="E44"/>
  <c r="E45"/>
  <c r="E36"/>
</calcChain>
</file>

<file path=xl/sharedStrings.xml><?xml version="1.0" encoding="utf-8"?>
<sst xmlns="http://schemas.openxmlformats.org/spreadsheetml/2006/main" count="228" uniqueCount="177">
  <si>
    <t>인스턴스동안 자동공격 ( 싸다 )</t>
  </si>
  <si>
    <t>인스턴스동안 자동소모품루팅 ( 싸다 )</t>
  </si>
  <si>
    <t>인벤토리 확장.(장비와연결)</t>
  </si>
  <si>
    <t>장비셋 확장(장비와연결)</t>
  </si>
  <si>
    <t>게임오버시 코인(인게임인스턴스종료시팝업과연결)</t>
  </si>
  <si>
    <t>전문화초기화(전문화창과연결)</t>
  </si>
  <si>
    <t>전직의서(전문화창과연결)</t>
  </si>
  <si>
    <t>추가상자티켓(리워드창과연결)</t>
  </si>
  <si>
    <t>보너스상자(1회)(추가상자티켓과연결)</t>
  </si>
  <si>
    <t>추가상자열기 UI플로우 완성 - 보류</t>
  </si>
  <si>
    <t>젬구조확립</t>
  </si>
  <si>
    <t>획득처만들기 ( 보석샵)</t>
  </si>
  <si>
    <t>저장문제생각해보기 ( 서버? 클라우드 ? 로컬 )</t>
  </si>
  <si>
    <t>인게임 인스턴스 Death시</t>
    <phoneticPr fontId="1" type="noConversion"/>
  </si>
  <si>
    <t>팝업, 코인구매가능하게끔.</t>
    <phoneticPr fontId="1" type="noConversion"/>
  </si>
  <si>
    <t>메뉴장비</t>
    <phoneticPr fontId="1" type="noConversion"/>
  </si>
  <si>
    <t>메뉴전문화</t>
    <phoneticPr fontId="1" type="noConversion"/>
  </si>
  <si>
    <t>메뉴시작시</t>
    <phoneticPr fontId="1" type="noConversion"/>
  </si>
  <si>
    <t>인벤토리풀체크</t>
    <phoneticPr fontId="1" type="noConversion"/>
  </si>
  <si>
    <t>경고팝업</t>
    <phoneticPr fontId="1" type="noConversion"/>
  </si>
  <si>
    <t>장비탭으로이동</t>
    <phoneticPr fontId="1" type="noConversion"/>
  </si>
  <si>
    <t>장비셋구매하시겠습니까 팝업. 예-&gt;장비탭으로이동.</t>
    <phoneticPr fontId="1" type="noConversion"/>
  </si>
  <si>
    <t>인벤토리셋구매하시겠습니까 팝업 예-&gt;장비탭으로이동.</t>
    <phoneticPr fontId="1" type="noConversion"/>
  </si>
  <si>
    <t>전문화초기화서가필요합니다. 구매하시겠습니까?(전문화창과연결)</t>
    <phoneticPr fontId="1" type="noConversion"/>
  </si>
  <si>
    <t>전직의서가필요합니다. 구매하시겠습니까?(전문화창과연결)</t>
    <phoneticPr fontId="1" type="noConversion"/>
  </si>
  <si>
    <t>타입</t>
    <phoneticPr fontId="1" type="noConversion"/>
  </si>
  <si>
    <t>스택,영구적용</t>
    <phoneticPr fontId="1" type="noConversion"/>
  </si>
  <si>
    <t>스택,소모품</t>
    <phoneticPr fontId="1" type="noConversion"/>
  </si>
  <si>
    <t>보류</t>
    <phoneticPr fontId="1" type="noConversion"/>
  </si>
  <si>
    <t>광고보기로 계속</t>
    <phoneticPr fontId="1" type="noConversion"/>
  </si>
  <si>
    <t>가격</t>
    <phoneticPr fontId="1" type="noConversion"/>
  </si>
  <si>
    <t>5젬</t>
    <phoneticPr fontId="1" type="noConversion"/>
  </si>
  <si>
    <t>1젬=100원</t>
    <phoneticPr fontId="1" type="noConversion"/>
  </si>
  <si>
    <t>입장권팩X1</t>
    <phoneticPr fontId="1" type="noConversion"/>
  </si>
  <si>
    <t>100젬</t>
    <phoneticPr fontId="1" type="noConversion"/>
  </si>
  <si>
    <t>젬20</t>
    <phoneticPr fontId="1" type="noConversion"/>
  </si>
  <si>
    <t>2000원</t>
    <phoneticPr fontId="1" type="noConversion"/>
  </si>
  <si>
    <t>5000원</t>
    <phoneticPr fontId="1" type="noConversion"/>
  </si>
  <si>
    <t>10000원</t>
    <phoneticPr fontId="1" type="noConversion"/>
  </si>
  <si>
    <t>20000원</t>
    <phoneticPr fontId="1" type="noConversion"/>
  </si>
  <si>
    <t>50000원</t>
    <phoneticPr fontId="1" type="noConversion"/>
  </si>
  <si>
    <t>젬500+250</t>
    <phoneticPr fontId="1" type="noConversion"/>
  </si>
  <si>
    <t>젬50+10</t>
    <phoneticPr fontId="1" type="noConversion"/>
  </si>
  <si>
    <t>젬100+30</t>
    <phoneticPr fontId="1" type="noConversion"/>
  </si>
  <si>
    <t>젬200+80</t>
    <phoneticPr fontId="1" type="noConversion"/>
  </si>
  <si>
    <t>10젬</t>
    <phoneticPr fontId="1" type="noConversion"/>
  </si>
  <si>
    <t>지금정도</t>
    <phoneticPr fontId="1" type="noConversion"/>
  </si>
  <si>
    <t>수시지급</t>
    <phoneticPr fontId="1" type="noConversion"/>
  </si>
  <si>
    <t>50젬</t>
    <phoneticPr fontId="1" type="noConversion"/>
  </si>
  <si>
    <t>20젬</t>
    <phoneticPr fontId="1" type="noConversion"/>
  </si>
  <si>
    <t>5젬/최대10스택</t>
    <phoneticPr fontId="1" type="noConversion"/>
  </si>
  <si>
    <t>X</t>
    <phoneticPr fontId="1" type="noConversion"/>
  </si>
  <si>
    <t>전문화패치시에만</t>
    <phoneticPr fontId="1" type="noConversion"/>
  </si>
  <si>
    <t>최초100층보상 젬10 플로우</t>
    <phoneticPr fontId="1" type="noConversion"/>
  </si>
  <si>
    <t>인게임인스턴스상점</t>
    <phoneticPr fontId="1" type="noConversion"/>
  </si>
  <si>
    <t>메뉴상점</t>
    <phoneticPr fontId="1" type="noConversion"/>
  </si>
  <si>
    <t>리워드씬</t>
    <phoneticPr fontId="1" type="noConversion"/>
  </si>
  <si>
    <t>젬샵</t>
    <phoneticPr fontId="1" type="noConversion"/>
  </si>
  <si>
    <t>지급정도</t>
    <phoneticPr fontId="1" type="noConversion"/>
  </si>
  <si>
    <t>수시지급, 긴광고로대체가능</t>
    <phoneticPr fontId="1" type="noConversion"/>
  </si>
  <si>
    <t>수시지급,짧은광고로대체가능</t>
    <phoneticPr fontId="1" type="noConversion"/>
  </si>
  <si>
    <t>1젬</t>
    <phoneticPr fontId="1" type="noConversion"/>
  </si>
  <si>
    <t>인스턴스동안 모든데미지2배</t>
    <phoneticPr fontId="1" type="noConversion"/>
  </si>
  <si>
    <t>인스턴스동안 소모품드랍2배</t>
    <phoneticPr fontId="1" type="noConversion"/>
  </si>
  <si>
    <t>인스턴스동안 동시연구+1</t>
    <phoneticPr fontId="1" type="noConversion"/>
  </si>
  <si>
    <t>인스턴스동안 몬스터공격시간+2배</t>
    <phoneticPr fontId="1" type="noConversion"/>
  </si>
  <si>
    <t>수시지급, 있으면 무조건 자동사용</t>
    <phoneticPr fontId="1" type="noConversion"/>
  </si>
  <si>
    <t>있으면 무조건 자동사용</t>
    <phoneticPr fontId="1" type="noConversion"/>
  </si>
  <si>
    <t>3젬</t>
    <phoneticPr fontId="1" type="noConversion"/>
  </si>
  <si>
    <t>노멀</t>
    <phoneticPr fontId="1" type="noConversion"/>
  </si>
  <si>
    <t>8난이도기준</t>
    <phoneticPr fontId="1" type="noConversion"/>
  </si>
  <si>
    <t>노멀100</t>
    <phoneticPr fontId="1" type="noConversion"/>
  </si>
  <si>
    <t>노멀50</t>
    <phoneticPr fontId="1" type="noConversion"/>
  </si>
  <si>
    <t>레어</t>
    <phoneticPr fontId="1" type="noConversion"/>
  </si>
  <si>
    <t>매직</t>
    <phoneticPr fontId="1" type="noConversion"/>
  </si>
  <si>
    <t>매직50</t>
    <phoneticPr fontId="1" type="noConversion"/>
  </si>
  <si>
    <t>매직100</t>
    <phoneticPr fontId="1" type="noConversion"/>
  </si>
  <si>
    <t>노멀+</t>
    <phoneticPr fontId="1" type="noConversion"/>
  </si>
  <si>
    <t>노멀++</t>
    <phoneticPr fontId="1" type="noConversion"/>
  </si>
  <si>
    <t>매직+</t>
    <phoneticPr fontId="1" type="noConversion"/>
  </si>
  <si>
    <t>매직++</t>
    <phoneticPr fontId="1" type="noConversion"/>
  </si>
  <si>
    <t>레어50</t>
    <phoneticPr fontId="1" type="noConversion"/>
  </si>
  <si>
    <t>레어100</t>
    <phoneticPr fontId="1" type="noConversion"/>
  </si>
  <si>
    <t>레어+</t>
    <phoneticPr fontId="1" type="noConversion"/>
  </si>
  <si>
    <t>레어++</t>
    <phoneticPr fontId="1" type="noConversion"/>
  </si>
  <si>
    <t>1개드랍.</t>
    <phoneticPr fontId="1" type="noConversion"/>
  </si>
  <si>
    <t>즉 효율100%</t>
    <phoneticPr fontId="1" type="noConversion"/>
  </si>
  <si>
    <t>효율 100%</t>
    <phoneticPr fontId="1" type="noConversion"/>
  </si>
  <si>
    <t>기본효율2</t>
    <phoneticPr fontId="1" type="noConversion"/>
  </si>
  <si>
    <t>기본효율1</t>
    <phoneticPr fontId="1" type="noConversion"/>
  </si>
  <si>
    <t>(4장비셋 1개씩얻을시 던젼클리어가 8/2*4 = 1로 8배쉬워짐)</t>
    <phoneticPr fontId="1" type="noConversion"/>
  </si>
  <si>
    <t>1개드랍</t>
    <phoneticPr fontId="1" type="noConversion"/>
  </si>
  <si>
    <t>X 효율</t>
    <phoneticPr fontId="1" type="noConversion"/>
  </si>
  <si>
    <t>기준색</t>
    <phoneticPr fontId="1" type="noConversion"/>
  </si>
  <si>
    <t>(4장비셋 1개씩얻을시 던젼클리어가 8/1*4 = 1로 4배쉬워짐), 2개씩 얻어야 위와 효율같음</t>
    <phoneticPr fontId="1" type="noConversion"/>
  </si>
  <si>
    <t>인첸트계수는 같은급이면 50포인트</t>
    <phoneticPr fontId="1" type="noConversion"/>
  </si>
  <si>
    <t>노멀+100</t>
    <phoneticPr fontId="1" type="noConversion"/>
  </si>
  <si>
    <t>미구현</t>
    <phoneticPr fontId="1" type="noConversion"/>
  </si>
  <si>
    <t>매직+100</t>
    <phoneticPr fontId="1" type="noConversion"/>
  </si>
  <si>
    <t>레어+100</t>
    <phoneticPr fontId="1" type="noConversion"/>
  </si>
  <si>
    <t>동세로라인이면 같은급</t>
    <phoneticPr fontId="1" type="noConversion"/>
  </si>
  <si>
    <t>인첸트계수는 +는 체크하지않는다.</t>
    <phoneticPr fontId="1" type="noConversion"/>
  </si>
  <si>
    <t>3배로강해지기위해 100포필요(템2개)</t>
    <phoneticPr fontId="1" type="noConversion"/>
  </si>
  <si>
    <t xml:space="preserve"> +,++이 추가되므로 같은이름의 템을 얻어야하는 부담이생긴다.</t>
    <phoneticPr fontId="1" type="noConversion"/>
  </si>
  <si>
    <t>노멀-&gt;매직-&gt;레어 로 GRADE가 바뀌는것은. GRADEUP이라고한다.</t>
    <phoneticPr fontId="1" type="noConversion"/>
  </si>
  <si>
    <t>EVOLUTION에는 아이템ID, GRADE만 같으면 재료로사용가능하다.</t>
    <phoneticPr fontId="1" type="noConversion"/>
  </si>
  <si>
    <t>기본뿌리를 바꾸는것이기 때문에(한계돌파) EVLOUTION과는 달리 손실이 발생한다.</t>
    <phoneticPr fontId="1" type="noConversion"/>
  </si>
  <si>
    <t>재료역시 MAX ENCHANT, MAX EVOLUTION 이어야 한다.</t>
    <phoneticPr fontId="1" type="noConversion"/>
  </si>
  <si>
    <t xml:space="preserve">손실은 ENCHANT손실로, GRADEUP의 경우 재료의 ENCHANT지수도 100이어야한다. </t>
    <phoneticPr fontId="1" type="noConversion"/>
  </si>
  <si>
    <t>결과는 0 ENCHANT, MAX EVOLUTION이 나온다. ( ENCHANT값의 손실이 발생한다.)</t>
    <phoneticPr fontId="1" type="noConversion"/>
  </si>
  <si>
    <t xml:space="preserve">EVOLUTION 후에는 ENCHANT가 0점이된다. </t>
    <phoneticPr fontId="1" type="noConversion"/>
  </si>
  <si>
    <t>( 재료의 ENCHANT는 0이었으니까 ENCHANT점수의 손실은 없다.)</t>
  </si>
  <si>
    <t>타겟은 MAX ENCHANT, MAX EVOLUTION 이어야한다.</t>
    <phoneticPr fontId="1" type="noConversion"/>
  </si>
  <si>
    <t>재료의 ENCHANT점수는0이라도된다.</t>
    <phoneticPr fontId="1" type="noConversion"/>
  </si>
  <si>
    <t>타겟의 ENCHANT는 100이어야한다.</t>
    <phoneticPr fontId="1" type="noConversion"/>
  </si>
  <si>
    <t>또하나의 손실은 노멀(1)+노멀(1)-&gt;매직(2) 인데 레어(3)=매직(2)+노멀(1) 이 아니라, 매직(2)+매직(2)를 요구한다. (1,2,4배수)</t>
    <phoneticPr fontId="1" type="noConversion"/>
  </si>
  <si>
    <t>GRADE가 소중한 이유이다.</t>
    <phoneticPr fontId="1" type="noConversion"/>
  </si>
  <si>
    <t>유니크</t>
    <phoneticPr fontId="1" type="noConversion"/>
  </si>
  <si>
    <t>(같은템소모를통한EVOLUTION과정이없음. 대신 드랍율최악)</t>
    <phoneticPr fontId="1" type="noConversion"/>
  </si>
  <si>
    <t>추가</t>
    <phoneticPr fontId="1" type="noConversion"/>
  </si>
  <si>
    <t xml:space="preserve"> +, ++이 되는과정은 EVOLUTION이라고한다.(ENCHANT의연장선)</t>
    <phoneticPr fontId="1" type="noConversion"/>
  </si>
  <si>
    <t>GRADEUP에는 MAX EC, MAX EV, 상태에서 아이템ID, EVOLUTION, 만 같으면된다.</t>
    <phoneticPr fontId="1" type="noConversion"/>
  </si>
  <si>
    <t>유니크템1개 = 레어3개, 매직6개, 노멀12개 ( ENCHANT점수 제외하고도 )</t>
    <phoneticPr fontId="1" type="noConversion"/>
  </si>
  <si>
    <t>ENCHANT재료소모시에는 재료의 ENCHANT정도와 EVOLUTION정도는 따지지않는다. 오로지 GRADE만따진다.</t>
    <phoneticPr fontId="1" type="noConversion"/>
  </si>
  <si>
    <t>노멀++200</t>
    <phoneticPr fontId="1" type="noConversion"/>
  </si>
  <si>
    <t>매직++200</t>
    <phoneticPr fontId="1" type="noConversion"/>
  </si>
  <si>
    <t>레어++200</t>
    <phoneticPr fontId="1" type="noConversion"/>
  </si>
  <si>
    <t>유니크는 애초에 ENCHANTMAX가 350포인트이다. (50+100+200)</t>
    <phoneticPr fontId="1" type="noConversion"/>
  </si>
  <si>
    <t>유니크350</t>
    <phoneticPr fontId="1" type="noConversion"/>
  </si>
  <si>
    <t>100포 = 노멀ENCHANT 100포</t>
    <phoneticPr fontId="1" type="noConversion"/>
  </si>
  <si>
    <t>100포 = 노멀ENCHANT 200포</t>
    <phoneticPr fontId="1" type="noConversion"/>
  </si>
  <si>
    <t>100포 = 노멀ENCHANT 300포</t>
    <phoneticPr fontId="1" type="noConversion"/>
  </si>
  <si>
    <t>장비통합계수 = 0.25</t>
    <phoneticPr fontId="1" type="noConversion"/>
  </si>
  <si>
    <t>장비통합계수 = 0.125</t>
    <phoneticPr fontId="1" type="noConversion"/>
  </si>
  <si>
    <t>공격력 =1</t>
    <phoneticPr fontId="1" type="noConversion"/>
  </si>
  <si>
    <t>2시간클리어.</t>
    <phoneticPr fontId="1" type="noConversion"/>
  </si>
  <si>
    <t>8/(1+1+1+1)</t>
    <phoneticPr fontId="1" type="noConversion"/>
  </si>
  <si>
    <t>최대 24배강해짐.</t>
    <phoneticPr fontId="1" type="noConversion"/>
  </si>
  <si>
    <t>최대 9배강해짐.</t>
    <phoneticPr fontId="1" type="noConversion"/>
  </si>
  <si>
    <t>8/(24+24+24+24)</t>
    <phoneticPr fontId="1" type="noConversion"/>
  </si>
  <si>
    <t>분</t>
    <phoneticPr fontId="1" type="noConversion"/>
  </si>
  <si>
    <t>64/(24+24+24+24)</t>
    <phoneticPr fontId="1" type="noConversion"/>
  </si>
  <si>
    <t xml:space="preserve"> +몇층</t>
    <phoneticPr fontId="1" type="noConversion"/>
  </si>
  <si>
    <t>공략에걸리는시간</t>
    <phoneticPr fontId="1" type="noConversion"/>
  </si>
  <si>
    <t>장통계</t>
    <phoneticPr fontId="1" type="noConversion"/>
  </si>
  <si>
    <t>최대배수</t>
    <phoneticPr fontId="1" type="noConversion"/>
  </si>
  <si>
    <t>노멀풀강 최대배수 8배</t>
    <phoneticPr fontId="1" type="noConversion"/>
  </si>
  <si>
    <t>올장비 노멀++풀강정도했다고 다음 100레벨을 2시간만에 깨는게 말이나됨? 택도없음.</t>
    <phoneticPr fontId="1" type="noConversion"/>
  </si>
  <si>
    <t>올장비 레어+풀강 하면 최대배수 12</t>
    <phoneticPr fontId="1" type="noConversion"/>
  </si>
  <si>
    <t>100층의난이도계수8 * 장비통합계수0.25 = 공격력2</t>
    <phoneticPr fontId="1" type="noConversion"/>
  </si>
  <si>
    <t>100층클리어시간은 8/(2+2+2+2)</t>
    <phoneticPr fontId="1" type="noConversion"/>
  </si>
  <si>
    <t>N난이도에서 24*4부위 = 96개의 아이템을 주워야</t>
    <phoneticPr fontId="1" type="noConversion"/>
  </si>
  <si>
    <t>N+100층을 클리어하는데 2시간 걸린단말임.</t>
    <phoneticPr fontId="1" type="noConversion"/>
  </si>
  <si>
    <t>최대배수 24에 +100층이 2시간이란말은</t>
    <phoneticPr fontId="1" type="noConversion"/>
  </si>
  <si>
    <t>드랍확률</t>
    <phoneticPr fontId="1" type="noConversion"/>
  </si>
  <si>
    <t>노멀4</t>
    <phoneticPr fontId="1" type="noConversion"/>
  </si>
  <si>
    <t>매직2</t>
    <phoneticPr fontId="1" type="noConversion"/>
  </si>
  <si>
    <t>레어1</t>
    <phoneticPr fontId="1" type="noConversion"/>
  </si>
  <si>
    <t>(==같은레어를3개얻을확률)</t>
    <phoneticPr fontId="1" type="noConversion"/>
  </si>
  <si>
    <t>유니크1/12</t>
    <phoneticPr fontId="1" type="noConversion"/>
  </si>
  <si>
    <t>0층난이도계수 1 * 0.25 = 공격력0.25</t>
    <phoneticPr fontId="1" type="noConversion"/>
  </si>
  <si>
    <t>0층클리어시간은 1/(0.25+0.25+0.25+0.25)</t>
    <phoneticPr fontId="1" type="noConversion"/>
  </si>
  <si>
    <t>장비통합계수가 0.25일때 +0층은 1시간클리어. + 100층은 8시간클리어</t>
    <phoneticPr fontId="1" type="noConversion"/>
  </si>
  <si>
    <t>난이도계수</t>
    <phoneticPr fontId="1" type="noConversion"/>
  </si>
  <si>
    <t>난이도계수8이면</t>
    <phoneticPr fontId="1" type="noConversion"/>
  </si>
  <si>
    <t>다음100층을깨는데는 8배의 시간이걸린다.</t>
    <phoneticPr fontId="1" type="noConversion"/>
  </si>
  <si>
    <t>8배를들여서 다음 100층을 깨는건 문제가 안된다. 단 100층깨서 나오는템이 구려야한다.</t>
    <phoneticPr fontId="1" type="noConversion"/>
  </si>
  <si>
    <t>같은랩 8번 파밍하는게 더 나을정도로 구려야함.</t>
    <phoneticPr fontId="1" type="noConversion"/>
  </si>
  <si>
    <t>8번파밍하면 최대배수 8급아이템 = 다음100층 배수1급아이템 // 단 속도는 점점강해지는 8번파밍이더빠르다.</t>
    <phoneticPr fontId="1" type="noConversion"/>
  </si>
  <si>
    <t>바로 왼쪽의 설정은 어떤층을깨서 얻는템이 동층클리어가 4시간이걸릴정도로 구리게설정.</t>
    <phoneticPr fontId="1" type="noConversion"/>
  </si>
  <si>
    <t>32시간 보람들여서 +100층을 깰이유가없음.</t>
    <phoneticPr fontId="1" type="noConversion"/>
  </si>
  <si>
    <t xml:space="preserve">8배수정도는되야 </t>
    <phoneticPr fontId="1" type="noConversion"/>
  </si>
  <si>
    <t>8배수나 12배수정도되야 +100깨는데 4시간쯤 걸리게 해보자.</t>
    <phoneticPr fontId="1" type="noConversion"/>
  </si>
  <si>
    <t>반복파밍, 도전파밍효율을 맞추기위해 마찬가지로 1배수때는 +0깨는데 4시간.</t>
    <phoneticPr fontId="1" type="noConversion"/>
  </si>
  <si>
    <t>적절 장통계는 1/16</t>
    <phoneticPr fontId="1" type="noConversion"/>
  </si>
  <si>
    <t>초기템을 8배수(100레벨템)으로 지급해주면.  100레벨클리어에 4시간이걸린다.</t>
    <phoneticPr fontId="1" type="noConversion"/>
  </si>
  <si>
    <t>더좋은거 지급해줘도되지만. 최초100층 클리어해서 나오는템이 처음지급받은거보다 구리면 씁쓸하잖아.</t>
    <phoneticPr fontId="1" type="noConversion"/>
  </si>
</sst>
</file>

<file path=xl/styles.xml><?xml version="1.0" encoding="utf-8"?>
<styleSheet xmlns="http://schemas.openxmlformats.org/spreadsheetml/2006/main">
  <numFmts count="2">
    <numFmt numFmtId="181" formatCode="0.0_ "/>
    <numFmt numFmtId="187" formatCode="0.0%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181" fontId="0" fillId="0" borderId="0" xfId="0" applyNumberFormat="1">
      <alignment vertical="center"/>
    </xf>
    <xf numFmtId="181" fontId="0" fillId="2" borderId="0" xfId="0" applyNumberFormat="1" applyFill="1">
      <alignment vertical="center"/>
    </xf>
    <xf numFmtId="181" fontId="0" fillId="3" borderId="0" xfId="0" applyNumberFormat="1" applyFill="1">
      <alignment vertical="center"/>
    </xf>
    <xf numFmtId="18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46"/>
  <sheetViews>
    <sheetView topLeftCell="A21" workbookViewId="0">
      <selection activeCell="F38" sqref="F38"/>
    </sheetView>
  </sheetViews>
  <sheetFormatPr defaultColWidth="20.625" defaultRowHeight="16.5"/>
  <cols>
    <col min="1" max="1" width="35.875" bestFit="1" customWidth="1"/>
    <col min="2" max="2" width="17.625" customWidth="1"/>
    <col min="3" max="3" width="32.125" bestFit="1" customWidth="1"/>
    <col min="4" max="4" width="44.25" customWidth="1"/>
    <col min="5" max="7" width="13.125" customWidth="1"/>
    <col min="8" max="8" width="35.625" bestFit="1" customWidth="1"/>
    <col min="9" max="9" width="43.375" bestFit="1" customWidth="1"/>
  </cols>
  <sheetData>
    <row r="4" spans="1:10">
      <c r="A4" s="5" t="s">
        <v>54</v>
      </c>
      <c r="B4" t="s">
        <v>30</v>
      </c>
      <c r="C4" t="s">
        <v>58</v>
      </c>
      <c r="D4" s="5" t="s">
        <v>55</v>
      </c>
      <c r="E4" t="s">
        <v>25</v>
      </c>
      <c r="F4" t="s">
        <v>30</v>
      </c>
      <c r="G4" t="s">
        <v>46</v>
      </c>
      <c r="H4" s="5" t="s">
        <v>56</v>
      </c>
      <c r="I4" s="6" t="s">
        <v>57</v>
      </c>
    </row>
    <row r="5" spans="1:10">
      <c r="F5" t="s">
        <v>32</v>
      </c>
    </row>
    <row r="6" spans="1:10">
      <c r="A6" t="s">
        <v>62</v>
      </c>
      <c r="B6" t="s">
        <v>31</v>
      </c>
      <c r="C6" t="s">
        <v>67</v>
      </c>
    </row>
    <row r="7" spans="1:10">
      <c r="A7" t="s">
        <v>63</v>
      </c>
      <c r="B7" t="s">
        <v>68</v>
      </c>
      <c r="C7" t="s">
        <v>66</v>
      </c>
      <c r="D7" t="s">
        <v>33</v>
      </c>
      <c r="E7" t="s">
        <v>28</v>
      </c>
      <c r="F7" t="s">
        <v>31</v>
      </c>
      <c r="G7" t="s">
        <v>47</v>
      </c>
      <c r="H7" t="s">
        <v>8</v>
      </c>
      <c r="I7" t="s">
        <v>35</v>
      </c>
      <c r="J7" t="s">
        <v>36</v>
      </c>
    </row>
    <row r="8" spans="1:10">
      <c r="A8" t="s">
        <v>64</v>
      </c>
      <c r="B8" t="s">
        <v>68</v>
      </c>
      <c r="C8" t="s">
        <v>66</v>
      </c>
      <c r="H8" s="1" t="s">
        <v>9</v>
      </c>
      <c r="I8" t="s">
        <v>42</v>
      </c>
      <c r="J8" t="s">
        <v>37</v>
      </c>
    </row>
    <row r="9" spans="1:10">
      <c r="A9" t="s">
        <v>65</v>
      </c>
      <c r="B9" t="s">
        <v>31</v>
      </c>
      <c r="C9" t="s">
        <v>66</v>
      </c>
      <c r="D9" s="4" t="s">
        <v>2</v>
      </c>
      <c r="E9" s="4" t="s">
        <v>26</v>
      </c>
      <c r="F9" s="4" t="s">
        <v>50</v>
      </c>
      <c r="G9" s="4" t="s">
        <v>51</v>
      </c>
      <c r="H9" t="s">
        <v>53</v>
      </c>
      <c r="I9" s="4" t="s">
        <v>43</v>
      </c>
      <c r="J9" s="4" t="s">
        <v>38</v>
      </c>
    </row>
    <row r="10" spans="1:10">
      <c r="A10" t="s">
        <v>0</v>
      </c>
      <c r="B10" t="s">
        <v>61</v>
      </c>
      <c r="C10" t="s">
        <v>60</v>
      </c>
      <c r="D10" s="4" t="s">
        <v>3</v>
      </c>
      <c r="E10" s="4" t="s">
        <v>26</v>
      </c>
      <c r="F10" s="4" t="s">
        <v>49</v>
      </c>
      <c r="G10" s="4" t="s">
        <v>51</v>
      </c>
      <c r="I10" s="4" t="s">
        <v>44</v>
      </c>
      <c r="J10" s="4" t="s">
        <v>39</v>
      </c>
    </row>
    <row r="11" spans="1:10">
      <c r="A11" t="s">
        <v>1</v>
      </c>
      <c r="B11" t="s">
        <v>61</v>
      </c>
      <c r="C11" t="s">
        <v>60</v>
      </c>
      <c r="D11" s="2" t="s">
        <v>4</v>
      </c>
      <c r="E11" s="2" t="s">
        <v>27</v>
      </c>
      <c r="F11" s="2" t="s">
        <v>31</v>
      </c>
      <c r="G11" t="s">
        <v>59</v>
      </c>
      <c r="I11" s="2" t="s">
        <v>41</v>
      </c>
      <c r="J11" s="2" t="s">
        <v>40</v>
      </c>
    </row>
    <row r="12" spans="1:10">
      <c r="D12" s="4" t="s">
        <v>5</v>
      </c>
      <c r="E12" s="4" t="s">
        <v>27</v>
      </c>
      <c r="F12" s="4" t="s">
        <v>48</v>
      </c>
      <c r="G12" s="4" t="s">
        <v>52</v>
      </c>
    </row>
    <row r="13" spans="1:10">
      <c r="D13" s="4" t="s">
        <v>6</v>
      </c>
      <c r="E13" s="4" t="s">
        <v>27</v>
      </c>
      <c r="F13" s="4" t="s">
        <v>48</v>
      </c>
      <c r="G13" s="4" t="s">
        <v>52</v>
      </c>
    </row>
    <row r="14" spans="1:10">
      <c r="A14" t="s">
        <v>13</v>
      </c>
      <c r="D14" s="1" t="s">
        <v>7</v>
      </c>
      <c r="E14" s="1" t="s">
        <v>26</v>
      </c>
      <c r="F14" s="1" t="s">
        <v>45</v>
      </c>
      <c r="G14" t="s">
        <v>47</v>
      </c>
    </row>
    <row r="15" spans="1:10">
      <c r="A15" s="2" t="s">
        <v>14</v>
      </c>
      <c r="B15" s="2"/>
      <c r="C15" s="2"/>
    </row>
    <row r="16" spans="1:10">
      <c r="A16" s="2" t="s">
        <v>29</v>
      </c>
      <c r="B16" s="2"/>
      <c r="C16" s="2"/>
    </row>
    <row r="17" spans="4:11">
      <c r="D17" t="s">
        <v>15</v>
      </c>
    </row>
    <row r="18" spans="4:11">
      <c r="D18" s="4" t="s">
        <v>21</v>
      </c>
      <c r="E18" s="4"/>
      <c r="F18" s="4"/>
      <c r="G18" s="4"/>
    </row>
    <row r="19" spans="4:11">
      <c r="D19" s="4" t="s">
        <v>22</v>
      </c>
      <c r="E19" s="4"/>
      <c r="F19" s="4"/>
      <c r="G19" s="4"/>
      <c r="K19" t="s">
        <v>31</v>
      </c>
    </row>
    <row r="20" spans="4:11">
      <c r="K20" t="s">
        <v>34</v>
      </c>
    </row>
    <row r="21" spans="4:11">
      <c r="D21" t="s">
        <v>16</v>
      </c>
    </row>
    <row r="22" spans="4:11">
      <c r="D22" s="4" t="s">
        <v>23</v>
      </c>
      <c r="E22" s="4"/>
      <c r="F22" s="4"/>
      <c r="G22" s="4"/>
    </row>
    <row r="23" spans="4:11">
      <c r="D23" s="4" t="s">
        <v>24</v>
      </c>
      <c r="E23" s="4"/>
      <c r="F23" s="4"/>
      <c r="G23" s="4"/>
    </row>
    <row r="25" spans="4:11">
      <c r="D25" t="s">
        <v>17</v>
      </c>
    </row>
    <row r="26" spans="4:11">
      <c r="D26" t="s">
        <v>18</v>
      </c>
    </row>
    <row r="27" spans="4:11">
      <c r="D27" t="s">
        <v>19</v>
      </c>
    </row>
    <row r="28" spans="4:11">
      <c r="D28" s="3" t="s">
        <v>20</v>
      </c>
      <c r="E28" s="3"/>
      <c r="F28" s="3"/>
      <c r="G28" s="3"/>
      <c r="I28" t="s">
        <v>10</v>
      </c>
    </row>
    <row r="29" spans="4:11">
      <c r="I29" t="s">
        <v>11</v>
      </c>
    </row>
    <row r="30" spans="4:11">
      <c r="I30" t="s">
        <v>12</v>
      </c>
    </row>
    <row r="36" spans="4:6">
      <c r="D36">
        <v>0</v>
      </c>
      <c r="E36">
        <f>POWER(8,D36/100)</f>
        <v>1</v>
      </c>
      <c r="F36">
        <f>E36/4</f>
        <v>0.25</v>
      </c>
    </row>
    <row r="37" spans="4:6">
      <c r="D37">
        <v>10</v>
      </c>
      <c r="E37">
        <f t="shared" ref="E37:E46" si="0">POWER(8,D37/100)</f>
        <v>1.2311444133449163</v>
      </c>
      <c r="F37">
        <f t="shared" ref="F37:F46" si="1">E37/4</f>
        <v>0.30778610333622908</v>
      </c>
    </row>
    <row r="38" spans="4:6">
      <c r="D38">
        <v>20</v>
      </c>
      <c r="E38">
        <f t="shared" si="0"/>
        <v>1.515716566510398</v>
      </c>
      <c r="F38">
        <f t="shared" si="1"/>
        <v>0.3789291416275995</v>
      </c>
    </row>
    <row r="39" spans="4:6">
      <c r="D39">
        <v>30</v>
      </c>
      <c r="E39">
        <f t="shared" si="0"/>
        <v>1.8660659830736148</v>
      </c>
      <c r="F39">
        <f t="shared" si="1"/>
        <v>0.46651649576840371</v>
      </c>
    </row>
    <row r="40" spans="4:6">
      <c r="D40">
        <v>40</v>
      </c>
      <c r="E40">
        <f t="shared" si="0"/>
        <v>2.2973967099940702</v>
      </c>
      <c r="F40">
        <f t="shared" si="1"/>
        <v>0.57434917749851755</v>
      </c>
    </row>
    <row r="41" spans="4:6">
      <c r="D41">
        <v>50</v>
      </c>
      <c r="E41">
        <f t="shared" si="0"/>
        <v>2.8284271247461903</v>
      </c>
      <c r="F41">
        <f t="shared" si="1"/>
        <v>0.70710678118654757</v>
      </c>
    </row>
    <row r="42" spans="4:6">
      <c r="D42">
        <v>60</v>
      </c>
      <c r="E42">
        <f t="shared" si="0"/>
        <v>3.4822022531844965</v>
      </c>
      <c r="F42">
        <f t="shared" si="1"/>
        <v>0.87055056329612412</v>
      </c>
    </row>
    <row r="43" spans="4:6">
      <c r="D43">
        <v>70</v>
      </c>
      <c r="E43">
        <f t="shared" si="0"/>
        <v>4.2870938501451716</v>
      </c>
      <c r="F43">
        <f t="shared" si="1"/>
        <v>1.0717734625362929</v>
      </c>
    </row>
    <row r="44" spans="4:6">
      <c r="D44">
        <v>80</v>
      </c>
      <c r="E44">
        <f t="shared" si="0"/>
        <v>5.2780316430915768</v>
      </c>
      <c r="F44">
        <f t="shared" si="1"/>
        <v>1.3195079107728942</v>
      </c>
    </row>
    <row r="45" spans="4:6">
      <c r="D45">
        <v>90</v>
      </c>
      <c r="E45">
        <f t="shared" si="0"/>
        <v>6.4980191708498829</v>
      </c>
      <c r="F45">
        <f t="shared" si="1"/>
        <v>1.6245047927124707</v>
      </c>
    </row>
    <row r="46" spans="4:6">
      <c r="D46">
        <v>100</v>
      </c>
      <c r="E46">
        <f t="shared" si="0"/>
        <v>8</v>
      </c>
      <c r="F46">
        <f t="shared" si="1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Y76"/>
  <sheetViews>
    <sheetView showZeros="0" tabSelected="1" topLeftCell="E41" workbookViewId="0">
      <selection activeCell="T60" sqref="T60"/>
    </sheetView>
  </sheetViews>
  <sheetFormatPr defaultRowHeight="16.5"/>
  <sheetData>
    <row r="2" spans="1:16">
      <c r="G2" t="s">
        <v>100</v>
      </c>
    </row>
    <row r="8" spans="1:16">
      <c r="C8" t="s">
        <v>70</v>
      </c>
      <c r="E8" t="s">
        <v>85</v>
      </c>
      <c r="F8" t="s">
        <v>86</v>
      </c>
      <c r="O8" t="s">
        <v>88</v>
      </c>
      <c r="P8" t="s">
        <v>90</v>
      </c>
    </row>
    <row r="9" spans="1:16">
      <c r="G9" s="7" t="s">
        <v>93</v>
      </c>
      <c r="H9" s="3"/>
    </row>
    <row r="10" spans="1:16">
      <c r="A10" t="s">
        <v>95</v>
      </c>
      <c r="G10" s="7" t="s">
        <v>69</v>
      </c>
      <c r="H10" s="3"/>
      <c r="I10" t="s">
        <v>72</v>
      </c>
      <c r="K10" t="s">
        <v>71</v>
      </c>
      <c r="M10" t="s">
        <v>97</v>
      </c>
      <c r="O10" t="s">
        <v>132</v>
      </c>
    </row>
    <row r="11" spans="1:16">
      <c r="A11" t="s">
        <v>102</v>
      </c>
      <c r="G11" s="7">
        <v>2</v>
      </c>
      <c r="H11" s="3">
        <v>0</v>
      </c>
      <c r="I11">
        <v>4</v>
      </c>
      <c r="J11">
        <v>0</v>
      </c>
      <c r="K11">
        <v>6</v>
      </c>
      <c r="L11">
        <v>0</v>
      </c>
      <c r="M11">
        <v>8</v>
      </c>
      <c r="O11" t="s">
        <v>149</v>
      </c>
    </row>
    <row r="12" spans="1:16">
      <c r="G12" s="7">
        <v>0</v>
      </c>
      <c r="H12" s="3">
        <v>0</v>
      </c>
      <c r="I12">
        <v>0</v>
      </c>
      <c r="J12">
        <v>0</v>
      </c>
      <c r="K12">
        <v>0</v>
      </c>
      <c r="L12">
        <v>0</v>
      </c>
      <c r="M12">
        <v>0</v>
      </c>
      <c r="O12" t="s">
        <v>150</v>
      </c>
    </row>
    <row r="13" spans="1:16">
      <c r="G13" s="7" t="s">
        <v>74</v>
      </c>
      <c r="H13" s="3">
        <v>0</v>
      </c>
      <c r="I13" t="s">
        <v>75</v>
      </c>
      <c r="J13">
        <v>0</v>
      </c>
      <c r="K13" t="s">
        <v>76</v>
      </c>
      <c r="L13">
        <v>0</v>
      </c>
      <c r="M13" t="s">
        <v>97</v>
      </c>
      <c r="O13" t="s">
        <v>160</v>
      </c>
    </row>
    <row r="14" spans="1:16">
      <c r="G14" s="7">
        <v>4</v>
      </c>
      <c r="H14" s="3">
        <v>0</v>
      </c>
      <c r="I14">
        <v>8</v>
      </c>
      <c r="J14">
        <v>0</v>
      </c>
      <c r="K14">
        <v>12</v>
      </c>
      <c r="L14">
        <v>0</v>
      </c>
      <c r="M14">
        <v>16</v>
      </c>
      <c r="O14" t="s">
        <v>161</v>
      </c>
    </row>
    <row r="15" spans="1:16">
      <c r="G15" s="7">
        <v>0</v>
      </c>
      <c r="H15" s="3">
        <v>0</v>
      </c>
      <c r="I15">
        <v>0</v>
      </c>
      <c r="J15">
        <v>0</v>
      </c>
      <c r="K15">
        <v>0</v>
      </c>
      <c r="L15">
        <v>0</v>
      </c>
      <c r="M15">
        <v>0</v>
      </c>
      <c r="O15" t="s">
        <v>162</v>
      </c>
    </row>
    <row r="16" spans="1:16">
      <c r="G16" s="7" t="s">
        <v>73</v>
      </c>
      <c r="H16" s="3">
        <v>0</v>
      </c>
      <c r="I16" t="s">
        <v>81</v>
      </c>
      <c r="J16">
        <v>0</v>
      </c>
      <c r="K16" t="s">
        <v>82</v>
      </c>
      <c r="L16">
        <v>0</v>
      </c>
      <c r="M16" t="s">
        <v>97</v>
      </c>
    </row>
    <row r="17" spans="1:25">
      <c r="G17" s="7">
        <v>6</v>
      </c>
      <c r="H17" s="3">
        <v>0</v>
      </c>
      <c r="I17">
        <v>12</v>
      </c>
      <c r="J17">
        <v>0</v>
      </c>
      <c r="K17">
        <v>18</v>
      </c>
      <c r="L17">
        <v>0</v>
      </c>
      <c r="M17">
        <v>24</v>
      </c>
      <c r="O17" t="s">
        <v>138</v>
      </c>
    </row>
    <row r="19" spans="1:25">
      <c r="Y19" t="s">
        <v>92</v>
      </c>
    </row>
    <row r="20" spans="1:25">
      <c r="C20" t="s">
        <v>70</v>
      </c>
      <c r="E20" t="s">
        <v>91</v>
      </c>
      <c r="F20" t="s">
        <v>87</v>
      </c>
      <c r="O20" t="s">
        <v>89</v>
      </c>
      <c r="P20" t="s">
        <v>94</v>
      </c>
    </row>
    <row r="21" spans="1:25">
      <c r="I21" s="7"/>
      <c r="L21" t="s">
        <v>119</v>
      </c>
    </row>
    <row r="22" spans="1:25">
      <c r="A22" t="s">
        <v>95</v>
      </c>
      <c r="G22" t="s">
        <v>69</v>
      </c>
      <c r="I22" s="7" t="s">
        <v>72</v>
      </c>
      <c r="J22" t="s">
        <v>77</v>
      </c>
      <c r="K22" t="s">
        <v>96</v>
      </c>
      <c r="L22" t="s">
        <v>78</v>
      </c>
      <c r="M22" t="s">
        <v>124</v>
      </c>
      <c r="P22" t="s">
        <v>129</v>
      </c>
      <c r="T22" t="s">
        <v>133</v>
      </c>
    </row>
    <row r="23" spans="1:25">
      <c r="A23" t="s">
        <v>101</v>
      </c>
      <c r="G23">
        <v>1</v>
      </c>
      <c r="H23">
        <v>0</v>
      </c>
      <c r="I23" s="7">
        <v>2</v>
      </c>
      <c r="J23">
        <v>2</v>
      </c>
      <c r="K23">
        <v>4</v>
      </c>
      <c r="L23">
        <v>4</v>
      </c>
      <c r="M23">
        <v>8</v>
      </c>
      <c r="T23" t="s">
        <v>134</v>
      </c>
    </row>
    <row r="24" spans="1:25">
      <c r="A24" t="s">
        <v>102</v>
      </c>
      <c r="G24">
        <v>0</v>
      </c>
      <c r="H24">
        <v>0</v>
      </c>
      <c r="I24" s="7">
        <v>0</v>
      </c>
      <c r="J24">
        <v>0</v>
      </c>
      <c r="K24">
        <v>0</v>
      </c>
      <c r="L24">
        <v>0</v>
      </c>
      <c r="M24">
        <v>0</v>
      </c>
      <c r="T24" t="s">
        <v>136</v>
      </c>
    </row>
    <row r="25" spans="1:25">
      <c r="G25" t="s">
        <v>74</v>
      </c>
      <c r="H25">
        <v>0</v>
      </c>
      <c r="I25" s="7" t="s">
        <v>75</v>
      </c>
      <c r="J25" t="s">
        <v>79</v>
      </c>
      <c r="K25" t="s">
        <v>98</v>
      </c>
      <c r="L25" t="s">
        <v>80</v>
      </c>
      <c r="M25" t="s">
        <v>125</v>
      </c>
      <c r="P25" t="s">
        <v>130</v>
      </c>
      <c r="T25" t="s">
        <v>135</v>
      </c>
    </row>
    <row r="26" spans="1:25">
      <c r="A26" t="s">
        <v>103</v>
      </c>
      <c r="G26">
        <v>2</v>
      </c>
      <c r="H26">
        <v>0</v>
      </c>
      <c r="I26" s="7">
        <v>4</v>
      </c>
      <c r="J26">
        <v>4</v>
      </c>
      <c r="K26">
        <v>8</v>
      </c>
      <c r="L26">
        <v>8</v>
      </c>
      <c r="M26">
        <v>16</v>
      </c>
    </row>
    <row r="27" spans="1:25">
      <c r="A27" t="s">
        <v>120</v>
      </c>
      <c r="G27">
        <v>0</v>
      </c>
      <c r="H27">
        <v>0</v>
      </c>
      <c r="I27" s="7">
        <v>0</v>
      </c>
      <c r="J27">
        <v>0</v>
      </c>
      <c r="K27">
        <v>0</v>
      </c>
      <c r="L27">
        <v>0</v>
      </c>
      <c r="M27">
        <v>0</v>
      </c>
      <c r="T27" t="s">
        <v>137</v>
      </c>
    </row>
    <row r="28" spans="1:25">
      <c r="A28" t="s">
        <v>105</v>
      </c>
      <c r="G28" t="s">
        <v>73</v>
      </c>
      <c r="H28">
        <v>0</v>
      </c>
      <c r="I28" s="7" t="s">
        <v>81</v>
      </c>
      <c r="J28" t="s">
        <v>83</v>
      </c>
      <c r="K28" t="s">
        <v>99</v>
      </c>
      <c r="L28" t="s">
        <v>84</v>
      </c>
      <c r="M28" t="s">
        <v>126</v>
      </c>
      <c r="P28" t="s">
        <v>131</v>
      </c>
      <c r="T28" t="s">
        <v>139</v>
      </c>
      <c r="V28">
        <f>(8/(24+24+24+24))*60</f>
        <v>5</v>
      </c>
      <c r="W28" t="s">
        <v>140</v>
      </c>
    </row>
    <row r="29" spans="1:25">
      <c r="A29" t="s">
        <v>114</v>
      </c>
      <c r="G29">
        <v>3</v>
      </c>
      <c r="H29">
        <v>0</v>
      </c>
      <c r="I29" s="7">
        <v>6</v>
      </c>
      <c r="J29">
        <v>6</v>
      </c>
      <c r="K29">
        <v>12</v>
      </c>
      <c r="L29">
        <v>12</v>
      </c>
      <c r="M29">
        <v>24</v>
      </c>
      <c r="T29" t="s">
        <v>141</v>
      </c>
      <c r="V29">
        <f>(64/(24+24+24+24))*60</f>
        <v>40</v>
      </c>
      <c r="W29" t="s">
        <v>140</v>
      </c>
    </row>
    <row r="30" spans="1:25">
      <c r="A30" t="s">
        <v>113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25">
      <c r="A31" t="s">
        <v>110</v>
      </c>
      <c r="G31" t="s">
        <v>117</v>
      </c>
      <c r="H31" t="s">
        <v>127</v>
      </c>
      <c r="M31" t="s">
        <v>128</v>
      </c>
      <c r="P31" t="s">
        <v>131</v>
      </c>
    </row>
    <row r="32" spans="1:25">
      <c r="A32" t="s">
        <v>111</v>
      </c>
      <c r="G32">
        <v>3</v>
      </c>
      <c r="H32" t="s">
        <v>118</v>
      </c>
      <c r="M32">
        <v>24</v>
      </c>
    </row>
    <row r="36" spans="1:13">
      <c r="A36" t="s">
        <v>104</v>
      </c>
      <c r="J36" t="s">
        <v>154</v>
      </c>
    </row>
    <row r="37" spans="1:13">
      <c r="A37" t="s">
        <v>106</v>
      </c>
      <c r="J37" t="s">
        <v>155</v>
      </c>
      <c r="K37" t="s">
        <v>156</v>
      </c>
      <c r="L37" t="s">
        <v>157</v>
      </c>
      <c r="M37" t="s">
        <v>159</v>
      </c>
    </row>
    <row r="38" spans="1:13">
      <c r="A38" t="s">
        <v>108</v>
      </c>
      <c r="M38" t="s">
        <v>158</v>
      </c>
    </row>
    <row r="39" spans="1:13">
      <c r="A39" t="s">
        <v>112</v>
      </c>
      <c r="J39">
        <v>4</v>
      </c>
      <c r="K39">
        <v>2</v>
      </c>
      <c r="L39">
        <v>1</v>
      </c>
      <c r="M39">
        <f>1/12</f>
        <v>8.3333333333333329E-2</v>
      </c>
    </row>
    <row r="40" spans="1:13">
      <c r="A40" t="s">
        <v>107</v>
      </c>
      <c r="J40" s="11">
        <f>J39/SUM($J$39:$M$39)</f>
        <v>0.56470588235294117</v>
      </c>
      <c r="K40" s="11">
        <f>K39/SUM($J$39:$M$39)</f>
        <v>0.28235294117647058</v>
      </c>
      <c r="L40" s="11">
        <f>L39/SUM($J$39:$M$39)</f>
        <v>0.14117647058823529</v>
      </c>
      <c r="M40" s="12">
        <f>M39/SUM($J$39:$M$39)</f>
        <v>1.1764705882352941E-2</v>
      </c>
    </row>
    <row r="41" spans="1:13">
      <c r="A41" t="s">
        <v>109</v>
      </c>
    </row>
    <row r="42" spans="1:13">
      <c r="A42" t="s">
        <v>115</v>
      </c>
    </row>
    <row r="43" spans="1:13">
      <c r="A43" t="s">
        <v>116</v>
      </c>
    </row>
    <row r="44" spans="1:13">
      <c r="A44" t="s">
        <v>121</v>
      </c>
    </row>
    <row r="46" spans="1:13">
      <c r="A46" t="s">
        <v>122</v>
      </c>
    </row>
    <row r="48" spans="1:13">
      <c r="A48" t="s">
        <v>123</v>
      </c>
    </row>
    <row r="50" spans="1:20">
      <c r="P50">
        <f>SQRT(8)</f>
        <v>2.8284271247461903</v>
      </c>
    </row>
    <row r="53" spans="1:20">
      <c r="A53" t="s">
        <v>145</v>
      </c>
      <c r="B53" t="s">
        <v>144</v>
      </c>
      <c r="D53" t="s">
        <v>145</v>
      </c>
      <c r="E53" t="s">
        <v>144</v>
      </c>
      <c r="G53" t="s">
        <v>145</v>
      </c>
      <c r="H53" t="s">
        <v>144</v>
      </c>
      <c r="J53" t="s">
        <v>145</v>
      </c>
      <c r="K53" t="s">
        <v>144</v>
      </c>
      <c r="M53" t="s">
        <v>145</v>
      </c>
      <c r="N53" t="s">
        <v>144</v>
      </c>
      <c r="P53" t="s">
        <v>145</v>
      </c>
      <c r="Q53" t="s">
        <v>144</v>
      </c>
      <c r="R53" t="s">
        <v>163</v>
      </c>
      <c r="T53" t="s">
        <v>146</v>
      </c>
    </row>
    <row r="54" spans="1:20">
      <c r="A54">
        <v>1</v>
      </c>
      <c r="B54">
        <v>0.25</v>
      </c>
      <c r="D54">
        <v>1</v>
      </c>
      <c r="E54">
        <v>0.125</v>
      </c>
      <c r="G54">
        <v>8</v>
      </c>
      <c r="H54">
        <v>0.125</v>
      </c>
      <c r="J54">
        <v>24</v>
      </c>
      <c r="K54">
        <f>0.125/3</f>
        <v>4.1666666666666664E-2</v>
      </c>
      <c r="M54">
        <v>1</v>
      </c>
      <c r="N54">
        <f>0.125/3</f>
        <v>4.1666666666666664E-2</v>
      </c>
      <c r="P54">
        <v>1</v>
      </c>
      <c r="Q54">
        <f>0.25/4</f>
        <v>6.25E-2</v>
      </c>
      <c r="R54">
        <v>8</v>
      </c>
      <c r="T54" s="1" t="s">
        <v>147</v>
      </c>
    </row>
    <row r="55" spans="1:20">
      <c r="A55" t="s">
        <v>142</v>
      </c>
      <c r="B55" t="s">
        <v>143</v>
      </c>
      <c r="D55" t="s">
        <v>142</v>
      </c>
      <c r="E55" t="s">
        <v>143</v>
      </c>
      <c r="G55" t="s">
        <v>142</v>
      </c>
      <c r="H55" t="s">
        <v>143</v>
      </c>
      <c r="J55" t="s">
        <v>142</v>
      </c>
      <c r="K55" t="s">
        <v>143</v>
      </c>
      <c r="M55" t="s">
        <v>142</v>
      </c>
      <c r="N55" t="s">
        <v>143</v>
      </c>
      <c r="P55" t="s">
        <v>142</v>
      </c>
      <c r="Q55" t="s">
        <v>143</v>
      </c>
      <c r="T55" t="s">
        <v>148</v>
      </c>
    </row>
    <row r="56" spans="1:20">
      <c r="A56">
        <v>0</v>
      </c>
      <c r="B56" s="8">
        <f>POWER(8,(A56)/100)/(POWER(8,A$56)*B$54*A$54*4)</f>
        <v>1</v>
      </c>
      <c r="C56" s="8"/>
      <c r="D56" s="8"/>
      <c r="E56" s="8">
        <f>POWER(8,(D56)/100)/(POWER(8,D$56)*E$54*D$54*4)</f>
        <v>2</v>
      </c>
      <c r="G56" s="8"/>
      <c r="H56" s="8">
        <f>POWER(8,(G56)/100)/(POWER(8,G$56)*H$54*G$54*4)</f>
        <v>0.25</v>
      </c>
      <c r="I56" s="8"/>
      <c r="J56" s="8"/>
      <c r="K56" s="8">
        <f>POWER(8,(J56)/100)/(POWER(8,J$56)*K$54*J$54*4)</f>
        <v>0.25</v>
      </c>
      <c r="M56" s="8"/>
      <c r="N56" s="10">
        <f>POWER(8,(M56)/100)/(POWER(8,M$56)*N$54*M$54*4)</f>
        <v>6</v>
      </c>
      <c r="P56" s="8"/>
      <c r="Q56" s="10">
        <f>POWER(R$54,(P56)/100)/(POWER(R$54,P$56)*Q$54*P$54*4)</f>
        <v>4</v>
      </c>
      <c r="T56" t="s">
        <v>172</v>
      </c>
    </row>
    <row r="57" spans="1:20">
      <c r="A57">
        <v>10</v>
      </c>
      <c r="B57" s="8">
        <f>POWER(8,(A57)/100)/(POWER(8,A$56)*B$54*A$54*4)</f>
        <v>1.2311444133449163</v>
      </c>
      <c r="C57" s="8"/>
      <c r="D57" s="8">
        <v>10</v>
      </c>
      <c r="E57" s="8">
        <f>POWER(8,(D57)/100)/(POWER(8,D$56)*E$54*D$54*4)</f>
        <v>2.4622888266898326</v>
      </c>
      <c r="G57" s="8">
        <v>10</v>
      </c>
      <c r="H57" s="8">
        <f>POWER(8,(G57)/100)/(POWER(8,G$56)*H$54*G$54*4)</f>
        <v>0.30778610333622908</v>
      </c>
      <c r="I57" s="8"/>
      <c r="J57" s="8">
        <v>10</v>
      </c>
      <c r="K57" s="8">
        <f>POWER(8,(J57)/100)/(POWER(8,J$56)*K$54*J$54*4)</f>
        <v>0.30778610333622908</v>
      </c>
      <c r="M57" s="8">
        <v>10</v>
      </c>
      <c r="N57" s="8">
        <f>POWER(8,(M57)/100)/(POWER(8,M$56)*N$54*M$54*4)</f>
        <v>7.3868664800694983</v>
      </c>
      <c r="P57" s="8">
        <v>10</v>
      </c>
      <c r="Q57" s="8">
        <f t="shared" ref="Q57:Q76" si="0">POWER(R$54,(P57)/100)/(POWER(R$54,P$56)*Q$54*P$54*4)</f>
        <v>4.9245776533796652</v>
      </c>
      <c r="T57" t="s">
        <v>173</v>
      </c>
    </row>
    <row r="58" spans="1:20">
      <c r="A58">
        <v>20</v>
      </c>
      <c r="B58" s="8">
        <f>POWER(8,(A58)/100)/(POWER(8,A$56)*B$54*A$54*4)</f>
        <v>1.515716566510398</v>
      </c>
      <c r="C58" s="8"/>
      <c r="D58" s="8">
        <v>20</v>
      </c>
      <c r="E58" s="8">
        <f>POWER(8,(D58)/100)/(POWER(8,D$56)*E$54*D$54*4)</f>
        <v>3.031433133020796</v>
      </c>
      <c r="G58" s="8">
        <v>20</v>
      </c>
      <c r="H58" s="8">
        <f>POWER(8,(G58)/100)/(POWER(8,G$56)*H$54*G$54*4)</f>
        <v>0.3789291416275995</v>
      </c>
      <c r="I58" s="8"/>
      <c r="J58" s="8">
        <v>20</v>
      </c>
      <c r="K58" s="8">
        <f>POWER(8,(J58)/100)/(POWER(8,J$56)*K$54*J$54*4)</f>
        <v>0.3789291416275995</v>
      </c>
      <c r="M58" s="8">
        <v>20</v>
      </c>
      <c r="N58" s="8">
        <f>POWER(8,(M58)/100)/(POWER(8,M$56)*N$54*M$54*4)</f>
        <v>9.0942993990623879</v>
      </c>
      <c r="P58" s="8">
        <v>20</v>
      </c>
      <c r="Q58" s="8">
        <f t="shared" si="0"/>
        <v>6.062866266041592</v>
      </c>
      <c r="T58" t="s">
        <v>174</v>
      </c>
    </row>
    <row r="59" spans="1:20">
      <c r="A59">
        <v>30</v>
      </c>
      <c r="B59" s="8">
        <f>POWER(8,(A59)/100)/(POWER(8,A$56)*B$54*A$54*4)</f>
        <v>1.8660659830736148</v>
      </c>
      <c r="C59" s="8"/>
      <c r="D59" s="8">
        <v>30</v>
      </c>
      <c r="E59" s="8">
        <f>POWER(8,(D59)/100)/(POWER(8,D$56)*E$54*D$54*4)</f>
        <v>3.7321319661472296</v>
      </c>
      <c r="G59" s="8">
        <v>30</v>
      </c>
      <c r="H59" s="8">
        <f>POWER(8,(G59)/100)/(POWER(8,G$56)*H$54*G$54*4)</f>
        <v>0.46651649576840371</v>
      </c>
      <c r="I59" s="8"/>
      <c r="J59" s="8">
        <v>30</v>
      </c>
      <c r="K59" s="8">
        <f>POWER(8,(J59)/100)/(POWER(8,J$56)*K$54*J$54*4)</f>
        <v>0.46651649576840371</v>
      </c>
      <c r="M59" s="8">
        <v>30</v>
      </c>
      <c r="N59" s="8">
        <f>POWER(8,(M59)/100)/(POWER(8,M$56)*N$54*M$54*4)</f>
        <v>11.19639589844169</v>
      </c>
      <c r="P59" s="8">
        <v>30</v>
      </c>
      <c r="Q59" s="8">
        <f t="shared" si="0"/>
        <v>7.4642639322944593</v>
      </c>
      <c r="T59" t="s">
        <v>175</v>
      </c>
    </row>
    <row r="60" spans="1:20">
      <c r="A60">
        <v>40</v>
      </c>
      <c r="B60" s="8">
        <f>POWER(8,(A60)/100)/(POWER(8,A$56)*B$54*A$54*4)</f>
        <v>2.2973967099940702</v>
      </c>
      <c r="C60" s="8"/>
      <c r="D60" s="8">
        <v>40</v>
      </c>
      <c r="E60" s="8">
        <f>POWER(8,(D60)/100)/(POWER(8,D$56)*E$54*D$54*4)</f>
        <v>4.5947934199881404</v>
      </c>
      <c r="G60" s="8">
        <v>40</v>
      </c>
      <c r="H60" s="8">
        <f>POWER(8,(G60)/100)/(POWER(8,G$56)*H$54*G$54*4)</f>
        <v>0.57434917749851755</v>
      </c>
      <c r="I60" s="8"/>
      <c r="J60" s="8">
        <v>40</v>
      </c>
      <c r="K60" s="8">
        <f>POWER(8,(J60)/100)/(POWER(8,J$56)*K$54*J$54*4)</f>
        <v>0.57434917749851755</v>
      </c>
      <c r="M60" s="8">
        <v>40</v>
      </c>
      <c r="N60" s="8">
        <f>POWER(8,(M60)/100)/(POWER(8,M$56)*N$54*M$54*4)</f>
        <v>13.784380259964422</v>
      </c>
      <c r="P60" s="8">
        <v>40</v>
      </c>
      <c r="Q60" s="8">
        <f t="shared" si="0"/>
        <v>9.1895868399762808</v>
      </c>
      <c r="T60" t="s">
        <v>176</v>
      </c>
    </row>
    <row r="61" spans="1:20">
      <c r="A61">
        <v>50</v>
      </c>
      <c r="B61" s="8">
        <f>POWER(8,(A61)/100)/(POWER(8,A$56)*B$54*A$54*4)</f>
        <v>2.8284271247461903</v>
      </c>
      <c r="C61" s="8"/>
      <c r="D61" s="8">
        <v>50</v>
      </c>
      <c r="E61" s="8">
        <f>POWER(8,(D61)/100)/(POWER(8,D$56)*E$54*D$54*4)</f>
        <v>5.6568542494923806</v>
      </c>
      <c r="G61" s="8">
        <v>50</v>
      </c>
      <c r="H61" s="8">
        <f>POWER(8,(G61)/100)/(POWER(8,G$56)*H$54*G$54*4)</f>
        <v>0.70710678118654757</v>
      </c>
      <c r="I61" s="8"/>
      <c r="J61" s="8">
        <v>50</v>
      </c>
      <c r="K61" s="8">
        <f>POWER(8,(J61)/100)/(POWER(8,J$56)*K$54*J$54*4)</f>
        <v>0.70710678118654757</v>
      </c>
      <c r="M61" s="8">
        <v>50</v>
      </c>
      <c r="N61" s="8">
        <f>POWER(8,(M61)/100)/(POWER(8,M$56)*N$54*M$54*4)</f>
        <v>16.970562748477143</v>
      </c>
      <c r="P61" s="8">
        <v>50</v>
      </c>
      <c r="Q61" s="8">
        <f t="shared" si="0"/>
        <v>11.313708498984761</v>
      </c>
    </row>
    <row r="62" spans="1:20">
      <c r="A62">
        <v>60</v>
      </c>
      <c r="B62" s="8">
        <f>POWER(8,(A62)/100)/(POWER(8,A$56)*B$54*A$54*4)</f>
        <v>3.4822022531844965</v>
      </c>
      <c r="C62" s="8"/>
      <c r="D62" s="8">
        <v>60</v>
      </c>
      <c r="E62" s="8">
        <f>POWER(8,(D62)/100)/(POWER(8,D$56)*E$54*D$54*4)</f>
        <v>6.964404506368993</v>
      </c>
      <c r="G62" s="8">
        <v>60</v>
      </c>
      <c r="H62" s="8">
        <f>POWER(8,(G62)/100)/(POWER(8,G$56)*H$54*G$54*4)</f>
        <v>0.87055056329612412</v>
      </c>
      <c r="I62" s="8"/>
      <c r="J62" s="8">
        <v>60</v>
      </c>
      <c r="K62" s="8">
        <f>POWER(8,(J62)/100)/(POWER(8,J$56)*K$54*J$54*4)</f>
        <v>0.87055056329612412</v>
      </c>
      <c r="M62" s="8">
        <v>60</v>
      </c>
      <c r="N62" s="8">
        <f>POWER(8,(M62)/100)/(POWER(8,M$56)*N$54*M$54*4)</f>
        <v>20.893213519106979</v>
      </c>
      <c r="P62" s="8">
        <v>60</v>
      </c>
      <c r="Q62" s="8">
        <f t="shared" si="0"/>
        <v>13.928809012737986</v>
      </c>
      <c r="T62" t="s">
        <v>153</v>
      </c>
    </row>
    <row r="63" spans="1:20">
      <c r="A63">
        <v>70</v>
      </c>
      <c r="B63" s="8">
        <f>POWER(8,(A63)/100)/(POWER(8,A$56)*B$54*A$54*4)</f>
        <v>4.2870938501451716</v>
      </c>
      <c r="C63" s="8"/>
      <c r="D63" s="8">
        <v>70</v>
      </c>
      <c r="E63" s="8">
        <f>POWER(8,(D63)/100)/(POWER(8,D$56)*E$54*D$54*4)</f>
        <v>8.5741877002903433</v>
      </c>
      <c r="G63" s="8">
        <v>70</v>
      </c>
      <c r="H63" s="8">
        <f>POWER(8,(G63)/100)/(POWER(8,G$56)*H$54*G$54*4)</f>
        <v>1.0717734625362929</v>
      </c>
      <c r="I63" s="8"/>
      <c r="J63" s="8">
        <v>70</v>
      </c>
      <c r="K63" s="8">
        <f>POWER(8,(J63)/100)/(POWER(8,J$56)*K$54*J$54*4)</f>
        <v>1.0717734625362929</v>
      </c>
      <c r="M63" s="8">
        <v>70</v>
      </c>
      <c r="N63" s="8">
        <f>POWER(8,(M63)/100)/(POWER(8,M$56)*N$54*M$54*4)</f>
        <v>25.722563100871032</v>
      </c>
      <c r="P63" s="8">
        <v>70</v>
      </c>
      <c r="Q63" s="8">
        <f t="shared" si="0"/>
        <v>17.148375400580687</v>
      </c>
      <c r="T63" t="s">
        <v>151</v>
      </c>
    </row>
    <row r="64" spans="1:20">
      <c r="A64">
        <v>80</v>
      </c>
      <c r="B64" s="8">
        <f>POWER(8,(A64)/100)/(POWER(8,A$56)*B$54*A$54*4)</f>
        <v>5.2780316430915768</v>
      </c>
      <c r="C64" s="8"/>
      <c r="D64" s="8">
        <v>80</v>
      </c>
      <c r="E64" s="8">
        <f>POWER(8,(D64)/100)/(POWER(8,D$56)*E$54*D$54*4)</f>
        <v>10.556063286183154</v>
      </c>
      <c r="G64" s="8">
        <v>80</v>
      </c>
      <c r="H64" s="8">
        <f>POWER(8,(G64)/100)/(POWER(8,G$56)*H$54*G$54*4)</f>
        <v>1.3195079107728942</v>
      </c>
      <c r="I64" s="8"/>
      <c r="J64" s="8">
        <v>80</v>
      </c>
      <c r="K64" s="8">
        <f>POWER(8,(J64)/100)/(POWER(8,J$56)*K$54*J$54*4)</f>
        <v>1.3195079107728942</v>
      </c>
      <c r="M64" s="8">
        <v>80</v>
      </c>
      <c r="N64" s="8">
        <f>POWER(8,(M64)/100)/(POWER(8,M$56)*N$54*M$54*4)</f>
        <v>31.668189858549461</v>
      </c>
      <c r="P64" s="8">
        <v>80</v>
      </c>
      <c r="Q64" s="8">
        <f t="shared" si="0"/>
        <v>21.112126572366307</v>
      </c>
      <c r="T64" t="s">
        <v>152</v>
      </c>
    </row>
    <row r="65" spans="1:20">
      <c r="A65">
        <v>90</v>
      </c>
      <c r="B65" s="8">
        <f>POWER(8,(A65)/100)/(POWER(8,A$56)*B$54*A$54*4)</f>
        <v>6.4980191708498829</v>
      </c>
      <c r="C65" s="8"/>
      <c r="D65" s="8">
        <v>90</v>
      </c>
      <c r="E65" s="8">
        <f>POWER(8,(D65)/100)/(POWER(8,D$56)*E$54*D$54*4)</f>
        <v>12.996038341699766</v>
      </c>
      <c r="G65" s="8">
        <v>90</v>
      </c>
      <c r="H65" s="8">
        <f>POWER(8,(G65)/100)/(POWER(8,G$56)*H$54*G$54*4)</f>
        <v>1.6245047927124707</v>
      </c>
      <c r="I65" s="8"/>
      <c r="J65" s="8">
        <v>90</v>
      </c>
      <c r="K65" s="8">
        <f>POWER(8,(J65)/100)/(POWER(8,J$56)*K$54*J$54*4)</f>
        <v>1.6245047927124707</v>
      </c>
      <c r="M65" s="8">
        <v>90</v>
      </c>
      <c r="N65" s="8">
        <f>POWER(8,(M65)/100)/(POWER(8,M$56)*N$54*M$54*4)</f>
        <v>38.988115025099297</v>
      </c>
      <c r="P65" s="8">
        <v>90</v>
      </c>
      <c r="Q65" s="8">
        <f t="shared" si="0"/>
        <v>25.992076683399532</v>
      </c>
    </row>
    <row r="66" spans="1:20">
      <c r="A66">
        <v>100</v>
      </c>
      <c r="B66" s="8">
        <f>POWER(8,(A66)/100)/(POWER(8,A$56)*B$54*A$54*4)</f>
        <v>8</v>
      </c>
      <c r="C66" s="8"/>
      <c r="D66" s="8">
        <v>100</v>
      </c>
      <c r="E66" s="8">
        <f>POWER(8,(D66)/100)/(POWER(8,D$56)*E$54*D$54*4)</f>
        <v>16</v>
      </c>
      <c r="G66" s="8">
        <v>100</v>
      </c>
      <c r="H66" s="9">
        <f>POWER(8,(G66)/100)/(POWER(8,G$56)*H$54*G$54*4)</f>
        <v>2</v>
      </c>
      <c r="I66" s="8"/>
      <c r="J66" s="8">
        <v>100</v>
      </c>
      <c r="K66" s="9">
        <f>POWER(8,(J66)/100)/(POWER(8,J$56)*K$54*J$54*4)</f>
        <v>2</v>
      </c>
      <c r="M66" s="8">
        <v>100</v>
      </c>
      <c r="N66" s="9">
        <f>POWER(8,(M66)/100)/(POWER(8,M$56)*N$54*M$54*4)</f>
        <v>48</v>
      </c>
      <c r="P66" s="8">
        <v>100</v>
      </c>
      <c r="Q66" s="9">
        <f t="shared" si="0"/>
        <v>32</v>
      </c>
    </row>
    <row r="67" spans="1:20">
      <c r="A67">
        <v>110</v>
      </c>
      <c r="B67" s="8">
        <f>POWER(8,(A67)/100)/(POWER(8,A$56)*B$54*A$54*4)</f>
        <v>9.8491553067593287</v>
      </c>
      <c r="C67" s="8"/>
      <c r="D67" s="8">
        <v>110</v>
      </c>
      <c r="E67" s="8">
        <f>POWER(8,(D67)/100)/(POWER(8,D$56)*E$54*D$54*4)</f>
        <v>19.698310613518657</v>
      </c>
      <c r="G67" s="8">
        <v>110</v>
      </c>
      <c r="H67" s="8">
        <f>POWER(8,(G67)/100)/(POWER(8,G$56)*H$54*G$54*4)</f>
        <v>2.4622888266898322</v>
      </c>
      <c r="I67" s="8"/>
      <c r="J67" s="8">
        <v>110</v>
      </c>
      <c r="K67" s="8">
        <f>POWER(8,(J67)/100)/(POWER(8,J$56)*K$54*J$54*4)</f>
        <v>2.4622888266898322</v>
      </c>
      <c r="M67" s="8">
        <v>110</v>
      </c>
      <c r="N67" s="8">
        <f>POWER(8,(M67)/100)/(POWER(8,M$56)*N$54*M$54*4)</f>
        <v>59.094931840555972</v>
      </c>
      <c r="P67" s="8">
        <v>110</v>
      </c>
      <c r="Q67" s="8">
        <f t="shared" si="0"/>
        <v>39.396621227037315</v>
      </c>
    </row>
    <row r="68" spans="1:20">
      <c r="A68">
        <v>120</v>
      </c>
      <c r="B68" s="8">
        <f>POWER(8,(A68)/100)/(POWER(8,A$56)*B$54*A$54*4)</f>
        <v>12.125732532083184</v>
      </c>
      <c r="C68" s="8"/>
      <c r="D68" s="8">
        <v>120</v>
      </c>
      <c r="E68" s="8">
        <f>POWER(8,(D68)/100)/(POWER(8,D$56)*E$54*D$54*4)</f>
        <v>24.251465064166368</v>
      </c>
      <c r="G68" s="8">
        <v>120</v>
      </c>
      <c r="H68" s="8">
        <f>POWER(8,(G68)/100)/(POWER(8,G$56)*H$54*G$54*4)</f>
        <v>3.031433133020796</v>
      </c>
      <c r="I68" s="8"/>
      <c r="J68" s="8">
        <v>120</v>
      </c>
      <c r="K68" s="8">
        <f>POWER(8,(J68)/100)/(POWER(8,J$56)*K$54*J$54*4)</f>
        <v>3.031433133020796</v>
      </c>
      <c r="M68" s="8">
        <v>120</v>
      </c>
      <c r="N68" s="8">
        <f>POWER(8,(M68)/100)/(POWER(8,M$56)*N$54*M$54*4)</f>
        <v>72.754395192499103</v>
      </c>
      <c r="P68" s="8">
        <v>120</v>
      </c>
      <c r="Q68" s="8">
        <f t="shared" si="0"/>
        <v>48.502930128332736</v>
      </c>
      <c r="T68" t="s">
        <v>164</v>
      </c>
    </row>
    <row r="69" spans="1:20">
      <c r="A69">
        <v>130</v>
      </c>
      <c r="B69" s="8">
        <f>POWER(8,(A69)/100)/(POWER(8,A$56)*B$54*A$54*4)</f>
        <v>14.928527864588917</v>
      </c>
      <c r="C69" s="8"/>
      <c r="D69" s="8">
        <v>130</v>
      </c>
      <c r="E69" s="8">
        <f>POWER(8,(D69)/100)/(POWER(8,D$56)*E$54*D$54*4)</f>
        <v>29.857055729177834</v>
      </c>
      <c r="G69" s="8">
        <v>130</v>
      </c>
      <c r="H69" s="8">
        <f>POWER(8,(G69)/100)/(POWER(8,G$56)*H$54*G$54*4)</f>
        <v>3.7321319661472292</v>
      </c>
      <c r="I69" s="8"/>
      <c r="J69" s="8">
        <v>130</v>
      </c>
      <c r="K69" s="8">
        <f>POWER(8,(J69)/100)/(POWER(8,J$56)*K$54*J$54*4)</f>
        <v>3.7321319661472292</v>
      </c>
      <c r="M69" s="8">
        <v>130</v>
      </c>
      <c r="N69" s="8">
        <f>POWER(8,(M69)/100)/(POWER(8,M$56)*N$54*M$54*4)</f>
        <v>89.571167187533504</v>
      </c>
      <c r="P69" s="8">
        <v>130</v>
      </c>
      <c r="Q69" s="8">
        <f t="shared" si="0"/>
        <v>59.714111458355667</v>
      </c>
      <c r="T69" t="s">
        <v>165</v>
      </c>
    </row>
    <row r="70" spans="1:20">
      <c r="A70">
        <v>140</v>
      </c>
      <c r="B70" s="8">
        <f>POWER(8,(A70)/100)/(POWER(8,A$56)*B$54*A$54*4)</f>
        <v>18.379173679952551</v>
      </c>
      <c r="C70" s="8"/>
      <c r="D70" s="8">
        <v>140</v>
      </c>
      <c r="E70" s="8">
        <f>POWER(8,(D70)/100)/(POWER(8,D$56)*E$54*D$54*4)</f>
        <v>36.758347359905102</v>
      </c>
      <c r="G70" s="8">
        <v>140</v>
      </c>
      <c r="H70" s="8">
        <f>POWER(8,(G70)/100)/(POWER(8,G$56)*H$54*G$54*4)</f>
        <v>4.5947934199881377</v>
      </c>
      <c r="I70" s="8"/>
      <c r="J70" s="8">
        <v>140</v>
      </c>
      <c r="K70" s="8">
        <f>POWER(8,(J70)/100)/(POWER(8,J$56)*K$54*J$54*4)</f>
        <v>4.5947934199881377</v>
      </c>
      <c r="M70" s="8">
        <v>140</v>
      </c>
      <c r="N70" s="8">
        <f>POWER(8,(M70)/100)/(POWER(8,M$56)*N$54*M$54*4)</f>
        <v>110.27504207971531</v>
      </c>
      <c r="P70" s="8">
        <v>140</v>
      </c>
      <c r="Q70" s="8">
        <f t="shared" si="0"/>
        <v>73.516694719810204</v>
      </c>
      <c r="T70" t="s">
        <v>166</v>
      </c>
    </row>
    <row r="71" spans="1:20">
      <c r="A71">
        <v>150</v>
      </c>
      <c r="B71" s="8">
        <f>POWER(8,(A71)/100)/(POWER(8,A$56)*B$54*A$54*4)</f>
        <v>22.627416997969508</v>
      </c>
      <c r="C71" s="8"/>
      <c r="D71" s="8">
        <v>150</v>
      </c>
      <c r="E71" s="8">
        <f>POWER(8,(D71)/100)/(POWER(8,D$56)*E$54*D$54*4)</f>
        <v>45.254833995939016</v>
      </c>
      <c r="G71" s="8">
        <v>150</v>
      </c>
      <c r="H71" s="8">
        <f>POWER(8,(G71)/100)/(POWER(8,G$56)*H$54*G$54*4)</f>
        <v>5.656854249492377</v>
      </c>
      <c r="I71" s="8"/>
      <c r="J71" s="8">
        <v>150</v>
      </c>
      <c r="K71" s="8">
        <f>POWER(8,(J71)/100)/(POWER(8,J$56)*K$54*J$54*4)</f>
        <v>5.656854249492377</v>
      </c>
      <c r="M71" s="8">
        <v>150</v>
      </c>
      <c r="N71" s="8">
        <f>POWER(8,(M71)/100)/(POWER(8,M$56)*N$54*M$54*4)</f>
        <v>135.76450198781706</v>
      </c>
      <c r="P71" s="8">
        <v>150</v>
      </c>
      <c r="Q71" s="8">
        <f t="shared" si="0"/>
        <v>90.509667991878032</v>
      </c>
      <c r="T71" t="s">
        <v>167</v>
      </c>
    </row>
    <row r="72" spans="1:20">
      <c r="A72">
        <v>160</v>
      </c>
      <c r="B72" s="8">
        <f>POWER(8,(A72)/100)/(POWER(8,A$56)*B$54*A$54*4)</f>
        <v>27.857618025475972</v>
      </c>
      <c r="C72" s="8"/>
      <c r="D72" s="8">
        <v>160</v>
      </c>
      <c r="E72" s="8">
        <f>POWER(8,(D72)/100)/(POWER(8,D$56)*E$54*D$54*4)</f>
        <v>55.715236050951944</v>
      </c>
      <c r="G72" s="8">
        <v>160</v>
      </c>
      <c r="H72" s="8">
        <f>POWER(8,(G72)/100)/(POWER(8,G$56)*H$54*G$54*4)</f>
        <v>6.964404506368993</v>
      </c>
      <c r="I72" s="8"/>
      <c r="J72" s="8">
        <v>160</v>
      </c>
      <c r="K72" s="8">
        <f>POWER(8,(J72)/100)/(POWER(8,J$56)*K$54*J$54*4)</f>
        <v>6.964404506368993</v>
      </c>
      <c r="M72" s="8">
        <v>160</v>
      </c>
      <c r="N72" s="8">
        <f>POWER(8,(M72)/100)/(POWER(8,M$56)*N$54*M$54*4)</f>
        <v>167.14570815285583</v>
      </c>
      <c r="P72" s="8">
        <v>160</v>
      </c>
      <c r="Q72" s="8">
        <f t="shared" si="0"/>
        <v>111.43047210190389</v>
      </c>
      <c r="T72" t="s">
        <v>168</v>
      </c>
    </row>
    <row r="73" spans="1:20">
      <c r="A73">
        <v>170</v>
      </c>
      <c r="B73" s="8">
        <f>POWER(8,(A73)/100)/(POWER(8,A$56)*B$54*A$54*4)</f>
        <v>34.296750801161366</v>
      </c>
      <c r="C73" s="8"/>
      <c r="D73" s="8">
        <v>170</v>
      </c>
      <c r="E73" s="8">
        <f>POWER(8,(D73)/100)/(POWER(8,D$56)*E$54*D$54*4)</f>
        <v>68.593501602322732</v>
      </c>
      <c r="G73" s="8">
        <v>170</v>
      </c>
      <c r="H73" s="8">
        <f>POWER(8,(G73)/100)/(POWER(8,G$56)*H$54*G$54*4)</f>
        <v>8.5741877002903415</v>
      </c>
      <c r="I73" s="8"/>
      <c r="J73" s="8">
        <v>170</v>
      </c>
      <c r="K73" s="8">
        <f>POWER(8,(J73)/100)/(POWER(8,J$56)*K$54*J$54*4)</f>
        <v>8.5741877002903415</v>
      </c>
      <c r="M73" s="8">
        <v>170</v>
      </c>
      <c r="N73" s="8">
        <f>POWER(8,(M73)/100)/(POWER(8,M$56)*N$54*M$54*4)</f>
        <v>205.7805048069682</v>
      </c>
      <c r="P73" s="8">
        <v>170</v>
      </c>
      <c r="Q73" s="8">
        <f t="shared" si="0"/>
        <v>137.18700320464546</v>
      </c>
    </row>
    <row r="74" spans="1:20">
      <c r="A74">
        <v>180</v>
      </c>
      <c r="B74" s="8">
        <f>POWER(8,(A74)/100)/(POWER(8,A$56)*B$54*A$54*4)</f>
        <v>42.2242531447326</v>
      </c>
      <c r="C74" s="8"/>
      <c r="D74" s="8">
        <v>180</v>
      </c>
      <c r="E74" s="8">
        <f>POWER(8,(D74)/100)/(POWER(8,D$56)*E$54*D$54*4)</f>
        <v>84.4485062894652</v>
      </c>
      <c r="G74" s="8">
        <v>180</v>
      </c>
      <c r="H74" s="8">
        <f>POWER(8,(G74)/100)/(POWER(8,G$56)*H$54*G$54*4)</f>
        <v>10.55606328618315</v>
      </c>
      <c r="I74" s="8"/>
      <c r="J74" s="8">
        <v>180</v>
      </c>
      <c r="K74" s="8">
        <f>POWER(8,(J74)/100)/(POWER(8,J$56)*K$54*J$54*4)</f>
        <v>10.55606328618315</v>
      </c>
      <c r="M74" s="8">
        <v>180</v>
      </c>
      <c r="N74" s="8">
        <f>POWER(8,(M74)/100)/(POWER(8,M$56)*N$54*M$54*4)</f>
        <v>253.3455188683956</v>
      </c>
      <c r="P74" s="8">
        <v>180</v>
      </c>
      <c r="Q74" s="8">
        <f t="shared" si="0"/>
        <v>168.8970125789304</v>
      </c>
      <c r="T74" t="s">
        <v>169</v>
      </c>
    </row>
    <row r="75" spans="1:20">
      <c r="A75">
        <v>190</v>
      </c>
      <c r="B75" s="8">
        <f>POWER(8,(A75)/100)/(POWER(8,A$56)*B$54*A$54*4)</f>
        <v>51.984153366799056</v>
      </c>
      <c r="C75" s="8"/>
      <c r="D75" s="8">
        <v>190</v>
      </c>
      <c r="E75" s="8">
        <f>POWER(8,(D75)/100)/(POWER(8,D$56)*E$54*D$54*4)</f>
        <v>103.96830673359811</v>
      </c>
      <c r="G75" s="8">
        <v>190</v>
      </c>
      <c r="H75" s="8">
        <f>POWER(8,(G75)/100)/(POWER(8,G$56)*H$54*G$54*4)</f>
        <v>12.996038341699764</v>
      </c>
      <c r="I75" s="8"/>
      <c r="J75" s="8">
        <v>190</v>
      </c>
      <c r="K75" s="8">
        <f>POWER(8,(J75)/100)/(POWER(8,J$56)*K$54*J$54*4)</f>
        <v>12.996038341699764</v>
      </c>
      <c r="M75" s="8">
        <v>190</v>
      </c>
      <c r="N75" s="8">
        <f>POWER(8,(M75)/100)/(POWER(8,M$56)*N$54*M$54*4)</f>
        <v>311.90492020079438</v>
      </c>
      <c r="P75" s="8">
        <v>190</v>
      </c>
      <c r="Q75" s="8">
        <f t="shared" si="0"/>
        <v>207.93661346719622</v>
      </c>
      <c r="T75" t="s">
        <v>170</v>
      </c>
    </row>
    <row r="76" spans="1:20">
      <c r="A76">
        <v>200</v>
      </c>
      <c r="B76" s="8">
        <f>POWER(8,(A76)/100)/(POWER(8,A$56)*B$54*A$54*4)</f>
        <v>64</v>
      </c>
      <c r="C76" s="8"/>
      <c r="D76" s="8">
        <v>200</v>
      </c>
      <c r="E76" s="8">
        <f>POWER(8,(D76)/100)/(POWER(8,D$56)*E$54*D$54*4)</f>
        <v>128</v>
      </c>
      <c r="G76" s="8">
        <v>200</v>
      </c>
      <c r="H76" s="8">
        <f>POWER(8,(G76)/100)/(POWER(8,G$56)*H$54*G$54*4)</f>
        <v>16</v>
      </c>
      <c r="I76" s="8"/>
      <c r="J76" s="8">
        <v>200</v>
      </c>
      <c r="K76" s="8">
        <f>POWER(8,(J76)/100)/(POWER(8,J$56)*K$54*J$54*4)</f>
        <v>16</v>
      </c>
      <c r="M76" s="8">
        <v>200</v>
      </c>
      <c r="N76" s="8">
        <f>POWER(8,(M76)/100)/(POWER(8,M$56)*N$54*M$54*4)</f>
        <v>384</v>
      </c>
      <c r="P76" s="8">
        <v>200</v>
      </c>
      <c r="Q76" s="8">
        <f t="shared" si="0"/>
        <v>256</v>
      </c>
      <c r="T76" t="s">
        <v>171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2017-06-15T23:23:51Z</dcterms:created>
  <dcterms:modified xsi:type="dcterms:W3CDTF">2017-06-16T05:04:51Z</dcterms:modified>
</cp:coreProperties>
</file>