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9615" windowHeight="12735" activeTab="1"/>
  </bookViews>
  <sheets>
    <sheet name="맵데이터" sheetId="10" r:id="rId1"/>
    <sheet name="Consumable" sheetId="7" r:id="rId2"/>
    <sheet name="Research" sheetId="5" r:id="rId3"/>
    <sheet name="Elemental" sheetId="3" r:id="rId4"/>
    <sheet name="장비아이템" sheetId="8" r:id="rId5"/>
    <sheet name="장비스킬" sheetId="9" r:id="rId6"/>
    <sheet name="Sheet2" sheetId="12" r:id="rId7"/>
  </sheets>
  <calcPr calcId="125725"/>
</workbook>
</file>

<file path=xl/calcChain.xml><?xml version="1.0" encoding="utf-8"?>
<calcChain xmlns="http://schemas.openxmlformats.org/spreadsheetml/2006/main">
  <c r="E9" i="5"/>
  <c r="E8"/>
  <c r="E7"/>
  <c r="E6"/>
  <c r="H84"/>
  <c r="H83"/>
  <c r="E84"/>
  <c r="E83"/>
  <c r="H82"/>
  <c r="E82"/>
  <c r="H81"/>
  <c r="E81"/>
  <c r="H78"/>
  <c r="E78"/>
  <c r="H77"/>
  <c r="E77"/>
  <c r="H63"/>
  <c r="E63"/>
  <c r="H45"/>
  <c r="E45"/>
  <c r="J23" i="10"/>
  <c r="J24" s="1"/>
  <c r="J25" s="1"/>
  <c r="J26" s="1"/>
  <c r="J27" s="1"/>
  <c r="J28" s="1"/>
  <c r="J29" s="1"/>
  <c r="J30" s="1"/>
  <c r="Q13" i="3"/>
  <c r="C4" i="10" l="1"/>
  <c r="C5"/>
  <c r="C6"/>
  <c r="C7"/>
  <c r="C8"/>
  <c r="C9"/>
  <c r="C10"/>
  <c r="C11"/>
  <c r="C12"/>
  <c r="C3"/>
  <c r="D12"/>
  <c r="D11"/>
  <c r="D10"/>
  <c r="D9"/>
  <c r="F2" i="1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1"/>
  <c r="J33" i="10" l="1"/>
  <c r="H80" i="5"/>
  <c r="H79"/>
  <c r="H76"/>
  <c r="H75"/>
  <c r="H74"/>
  <c r="H73"/>
  <c r="H72"/>
  <c r="H71"/>
  <c r="H70"/>
  <c r="H69"/>
  <c r="H68"/>
  <c r="H67"/>
  <c r="H66"/>
  <c r="H65"/>
  <c r="H64"/>
  <c r="H62"/>
  <c r="H61"/>
  <c r="H60"/>
  <c r="H59"/>
  <c r="H58"/>
  <c r="H57"/>
  <c r="H56"/>
  <c r="H55"/>
  <c r="H54"/>
  <c r="H53"/>
  <c r="H52"/>
  <c r="H51"/>
  <c r="H50"/>
  <c r="H49"/>
  <c r="H48"/>
  <c r="H47"/>
  <c r="H46"/>
  <c r="E2" l="1"/>
  <c r="H44"/>
  <c r="H43"/>
  <c r="E43"/>
  <c r="E44"/>
  <c r="E46"/>
  <c r="E47"/>
  <c r="E48"/>
  <c r="E49"/>
  <c r="E50"/>
  <c r="E51"/>
  <c r="E52"/>
  <c r="E53"/>
  <c r="E54"/>
  <c r="E55"/>
  <c r="E56"/>
  <c r="E57"/>
  <c r="E58"/>
  <c r="E59"/>
  <c r="E60"/>
  <c r="E61"/>
  <c r="E62"/>
  <c r="E64"/>
  <c r="E65"/>
  <c r="E66"/>
  <c r="E67"/>
  <c r="E68"/>
  <c r="E69"/>
  <c r="E70"/>
  <c r="E71"/>
  <c r="E72"/>
  <c r="E73"/>
  <c r="E74"/>
  <c r="E75"/>
  <c r="E76"/>
  <c r="E79"/>
  <c r="E80"/>
  <c r="E3"/>
  <c r="E4"/>
  <c r="E5"/>
  <c r="E37"/>
  <c r="E38"/>
  <c r="E39"/>
  <c r="E40"/>
  <c r="E41"/>
  <c r="E42"/>
  <c r="N14" i="3"/>
  <c r="O5"/>
  <c r="O6"/>
  <c r="O7"/>
  <c r="O8"/>
  <c r="O9"/>
  <c r="O10"/>
  <c r="O11"/>
  <c r="O12"/>
  <c r="N4"/>
  <c r="N5"/>
  <c r="N6"/>
  <c r="N7"/>
  <c r="N8"/>
  <c r="N9"/>
  <c r="N10"/>
  <c r="N11"/>
  <c r="N12"/>
  <c r="N13"/>
  <c r="N3"/>
  <c r="O3"/>
  <c r="O4"/>
  <c r="O2"/>
  <c r="Q11" l="1"/>
  <c r="Q2"/>
  <c r="P2" s="1"/>
  <c r="Q4"/>
  <c r="Q3"/>
  <c r="Q12"/>
  <c r="Q8"/>
  <c r="Q7"/>
  <c r="Q9"/>
  <c r="Q6"/>
  <c r="Q5"/>
  <c r="Q10"/>
  <c r="H42" i="5" l="1"/>
  <c r="H41"/>
  <c r="H40"/>
  <c r="H39"/>
  <c r="H38"/>
  <c r="H37"/>
  <c r="H36"/>
  <c r="E36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consumable" type="4" refreshedVersion="0" background="1">
    <webPr xml="1" sourceData="1" url="D:\GitHub\SexyBack\Doc\XmlDataSet\consumable.xml" htmlTables="1" htmlFormat="all"/>
  </connection>
  <connection id="4" name="consumable1" type="4" refreshedVersion="0" background="1">
    <webPr xml="1" sourceData="1" url="D:\GitHub\SexyBack\Doc\XmlDataSet\consumable.xml" htmlTables="1" htmlFormat="all"/>
  </connection>
  <connection id="5" name="element" type="4" refreshedVersion="0" background="1">
    <webPr xml="1" sourceData="1" url="D:\GitHub\SexyBack\Doc\XmlDataSet\element.xml" htmlTables="1" htmlFormat="all"/>
  </connection>
  <connection id="6" name="element1" type="4" refreshedVersion="0" background="1">
    <webPr xml="1" sourceData="1" url="D:\GitHub\SexyBack\Doc\XmlDataSet\element.xml" htmlTables="1" htmlFormat="all"/>
  </connection>
  <connection id="7" name="element10" type="4" refreshedVersion="0" background="1">
    <webPr xml="1" sourceData="1" url="D:\GitHub\SexyBack\Doc\XmlDataSet\element.xml" htmlTables="1" htmlFormat="all"/>
  </connection>
  <connection id="8" name="element2" type="4" refreshedVersion="0" background="1">
    <webPr xml="1" sourceData="1" url="D:\GitHub\SexyBack\Doc\XmlDataSet\element.xml" htmlTables="1" htmlFormat="all"/>
  </connection>
  <connection id="9" name="element3" type="4" refreshedVersion="0" background="1">
    <webPr xml="1" sourceData="1" url="D:\GitHub\SexyBack\Doc\XmlDataSet\element.xml" htmlTables="1" htmlFormat="all"/>
  </connection>
  <connection id="10" name="element4" type="4" refreshedVersion="0" background="1">
    <webPr xml="1" sourceData="1" url="D:\GitHub\SexyBack\Doc\XmlDataSet\element.xml" htmlTables="1" htmlFormat="all"/>
  </connection>
  <connection id="11" name="element5" type="4" refreshedVersion="0" background="1">
    <webPr xml="1" sourceData="1" url="D:\GitHub\SexyBack\Doc\XmlDataSet\element.xml" htmlTables="1" htmlFormat="all"/>
  </connection>
  <connection id="12" name="element6" type="4" refreshedVersion="0" background="1">
    <webPr xml="1" sourceData="1" url="D:\GitHub\SexyBack\Doc\XmlDataSet\element.xml" htmlTables="1" htmlFormat="all"/>
  </connection>
  <connection id="13" name="element7" type="4" refreshedVersion="0" background="1">
    <webPr xml="1" sourceData="1" url="D:\GitHub\SexyBack\Doc\XmlDataSet\element.xml" htmlTables="1" htmlFormat="all"/>
  </connection>
  <connection id="14" name="element8" type="4" refreshedVersion="0" background="1">
    <webPr xml="1" sourceData="1" url="D:\GitHub\SexyBack\Assets\Resources\Xml\ElementalData.xml" htmlTables="1" htmlFormat="all"/>
  </connection>
  <connection id="15" name="element9" type="4" refreshedVersion="0" background="1">
    <webPr xml="1" sourceData="1" url="D:\GitHub\SexyBack\Doc\XmlDataSet\element.xml" htmlTables="1" htmlFormat="all"/>
  </connection>
  <connection id="16" name="equipment" type="4" refreshedVersion="0" background="1">
    <webPr xml="1" sourceData="1" url="D:\GitHub\SexyBack\Doc\XmlDataSet\equipment.xml" htmlTables="1" htmlFormat="all"/>
  </connection>
  <connection id="17" name="equipment1" type="4" refreshedVersion="0" background="1">
    <webPr xml="1" sourceData="1" url="D:\GitHub\SexyBack\Doc\XmlDataSet\equipment.xml" htmlTables="1" htmlFormat="all"/>
  </connection>
  <connection id="18" name="equipmentbase" type="4" refreshedVersion="0" background="1">
    <webPr xml="1" sourceData="1" url="D:\GitHub\SexyBack\Doc\XmlDataSet\equipmentbase.xml" htmlTables="1" htmlFormat="all"/>
  </connection>
  <connection id="19" name="equipmentbase1" type="4" refreshedVersion="0" background="1">
    <webPr xml="1" sourceData="1" url="D:\GitHub\SexyBack\Doc\XmlDataSet\equipmentbase.xml" htmlTables="1" htmlFormat="all"/>
  </connection>
  <connection id="20" name="equipmentbase2" type="4" refreshedVersion="0" background="1">
    <webPr xml="1" sourceData="1" url="D:\GitHub\SexyBack\Doc\XmlDataSet\equipmentbase.xml" htmlTables="1" htmlFormat="all"/>
  </connection>
  <connection id="21" name="equipmentpower" type="4" refreshedVersion="0" background="1">
    <webPr xml="1" sourceData="1" url="D:\GitHub\SexyBack\Doc\XmlDataSet\equipmentpower.xml" htmlTables="1" htmlFormat="all"/>
  </connection>
  <connection id="22" name="equipmentpower1" type="4" refreshedVersion="0" background="1">
    <webPr xml="1" sourceData="1" url="D:\GitHub\SexyBack\Doc\XmlDataSet\equipmentpower.xml" htmlTables="1" htmlFormat="all"/>
  </connection>
  <connection id="23" name="equipmentskill" type="4" refreshedVersion="0" background="1">
    <webPr xml="1" sourceData="1" url="D:\GitHub\SexyBack\Doc\XmlDataSet\equipmentskill.xml" htmlTables="1" htmlFormat="all"/>
  </connection>
  <connection id="24" name="equipmentskill1" type="4" refreshedVersion="0" background="1">
    <webPr xml="1" sourceData="1" url="D:\GitHub\SexyBack\Doc\XmlDataSet\equipmentskill.xml" htmlTables="1" htmlFormat="all"/>
  </connection>
  <connection id="25" name="equipmentskill2" type="4" refreshedVersion="0" background="1">
    <webPr xml="1" sourceData="1" url="D:\GitHub\SexyBack\Doc\XmlDataSet\equipmentskill.xml" htmlTables="1" htmlFormat="all"/>
  </connection>
  <connection id="26" name="equipmentskill3" type="4" refreshedVersion="0" background="1">
    <webPr xml="1" sourceData="1" url="D:\GitHub\SexyBack\Doc\XmlDataSet\equipmentskill.xml" htmlTables="1" htmlFormat="all"/>
  </connection>
  <connection id="27" name="equipmentskill4" type="4" refreshedVersion="0" background="1">
    <webPr xml="1" sourceData="1" url="D:\GitHub\SexyBack\Doc\XmlDataSet\equipmentskill.xml" htmlTables="1" htmlFormat="all"/>
  </connection>
  <connection id="28" name="equipmentskill5" type="4" refreshedVersion="0" background="1">
    <webPr xml="1" sourceData="1" url="D:\GitHub\SexyBack\Doc\XmlDataSet\equipmentskill.xml" htmlTables="1" htmlFormat="all"/>
  </connection>
  <connection id="29" name="EquipmentSkillData" type="4" refreshedVersion="0" background="1">
    <webPr xml="1" sourceData="1" url="D:\GitHub\SexyBack\Assets\Resources\Xml\EquipmentSkillData.xml" htmlTables="1" htmlFormat="all"/>
  </connection>
  <connection id="30" name="map" type="4" refreshedVersion="0" background="1">
    <webPr xml="1" sourceData="1" url="D:\GitHub\SexyBack\Doc\XmlDataSet\map.xml" htmlTables="1" htmlFormat="all"/>
  </connection>
  <connection id="31" name="map1" type="4" refreshedVersion="0" background="1">
    <webPr xml="1" sourceData="1" url="D:\GitHub\SexyBack\Doc\XmlDataSet\map.xml" htmlTables="1" htmlFormat="all"/>
  </connection>
  <connection id="32" name="map2" type="4" refreshedVersion="0" background="1">
    <webPr xml="1" sourceData="1" url="D:\GitHub\SexyBack\Doc\XmlDataSet\map.xml" htmlTables="1" htmlFormat="all"/>
  </connection>
  <connection id="33" name="map3" type="4" refreshedVersion="0" background="1">
    <webPr xml="1" sourceData="1" url="D:\GitHub\SexyBack\Doc\XmlDataSet\map.xml" htmlTables="1" htmlFormat="all"/>
  </connection>
  <connection id="34" name="price" type="4" refreshedVersion="0" background="1">
    <webPr xml="1" sourceData="1" url="D:\GitHub\SexyBack\Doc\XmlDataSet\price.xml" htmlTables="1" htmlFormat="all"/>
  </connection>
  <connection id="35" name="price1" type="4" refreshedVersion="0" background="1">
    <webPr xml="1" sourceData="1" url="D:\GitHub\SexyBack\Doc\XmlDataSet\price.xml" htmlTables="1" htmlFormat="all"/>
  </connection>
  <connection id="36" name="research" type="4" refreshedVersion="0" background="1">
    <webPr xml="1" sourceData="1" url="D:\GitHub\SexyBack\Doc\XmlDataSet\research.xml" htmlTables="1" htmlFormat="all"/>
  </connection>
  <connection id="37" name="research1" type="4" refreshedVersion="0" background="1">
    <webPr xml="1" sourceData="1" url="D:\GitHub\SexyBack\Doc\XmlDataSet\research.xml" htmlTables="1" htmlFormat="all"/>
  </connection>
  <connection id="38" name="research2" type="4" refreshedVersion="0" background="1">
    <webPr xml="1" sourceData="1" url="D:\GitHub\SexyBack\Doc\XmlDataSet\research.xml" htmlTables="1" htmlFormat="all"/>
  </connection>
  <connection id="39" name="research3" type="4" refreshedVersion="0" background="1">
    <webPr xml="1" sourceData="1" url="D:\GitHub\SexyBack\Doc\XmlDataSet\research.xml" htmlTables="1" htmlFormat="all"/>
  </connection>
  <connection id="40" name="research4" type="4" refreshedVersion="0" background="1">
    <webPr xml="1" sourceData="1" url="D:\GitHub\SexyBack\Doc\XmlDataSet\research.xml" htmlTables="1" htmlFormat="all"/>
  </connection>
  <connection id="41" name="research5" type="4" refreshedVersion="0" background="1">
    <webPr xml="1" sourceData="1" url="D:\GitHub\SexyBack\Doc\XmlDataSet\research.xml" htmlTables="1" htmlFormat="all"/>
  </connection>
  <connection id="42" name="research6" type="4" refreshedVersion="0" background="1">
    <webPr xml="1" sourceData="1" url="D:\GitHub\SexyBack\Doc\XmlDataSet\research.xml" htmlTables="1" htmlFormat="all"/>
  </connection>
  <connection id="43" name="research7" type="4" refreshedVersion="0" background="1">
    <webPr xml="1" sourceData="1" url="D:\GitHub\SexyBack\Doc\XmlDataSet\research.xml" htmlTables="1" htmlFormat="all"/>
  </connection>
  <connection id="44" name="research8" type="4" refreshedVersion="0" background="1">
    <webPr xml="1" sourceData="1" url="D:\GitHub\SexyBack\Doc\XmlDataSet\research.xml" htmlTables="1" htmlFormat="all"/>
  </connection>
  <connection id="45" name="research9" type="4" refreshedVersion="0" background="1">
    <webPr xml="1" sourceData="1" url="D:\GitHub\SexyBack\Doc\XmlDataSet\research.xml" htmlTables="1" htmlFormat="all"/>
  </connection>
  <connection id="46" name="talent" type="4" refreshedVersion="0" background="1">
    <webPr xml="1" sourceData="1" url="D:\GitHub\SexyBack\Doc\XmlDataSet\talent.xml" htmlTables="1" htmlFormat="all"/>
  </connection>
  <connection id="47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<sst xmlns="http://schemas.openxmlformats.org/spreadsheetml/2006/main" count="1480" uniqueCount="743">
  <si>
    <t>hero</t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</si>
  <si>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</si>
  <si>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</si>
  <si>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</si>
  <si>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</si>
  <si>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</si>
  <si>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</si>
  <si>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</si>
  <si>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rock</t>
  </si>
  <si>
    <t>rock</t>
    <phoneticPr fontId="1" type="noConversion"/>
  </si>
  <si>
    <t>electricball</t>
  </si>
  <si>
    <t>electricball</t>
    <phoneticPr fontId="1" type="noConversion"/>
  </si>
  <si>
    <t>id</t>
    <phoneticPr fontId="1" type="noConversion"/>
  </si>
  <si>
    <t>DpsX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</si>
  <si>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</si>
  <si>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</si>
  <si>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</si>
  <si>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magmaball</t>
  </si>
  <si>
    <t>earthball</t>
  </si>
  <si>
    <t>airball</t>
  </si>
  <si>
    <t>iceblock</t>
  </si>
  <si>
    <t>ResearchTimeX</t>
  </si>
  <si>
    <t>hero</t>
    <phoneticPr fontId="1" type="noConversion"/>
  </si>
  <si>
    <t>Icon_01</t>
  </si>
  <si>
    <t>Icon_04</t>
  </si>
  <si>
    <t>Icon_07</t>
  </si>
  <si>
    <t>Icon_19</t>
  </si>
  <si>
    <t>Icon_11</t>
  </si>
  <si>
    <t>시간왜곡1</t>
    <phoneticPr fontId="1" type="noConversion"/>
  </si>
  <si>
    <t>시간왜곡3</t>
    <phoneticPr fontId="1" type="noConversion"/>
  </si>
  <si>
    <t>AttackSpeedXH</t>
  </si>
  <si>
    <t>CastSpeedXH</t>
  </si>
  <si>
    <t>Icon_18</t>
  </si>
  <si>
    <t>subicon</t>
    <phoneticPr fontId="1" type="noConversion"/>
  </si>
  <si>
    <t>descrption</t>
    <phoneticPr fontId="1" type="noConversion"/>
  </si>
  <si>
    <t>연구시간이 절반으로 줄어듭니다. 단 시간당 연구비용은 2배로 증가합니다.</t>
    <phoneticPr fontId="1" type="noConversion"/>
  </si>
  <si>
    <t>DpsIncreaseXH</t>
  </si>
  <si>
    <t>prefab</t>
    <phoneticPr fontId="1" type="noConversion"/>
  </si>
  <si>
    <t>basecastintervalxk</t>
  </si>
  <si>
    <t>baseskilldamagexh</t>
  </si>
  <si>
    <t>baseskillratexk</t>
  </si>
  <si>
    <t>waterball</t>
    <phoneticPr fontId="1" type="noConversion"/>
  </si>
  <si>
    <t>Icon_09</t>
    <phoneticPr fontId="1" type="noConversion"/>
  </si>
  <si>
    <t>iceblock</t>
    <phoneticPr fontId="1" type="noConversion"/>
  </si>
  <si>
    <t>Icon_05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</si>
  <si>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</si>
  <si>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</si>
  <si>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</si>
  <si>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</si>
  <si>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</si>
  <si>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</si>
  <si>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</si>
  <si>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</si>
  <si>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</si>
  <si>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</si>
  <si>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</si>
  <si>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</si>
  <si>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</si>
  <si>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</si>
  <si>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</si>
  <si>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</si>
  <si>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</si>
  <si>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</si>
  <si>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</si>
  <si>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</si>
  <si>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</si>
  <si>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</si>
  <si>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</si>
  <si>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</si>
  <si>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</si>
  <si>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</si>
  <si>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</si>
  <si>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</si>
  <si>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</si>
  <si>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</si>
  <si>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</si>
  <si>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</si>
  <si>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</si>
  <si>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</si>
  <si>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</si>
  <si>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totalbase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</si>
  <si>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</si>
  <si>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</si>
  <si>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</si>
  <si>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IconSmall_01</t>
  </si>
  <si>
    <t>IconSmall_01</t>
    <phoneticPr fontId="1" type="noConversion"/>
  </si>
  <si>
    <t>IconSmall_02</t>
    <phoneticPr fontId="1" type="noConversion"/>
  </si>
  <si>
    <t>얼음폭격 습득</t>
    <phoneticPr fontId="1" type="noConversion"/>
  </si>
  <si>
    <t>산사태 습득</t>
    <phoneticPr fontId="1" type="noConversion"/>
  </si>
  <si>
    <t>공허구체 습득</t>
    <phoneticPr fontId="1" type="noConversion"/>
  </si>
  <si>
    <t>독극물 습득</t>
    <phoneticPr fontId="1" type="noConversion"/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</si>
  <si>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</si>
  <si>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</si>
  <si>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</si>
  <si>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</si>
  <si>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</si>
  <si>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</si>
  <si>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</si>
  <si>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</si>
  <si>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</si>
  <si>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Enchant</t>
    <phoneticPr fontId="1" type="noConversion"/>
  </si>
  <si>
    <t>Active</t>
    <phoneticPr fontId="1" type="noConversion"/>
  </si>
  <si>
    <t>DpcIncreaseXH</t>
  </si>
  <si>
    <t>E04</t>
  </si>
  <si>
    <t>E05</t>
  </si>
  <si>
    <t>E08</t>
  </si>
  <si>
    <t>E09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</si>
  <si>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</si>
  <si>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</si>
  <si>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</si>
  <si>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</si>
  <si>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</si>
  <si>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</si>
  <si>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</si>
  <si>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</si>
  <si>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</si>
  <si>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</si>
  <si>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</si>
  <si>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</si>
  <si>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</si>
  <si>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</si>
  <si>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</si>
  <si>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</si>
  <si>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</si>
  <si>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</si>
  <si>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</si>
  <si>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</si>
  <si>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</si>
  <si>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</si>
  <si>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</si>
  <si>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순번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</si>
  <si>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</si>
  <si>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</si>
  <si>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</si>
  <si>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스킬이름</t>
    <phoneticPr fontId="1" type="noConversion"/>
  </si>
  <si>
    <t>아이디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</si>
  <si>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</si>
  <si>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</si>
  <si>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</si>
  <si>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</si>
  <si>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</si>
  <si>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</si>
  <si>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</si>
  <si>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</si>
  <si>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</si>
  <si>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</si>
  <si>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</si>
  <si>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</si>
  <si>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util</t>
    <phoneticPr fontId="1" type="noConversion"/>
  </si>
  <si>
    <t>스컬완드</t>
    <phoneticPr fontId="1" type="noConversion"/>
  </si>
  <si>
    <t>귀속여부</t>
    <phoneticPr fontId="1" type="noConversion"/>
  </si>
  <si>
    <t>숏소드</t>
    <phoneticPr fontId="1" type="noConversion"/>
  </si>
  <si>
    <t>클로버링</t>
    <phoneticPr fontId="1" type="noConversion"/>
  </si>
  <si>
    <t>쿠퍼링</t>
    <phoneticPr fontId="1" type="noConversion"/>
  </si>
  <si>
    <t>롱소드</t>
    <phoneticPr fontId="1" type="noConversion"/>
  </si>
  <si>
    <t>E03</t>
  </si>
  <si>
    <t>E06</t>
  </si>
  <si>
    <t>E07</t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</si>
  <si>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</si>
  <si>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</si>
  <si>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</si>
  <si>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</si>
  <si>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</si>
  <si>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</si>
  <si>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</si>
  <si>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</si>
  <si>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</si>
  <si>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</si>
  <si>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</si>
  <si>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</si>
  <si>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</si>
  <si>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</si>
  <si>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</si>
  <si>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</si>
  <si>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</si>
  <si>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</si>
  <si>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</si>
  <si>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</si>
  <si>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</si>
  <si>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</si>
  <si>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</si>
  <si>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ES00</t>
    <phoneticPr fontId="1" type="noConversion"/>
  </si>
  <si>
    <t>더미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</si>
  <si>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</si>
  <si>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</si>
  <si>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</si>
  <si>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</si>
  <si>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</si>
  <si>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</si>
  <si>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분노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</si>
  <si>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</si>
  <si>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</si>
  <si>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</si>
  <si>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</si>
  <si>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</si>
  <si>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</si>
  <si>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</si>
  <si>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</si>
  <si>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</si>
  <si>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가속 시계</t>
  </si>
  <si>
    <t>Icon_14</t>
  </si>
  <si>
    <t>Icon_15</t>
  </si>
  <si>
    <t>Icon_35</t>
  </si>
  <si>
    <t>Icon_34</t>
  </si>
  <si>
    <t>AttackCount</t>
  </si>
  <si>
    <t>Skill</t>
  </si>
  <si>
    <t>HeroBuff</t>
  </si>
  <si>
    <t>ElementalBuff</t>
  </si>
  <si>
    <t>ExpBuff</t>
  </si>
  <si>
    <t>ResearchTime</t>
  </si>
  <si>
    <t>HeroLevelUp</t>
  </si>
  <si>
    <t>ElementalLevelUp</t>
  </si>
  <si>
    <t>Exp</t>
  </si>
  <si>
    <t>Gem</t>
  </si>
  <si>
    <t>5</t>
    <phoneticPr fontId="1" type="noConversion"/>
  </si>
  <si>
    <t>1</t>
  </si>
  <si>
    <t>1</t>
    <phoneticPr fontId="1" type="noConversion"/>
  </si>
  <si>
    <t>0</t>
    <phoneticPr fontId="1" type="noConversion"/>
  </si>
  <si>
    <t>2</t>
  </si>
  <si>
    <t>0</t>
    <phoneticPr fontId="1" type="noConversion"/>
  </si>
  <si>
    <t>1</t>
    <phoneticPr fontId="1" type="noConversion"/>
  </si>
  <si>
    <t>스크롤 : 얼음폭격</t>
    <phoneticPr fontId="1" type="noConversion"/>
  </si>
  <si>
    <t>Icon_21</t>
    <phoneticPr fontId="1" type="noConversion"/>
  </si>
  <si>
    <t>스크롤 : 산사태</t>
    <phoneticPr fontId="1" type="noConversion"/>
  </si>
  <si>
    <t>Icon_22</t>
    <phoneticPr fontId="1" type="noConversion"/>
  </si>
  <si>
    <t>스크롤 : 공허구체</t>
    <phoneticPr fontId="1" type="noConversion"/>
  </si>
  <si>
    <t>Icon_23</t>
    <phoneticPr fontId="1" type="noConversion"/>
  </si>
  <si>
    <t>스크롤 : 독극물</t>
    <phoneticPr fontId="1" type="noConversion"/>
  </si>
  <si>
    <t>Icon_24</t>
    <phoneticPr fontId="1" type="noConversion"/>
  </si>
  <si>
    <t>스크롤 : 운석충돌</t>
    <phoneticPr fontId="1" type="noConversion"/>
  </si>
  <si>
    <t>Icon_25</t>
    <phoneticPr fontId="1" type="noConversion"/>
  </si>
  <si>
    <t>스크롤 : 기공포</t>
    <phoneticPr fontId="1" type="noConversion"/>
  </si>
  <si>
    <t>Icon_26</t>
    <phoneticPr fontId="1" type="noConversion"/>
  </si>
  <si>
    <t>스크롤 : 폭설</t>
    <phoneticPr fontId="1" type="noConversion"/>
  </si>
  <si>
    <t>Icon_27</t>
    <phoneticPr fontId="1" type="noConversion"/>
  </si>
  <si>
    <t>snowball</t>
    <phoneticPr fontId="1" type="noConversion"/>
  </si>
  <si>
    <t>Icon_28</t>
    <phoneticPr fontId="1" type="noConversion"/>
  </si>
  <si>
    <t>0</t>
    <phoneticPr fontId="1" type="noConversion"/>
  </si>
  <si>
    <t>30</t>
    <phoneticPr fontId="1" type="noConversion"/>
  </si>
  <si>
    <t>Icon_15</t>
    <phoneticPr fontId="1" type="noConversion"/>
  </si>
  <si>
    <t>30</t>
    <phoneticPr fontId="1" type="noConversion"/>
  </si>
  <si>
    <t>Icon_15</t>
    <phoneticPr fontId="1" type="noConversion"/>
  </si>
  <si>
    <t>Icon_05</t>
    <phoneticPr fontId="1" type="noConversion"/>
  </si>
  <si>
    <t>30</t>
    <phoneticPr fontId="1" type="noConversion"/>
  </si>
  <si>
    <t>30</t>
    <phoneticPr fontId="1" type="noConversion"/>
  </si>
  <si>
    <t>30</t>
    <phoneticPr fontId="1" type="noConversion"/>
  </si>
  <si>
    <t>Icon_09</t>
    <phoneticPr fontId="1" type="noConversion"/>
  </si>
  <si>
    <t>30</t>
    <phoneticPr fontId="1" type="noConversion"/>
  </si>
  <si>
    <t>Icon_03</t>
    <phoneticPr fontId="1" type="noConversion"/>
  </si>
  <si>
    <t>30</t>
    <phoneticPr fontId="1" type="noConversion"/>
  </si>
  <si>
    <t>Icon_02</t>
    <phoneticPr fontId="1" type="noConversion"/>
  </si>
  <si>
    <t>30</t>
    <phoneticPr fontId="1" type="noConversion"/>
  </si>
  <si>
    <t>Icon_08</t>
    <phoneticPr fontId="1" type="noConversion"/>
  </si>
  <si>
    <t>30</t>
    <phoneticPr fontId="1" type="noConversion"/>
  </si>
  <si>
    <t>Icon_15</t>
    <phoneticPr fontId="1" type="noConversion"/>
  </si>
  <si>
    <t>Icon_06</t>
    <phoneticPr fontId="1" type="noConversion"/>
  </si>
  <si>
    <t>30</t>
    <phoneticPr fontId="1" type="noConversion"/>
  </si>
  <si>
    <t>Icon_17</t>
    <phoneticPr fontId="1" type="noConversion"/>
  </si>
  <si>
    <t>20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</si>
  <si>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</si>
  <si>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</si>
  <si>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</si>
  <si>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</si>
  <si>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Icon_05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</si>
  <si>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</si>
  <si>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</si>
  <si>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</si>
  <si>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Icon_09</t>
    <phoneticPr fontId="1" type="noConversion"/>
  </si>
  <si>
    <t>1</t>
    <phoneticPr fontId="1" type="noConversion"/>
  </si>
  <si>
    <t>Icon_03</t>
    <phoneticPr fontId="1" type="noConversion"/>
  </si>
  <si>
    <t>1</t>
    <phoneticPr fontId="1" type="noConversion"/>
  </si>
  <si>
    <t>Icon_02</t>
    <phoneticPr fontId="1" type="noConversion"/>
  </si>
  <si>
    <t>1</t>
    <phoneticPr fontId="1" type="noConversion"/>
  </si>
  <si>
    <t>Icon_08</t>
    <phoneticPr fontId="1" type="noConversion"/>
  </si>
  <si>
    <t>1</t>
    <phoneticPr fontId="1" type="noConversion"/>
  </si>
  <si>
    <t>snowball</t>
    <phoneticPr fontId="1" type="noConversion"/>
  </si>
  <si>
    <t>Icon_06</t>
    <phoneticPr fontId="1" type="noConversion"/>
  </si>
  <si>
    <t>경험치</t>
    <phoneticPr fontId="1" type="noConversion"/>
  </si>
  <si>
    <t>49</t>
    <phoneticPr fontId="1" type="noConversion"/>
  </si>
  <si>
    <t>1</t>
    <phoneticPr fontId="1" type="noConversion"/>
  </si>
  <si>
    <t>보석</t>
    <phoneticPr fontId="1" type="noConversion"/>
  </si>
  <si>
    <t>1</t>
    <phoneticPr fontId="1" type="noConversion"/>
  </si>
  <si>
    <t>화염구 습득</t>
    <phoneticPr fontId="1" type="noConversion"/>
  </si>
  <si>
    <t>운석충돌</t>
  </si>
  <si>
    <t>검연마1</t>
    <phoneticPr fontId="1" type="noConversion"/>
  </si>
  <si>
    <t>검연마2</t>
    <phoneticPr fontId="1" type="noConversion"/>
  </si>
  <si>
    <t>불연마1</t>
    <phoneticPr fontId="1" type="noConversion"/>
  </si>
  <si>
    <t>불연마2</t>
    <phoneticPr fontId="1" type="noConversion"/>
  </si>
  <si>
    <t>얼음연마1</t>
    <phoneticPr fontId="1" type="noConversion"/>
  </si>
  <si>
    <t>얼음연마2</t>
    <phoneticPr fontId="1" type="noConversion"/>
  </si>
  <si>
    <t>바위연마1</t>
    <phoneticPr fontId="1" type="noConversion"/>
  </si>
  <si>
    <t>바위연마2</t>
    <phoneticPr fontId="1" type="noConversion"/>
  </si>
  <si>
    <t>전기연마1</t>
    <phoneticPr fontId="1" type="noConversion"/>
  </si>
  <si>
    <t>전기연마2</t>
    <phoneticPr fontId="1" type="noConversion"/>
  </si>
  <si>
    <t>물연마1</t>
    <phoneticPr fontId="1" type="noConversion"/>
  </si>
  <si>
    <t>스크롤 : 분신술</t>
    <phoneticPr fontId="1" type="noConversion"/>
  </si>
  <si>
    <t>snowball</t>
  </si>
  <si>
    <t>얼음폭격</t>
  </si>
  <si>
    <t>산사태</t>
  </si>
  <si>
    <t>공허구체</t>
  </si>
  <si>
    <t>독극물</t>
  </si>
  <si>
    <t>기공포</t>
  </si>
  <si>
    <t>폭설</t>
  </si>
  <si>
    <t>메테오</t>
  </si>
  <si>
    <t>prefabs/Projectile/fireball</t>
  </si>
  <si>
    <t>prefabs/Projectile/iceblock</t>
  </si>
  <si>
    <t>prefabs/Projectile/rock</t>
  </si>
  <si>
    <t>prefabs/Projectile/electricball</t>
  </si>
  <si>
    <t>prefabs/Projectile/waterball</t>
  </si>
  <si>
    <t>prefabs/Projectile/earthball</t>
  </si>
  <si>
    <t>prefabs/Projectile/airball</t>
  </si>
  <si>
    <t>prefabs/Projectile/snowball</t>
  </si>
  <si>
    <t>prefabs/Projectile/magmaball</t>
  </si>
  <si>
    <t>prefabs/Projectile/fireball_skill</t>
  </si>
  <si>
    <t>prefabs/Projectile/iceblock_skill</t>
  </si>
  <si>
    <t>prefabs/Projectile/rock_skill</t>
  </si>
  <si>
    <t>prefabs/Projectile/electricball_skill</t>
  </si>
  <si>
    <t>prefabs/Projectile/waterball_skill</t>
  </si>
  <si>
    <t>prefabs/Projectile/earthball_skill</t>
  </si>
  <si>
    <t>prefabs/Projectile/airball_skill</t>
  </si>
  <si>
    <t>prefabs/Projectile/snowball_skill</t>
  </si>
  <si>
    <t>prefabs/Projectile/magmaball_skill</t>
  </si>
  <si>
    <t>화염구</t>
    <phoneticPr fontId="1" type="noConversion"/>
  </si>
  <si>
    <t>검술의 레벨이 1 증가합니다.</t>
    <phoneticPr fontId="1" type="noConversion"/>
  </si>
  <si>
    <t>스크롤 : 화염구</t>
    <phoneticPr fontId="1" type="noConversion"/>
  </si>
  <si>
    <t>스크롤 : 혜성충돌</t>
    <phoneticPr fontId="1" type="noConversion"/>
  </si>
  <si>
    <t>힘의 정수</t>
    <phoneticPr fontId="1" type="noConversion"/>
  </si>
  <si>
    <t>마력의 정수(불)</t>
    <phoneticPr fontId="1" type="noConversion"/>
  </si>
  <si>
    <t>마력의 정수(얼음)</t>
    <phoneticPr fontId="1" type="noConversion"/>
  </si>
  <si>
    <t>마력의 정수(바위)</t>
    <phoneticPr fontId="1" type="noConversion"/>
  </si>
  <si>
    <t>마력의 정수(전기)</t>
    <phoneticPr fontId="1" type="noConversion"/>
  </si>
  <si>
    <t>마력의 정수(물)</t>
    <phoneticPr fontId="1" type="noConversion"/>
  </si>
  <si>
    <t>마력의 정수(대지)</t>
    <phoneticPr fontId="1" type="noConversion"/>
  </si>
  <si>
    <t>마력의 정수(바람)</t>
    <phoneticPr fontId="1" type="noConversion"/>
  </si>
  <si>
    <t>마력의 정수(눈)</t>
    <phoneticPr fontId="1" type="noConversion"/>
  </si>
  <si>
    <t>마력의 정수(용암)</t>
    <phoneticPr fontId="1" type="noConversion"/>
  </si>
  <si>
    <t>깨닳음의 정수</t>
    <phoneticPr fontId="1" type="noConversion"/>
  </si>
  <si>
    <t>비전서(검술)</t>
    <phoneticPr fontId="1" type="noConversion"/>
  </si>
  <si>
    <t>비전서(불)</t>
    <phoneticPr fontId="1" type="noConversion"/>
  </si>
  <si>
    <t>비전서(얼음)</t>
    <phoneticPr fontId="1" type="noConversion"/>
  </si>
  <si>
    <t>비전서(바위)</t>
    <phoneticPr fontId="1" type="noConversion"/>
  </si>
  <si>
    <t>비전서(전기)</t>
    <phoneticPr fontId="1" type="noConversion"/>
  </si>
  <si>
    <t>비전서(물)</t>
    <phoneticPr fontId="1" type="noConversion"/>
  </si>
  <si>
    <t>비전서(대지)</t>
    <phoneticPr fontId="1" type="noConversion"/>
  </si>
  <si>
    <t>비전서(바람)</t>
    <phoneticPr fontId="1" type="noConversion"/>
  </si>
  <si>
    <t>비전서(눈)</t>
    <phoneticPr fontId="1" type="noConversion"/>
  </si>
  <si>
    <t>비전서(용암)</t>
    <phoneticPr fontId="1" type="noConversion"/>
  </si>
  <si>
    <t>검술의 공격횟수를 5회 즉시 충전합니다.</t>
    <phoneticPr fontId="1" type="noConversion"/>
  </si>
  <si>
    <t>화염구를 시전합니다.</t>
    <phoneticPr fontId="1" type="noConversion"/>
  </si>
  <si>
    <t>얼음폭격을 시전합니다.</t>
    <phoneticPr fontId="1" type="noConversion"/>
  </si>
  <si>
    <t>산사태를 시전합니다.</t>
    <phoneticPr fontId="1" type="noConversion"/>
  </si>
  <si>
    <t>공허구체를 시전합니다.</t>
    <phoneticPr fontId="1" type="noConversion"/>
  </si>
  <si>
    <t>독극물을 시전합니다.</t>
    <phoneticPr fontId="1" type="noConversion"/>
  </si>
  <si>
    <t>운석충돌을 시전합니다.</t>
    <phoneticPr fontId="1" type="noConversion"/>
  </si>
  <si>
    <t>기공포를 시전합니다.</t>
    <phoneticPr fontId="1" type="noConversion"/>
  </si>
  <si>
    <t>폭설을 시전합니다.</t>
    <phoneticPr fontId="1" type="noConversion"/>
  </si>
  <si>
    <t>혜성충돌을 시전합니다.</t>
    <phoneticPr fontId="1" type="noConversion"/>
  </si>
  <si>
    <t>현재 연구중인 가장 짧은 연구의 시간을 10초 단축합니다.</t>
    <phoneticPr fontId="1" type="noConversion"/>
  </si>
  <si>
    <t>2</t>
    <phoneticPr fontId="1" type="noConversion"/>
  </si>
  <si>
    <t>경험치 획득량이 2배로 상승합니다.</t>
    <phoneticPr fontId="1" type="noConversion"/>
  </si>
  <si>
    <t>100</t>
    <phoneticPr fontId="1" type="noConversion"/>
  </si>
  <si>
    <t>9999</t>
  </si>
  <si>
    <t>99999999</t>
  </si>
  <si>
    <t>첫 hero공격력은 fire의공격력</t>
    <phoneticPr fontId="1" type="noConversion"/>
  </si>
  <si>
    <t>인첸트5</t>
  </si>
  <si>
    <t>인첸트6</t>
  </si>
  <si>
    <t>인첸트7</t>
  </si>
  <si>
    <t>인첸트8</t>
  </si>
  <si>
    <t>운석충돌 습득</t>
    <phoneticPr fontId="1" type="noConversion"/>
  </si>
  <si>
    <t>기공포 습득</t>
    <phoneticPr fontId="1" type="noConversion"/>
  </si>
  <si>
    <t>폭설 습득</t>
    <phoneticPr fontId="1" type="noConversion"/>
  </si>
  <si>
    <t>혜성충돌 습득</t>
    <phoneticPr fontId="1" type="noConversion"/>
  </si>
  <si>
    <t>검연마7</t>
  </si>
  <si>
    <t>검연마8</t>
  </si>
  <si>
    <t>검연마9</t>
  </si>
  <si>
    <t>불연마8</t>
  </si>
  <si>
    <t>불연마9</t>
  </si>
  <si>
    <t>얼음연마6</t>
  </si>
  <si>
    <t>얼음연마7</t>
  </si>
  <si>
    <t>얼음연마8</t>
  </si>
  <si>
    <t>바위연마5</t>
  </si>
  <si>
    <t>바위연마6</t>
  </si>
  <si>
    <t>바위연마7</t>
  </si>
  <si>
    <t>바위연마8</t>
  </si>
  <si>
    <t>전기연마3</t>
  </si>
  <si>
    <t>전기연마4</t>
  </si>
  <si>
    <t>전기연마5</t>
  </si>
  <si>
    <t>물연마2</t>
  </si>
  <si>
    <t>시간왜곡2</t>
    <phoneticPr fontId="1" type="noConversion"/>
  </si>
  <si>
    <t>시간왜곡4</t>
    <phoneticPr fontId="1" type="noConversion"/>
  </si>
  <si>
    <t>level(==target의 요구레벨)</t>
    <phoneticPr fontId="1" type="noConversion"/>
  </si>
  <si>
    <t>showlevel(== requireid의 등장레벨)</t>
    <phoneticPr fontId="1" type="noConversion"/>
  </si>
  <si>
    <t>ingame</t>
    <phoneticPr fontId="1" type="noConversion"/>
  </si>
  <si>
    <t>E02</t>
  </si>
  <si>
    <t>hero</t>
    <phoneticPr fontId="1" type="noConversion"/>
  </si>
  <si>
    <t>시작드랍레벨</t>
    <phoneticPr fontId="1" type="noConversion"/>
  </si>
  <si>
    <t>드랍레벨</t>
    <phoneticPr fontId="1" type="noConversion"/>
  </si>
  <si>
    <t>0</t>
    <phoneticPr fontId="1" type="noConversion"/>
  </si>
  <si>
    <t>20</t>
    <phoneticPr fontId="1" type="noConversion"/>
  </si>
  <si>
    <t>드랍레벨은 랭크에따라 최소값~최대값</t>
    <phoneticPr fontId="1" type="noConversion"/>
  </si>
  <si>
    <t>플로어수</t>
    <phoneticPr fontId="1" type="noConversion"/>
  </si>
  <si>
    <t>시간안에클</t>
    <phoneticPr fontId="1" type="noConversion"/>
  </si>
  <si>
    <t>시간안에클못함</t>
    <phoneticPr fontId="1" type="noConversion"/>
  </si>
  <si>
    <t>3</t>
    <phoneticPr fontId="1" type="noConversion"/>
  </si>
  <si>
    <t>2</t>
    <phoneticPr fontId="1" type="noConversion"/>
  </si>
  <si>
    <t>1</t>
    <phoneticPr fontId="1" type="noConversion"/>
  </si>
  <si>
    <t>25</t>
    <phoneticPr fontId="1" type="noConversion"/>
  </si>
  <si>
    <t>45</t>
    <phoneticPr fontId="1" type="noConversion"/>
  </si>
  <si>
    <t>15</t>
    <phoneticPr fontId="1" type="noConversion"/>
  </si>
  <si>
    <t>검술의 피해량이 2배로 상승합니다.</t>
  </si>
  <si>
    <t>false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</si>
  <si>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</si>
  <si>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</si>
  <si>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</si>
  <si>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귀속여부</t>
    <phoneticPr fontId="1" type="noConversion"/>
  </si>
  <si>
    <t>시작등장레벨</t>
    <phoneticPr fontId="1" type="noConversion"/>
  </si>
  <si>
    <t>종료등장레벨</t>
    <phoneticPr fontId="1" type="noConversion"/>
  </si>
  <si>
    <t>기본등급</t>
    <phoneticPr fontId="1" type="noConversion"/>
  </si>
  <si>
    <t>부위</t>
    <phoneticPr fontId="1" type="noConversion"/>
  </si>
  <si>
    <t>고정스킬</t>
    <phoneticPr fontId="1" type="noConversion"/>
  </si>
  <si>
    <t>대상1</t>
    <phoneticPr fontId="1" type="noConversion"/>
  </si>
  <si>
    <t>대상2</t>
    <phoneticPr fontId="1" type="noConversion"/>
  </si>
  <si>
    <t>대상3</t>
    <phoneticPr fontId="1" type="noConversion"/>
  </si>
  <si>
    <t>대상4</t>
    <phoneticPr fontId="1" type="noConversion"/>
  </si>
  <si>
    <t>능력치값</t>
    <phoneticPr fontId="1" type="noConversion"/>
  </si>
  <si>
    <t>grade</t>
    <phoneticPr fontId="1" type="noConversion"/>
  </si>
  <si>
    <t>순번</t>
    <phoneticPr fontId="1" type="noConversion"/>
  </si>
  <si>
    <t>E00</t>
    <phoneticPr fontId="1" type="noConversion"/>
  </si>
  <si>
    <t>false</t>
    <phoneticPr fontId="1" type="noConversion"/>
  </si>
  <si>
    <t>IconSmall_04</t>
    <phoneticPr fontId="1" type="noConversion"/>
  </si>
  <si>
    <t>false</t>
    <phoneticPr fontId="1" type="noConversion"/>
  </si>
  <si>
    <t>Weapon</t>
    <phoneticPr fontId="1" type="noConversion"/>
  </si>
  <si>
    <t>맵의 드랍레벨에따라다름</t>
    <phoneticPr fontId="1" type="noConversion"/>
  </si>
  <si>
    <t>E01</t>
    <phoneticPr fontId="1" type="noConversion"/>
  </si>
  <si>
    <t>Icon_11</t>
    <phoneticPr fontId="1" type="noConversion"/>
  </si>
  <si>
    <t>피해량+n%</t>
    <phoneticPr fontId="1" type="noConversion"/>
  </si>
  <si>
    <t>Weapon</t>
    <phoneticPr fontId="1" type="noConversion"/>
  </si>
  <si>
    <t>fireball</t>
    <phoneticPr fontId="1" type="noConversion"/>
  </si>
  <si>
    <t>완드</t>
    <phoneticPr fontId="1" type="noConversion"/>
  </si>
  <si>
    <t>iceblock</t>
    <phoneticPr fontId="1" type="noConversion"/>
  </si>
  <si>
    <t>전레벨드랍</t>
    <phoneticPr fontId="1" type="noConversion"/>
  </si>
  <si>
    <t>Staff</t>
    <phoneticPr fontId="1" type="noConversion"/>
  </si>
  <si>
    <t>Ring</t>
    <phoneticPr fontId="1" type="noConversion"/>
  </si>
  <si>
    <t>제이드링</t>
    <phoneticPr fontId="1" type="noConversion"/>
  </si>
  <si>
    <t>샐래맨더</t>
    <phoneticPr fontId="1" type="noConversion"/>
  </si>
  <si>
    <t>다크링</t>
    <phoneticPr fontId="1" type="noConversion"/>
  </si>
  <si>
    <t>뼈이빨</t>
    <phoneticPr fontId="1" type="noConversion"/>
  </si>
  <si>
    <t>브로드소드</t>
    <phoneticPr fontId="1" type="noConversion"/>
  </si>
  <si>
    <t>크리스탈소드</t>
    <phoneticPr fontId="1" type="noConversion"/>
  </si>
  <si>
    <t>로드</t>
    <phoneticPr fontId="1" type="noConversion"/>
  </si>
  <si>
    <t>아이언로드</t>
    <phoneticPr fontId="1" type="noConversion"/>
  </si>
  <si>
    <t>골드링</t>
    <phoneticPr fontId="1" type="noConversion"/>
  </si>
  <si>
    <t>아머링</t>
    <phoneticPr fontId="1" type="noConversion"/>
  </si>
  <si>
    <t>슬레이어</t>
    <phoneticPr fontId="1" type="noConversion"/>
  </si>
  <si>
    <t>카오스소드</t>
    <phoneticPr fontId="1" type="noConversion"/>
  </si>
  <si>
    <t>크리스탈로드</t>
    <phoneticPr fontId="1" type="noConversion"/>
  </si>
  <si>
    <t>배틀스태프</t>
    <phoneticPr fontId="1" type="noConversion"/>
  </si>
  <si>
    <t>다크스톤</t>
    <phoneticPr fontId="1" type="noConversion"/>
  </si>
  <si>
    <t>엔젤링</t>
    <phoneticPr fontId="1" type="noConversion"/>
  </si>
  <si>
    <t>해당레벨드랍</t>
    <phoneticPr fontId="1" type="noConversion"/>
  </si>
  <si>
    <t>그라디우스</t>
    <phoneticPr fontId="1" type="noConversion"/>
  </si>
  <si>
    <t>false</t>
    <phoneticPr fontId="1" type="noConversion"/>
  </si>
  <si>
    <t>Ring</t>
    <phoneticPr fontId="1" type="noConversion"/>
  </si>
  <si>
    <t>시미터</t>
    <phoneticPr fontId="1" type="noConversion"/>
  </si>
  <si>
    <t>Icon_12</t>
    <phoneticPr fontId="1" type="noConversion"/>
  </si>
  <si>
    <t>시작등장레벨 능력치의 2배, 드랍레벨영향안받는다.</t>
    <phoneticPr fontId="1" type="noConversion"/>
  </si>
  <si>
    <t>롱스태프</t>
    <phoneticPr fontId="1" type="noConversion"/>
  </si>
  <si>
    <t>샙터</t>
    <phoneticPr fontId="1" type="noConversion"/>
  </si>
  <si>
    <t>아이언링</t>
    <phoneticPr fontId="1" type="noConversion"/>
  </si>
  <si>
    <t>디스트로이어</t>
    <phoneticPr fontId="1" type="noConversion"/>
  </si>
  <si>
    <t>샤프소드</t>
    <phoneticPr fontId="1" type="noConversion"/>
  </si>
  <si>
    <t>위자드리</t>
    <phoneticPr fontId="1" type="noConversion"/>
  </si>
  <si>
    <t>종료드랍레벨</t>
    <phoneticPr fontId="1" type="noConversion"/>
  </si>
  <si>
    <t>SkillDmgIncreaseXH</t>
  </si>
  <si>
    <t>유니크스킬</t>
    <phoneticPr fontId="1" type="noConversion"/>
  </si>
  <si>
    <t>증뎀 1 = 크리확률1.5 + 크리뎀지1.5</t>
    <phoneticPr fontId="1" type="noConversion"/>
  </si>
  <si>
    <t>5</t>
    <phoneticPr fontId="1" type="noConversion"/>
  </si>
  <si>
    <t>불</t>
    <phoneticPr fontId="1" type="noConversion"/>
  </si>
  <si>
    <t>얼음</t>
    <phoneticPr fontId="1" type="noConversion"/>
  </si>
  <si>
    <t>바위</t>
    <phoneticPr fontId="1" type="noConversion"/>
  </si>
  <si>
    <t>전기</t>
    <phoneticPr fontId="1" type="noConversion"/>
  </si>
  <si>
    <t>물</t>
    <phoneticPr fontId="1" type="noConversion"/>
  </si>
  <si>
    <t>대지</t>
    <phoneticPr fontId="1" type="noConversion"/>
  </si>
  <si>
    <t>바람</t>
    <phoneticPr fontId="1" type="noConversion"/>
  </si>
  <si>
    <t>눈</t>
    <phoneticPr fontId="1" type="noConversion"/>
  </si>
  <si>
    <t>용암</t>
    <phoneticPr fontId="1" type="noConversion"/>
  </si>
  <si>
    <t>불의 피해량이 2배로 상승합니다.</t>
  </si>
  <si>
    <t>얼음의 피해량이 2배로 상승합니다.</t>
  </si>
  <si>
    <t>바위의 피해량이 2배로 상승합니다.</t>
  </si>
  <si>
    <t>전기의 피해량이 2배로 상승합니다.</t>
  </si>
  <si>
    <t>물의 피해량이 2배로 상승합니다.</t>
  </si>
  <si>
    <t>대지의 피해량이 2배로 상승합니다.</t>
  </si>
  <si>
    <t>바람의 피해량이 2배로 상승합니다.</t>
  </si>
  <si>
    <t>눈의 피해량이 2배로 상승합니다.</t>
  </si>
  <si>
    <t>용암의 피해량이 2배로 상승합니다.</t>
  </si>
  <si>
    <t>불의 레벨이 1 증가합니다.</t>
  </si>
  <si>
    <t>얼음의 레벨이 1 증가합니다.</t>
  </si>
  <si>
    <t>바위의 레벨이 1 증가합니다.</t>
  </si>
  <si>
    <t>전기의 레벨이 1 증가합니다.</t>
  </si>
  <si>
    <t>물의 레벨이 1 증가합니다.</t>
  </si>
  <si>
    <t>대지의 레벨이 1 증가합니다.</t>
  </si>
  <si>
    <t>바람의 레벨이 1 증가합니다.</t>
  </si>
  <si>
    <t>눈의 레벨이 1 증가합니다.</t>
  </si>
  <si>
    <t>용암의 레벨이 1 증가합니다.</t>
  </si>
  <si>
    <t>불 소환</t>
  </si>
  <si>
    <t>얼음 소환</t>
  </si>
  <si>
    <t>바위 소환</t>
  </si>
  <si>
    <t>전기 소환</t>
  </si>
  <si>
    <t>물 소환</t>
  </si>
  <si>
    <t>대지 소환</t>
  </si>
  <si>
    <t>바람 소환</t>
  </si>
  <si>
    <t>눈 소환</t>
  </si>
  <si>
    <t>용암 소환</t>
  </si>
  <si>
    <t>불을 소환하여 공격합니다.</t>
  </si>
  <si>
    <t>얼음을 소환하여 공격합니다.</t>
  </si>
  <si>
    <t>물을 소환하여 공격합니다.</t>
  </si>
  <si>
    <t>바람을 소환하여 공격합니다.</t>
  </si>
  <si>
    <t>눈을 소환하여 공격합니다.</t>
  </si>
  <si>
    <t>용암을 소환하여 공격합니다.</t>
  </si>
  <si>
    <t>바위를 소환하여 공격합니다.</t>
    <phoneticPr fontId="1" type="noConversion"/>
  </si>
  <si>
    <t>전기를 소환하여 공격합니다.</t>
    <phoneticPr fontId="1" type="noConversion"/>
  </si>
  <si>
    <t>대지를 소환하여 공격합니다.</t>
    <phoneticPr fontId="1" type="noConversion"/>
  </si>
  <si>
    <t>불이 일정확률로 화염구를 시전합니다.</t>
  </si>
  <si>
    <t>얼음이 일정확률로 얼음폭격을 시전합니다.</t>
  </si>
  <si>
    <t>물이 일정확률로 독극물을 시전합니다.</t>
  </si>
  <si>
    <t>바람이 일정확률로 기공포를 시전합니다.</t>
  </si>
  <si>
    <t>눈이 일정확률로 폭설을 시전합니다.</t>
  </si>
  <si>
    <t>용암이 일정확률로 혜성충돌을 시전합니다.</t>
  </si>
  <si>
    <t>바위가 일정확률로 산사태를 시전합니다.</t>
    <phoneticPr fontId="1" type="noConversion"/>
  </si>
  <si>
    <t>전기가 일정확률로 공허구체를 시전합니다.</t>
    <phoneticPr fontId="1" type="noConversion"/>
  </si>
  <si>
    <t>대지가 일정확률로 운석충돌을 시전합니다.</t>
    <phoneticPr fontId="1" type="noConversion"/>
  </si>
  <si>
    <t>얼음을 부여해 검술을 강화합니다. 기본 검술 피해량 증가</t>
  </si>
  <si>
    <t>물을 부여해 검술을 강화합니다. 기본 검술 피해량 증가</t>
  </si>
  <si>
    <t>바위를 부여해 검술을 강화합니다. 기본 검술 피해량 증가</t>
    <phoneticPr fontId="1" type="noConversion"/>
  </si>
  <si>
    <t>전기를 부여해 검술을 강화합니다. 기본 검술 피해량 증가</t>
    <phoneticPr fontId="1" type="noConversion"/>
  </si>
  <si>
    <t>대지를 부여해 검술을 강화합니다. 기본 검술 피해량 증가</t>
    <phoneticPr fontId="1" type="noConversion"/>
  </si>
  <si>
    <t>바람을 부여해 검술을 강화합니다. 기본 검술 피해량 증가</t>
    <phoneticPr fontId="1" type="noConversion"/>
  </si>
  <si>
    <t>눈을 부여해 검술을 강화합니다. 기본 검술 피해량 증가</t>
    <phoneticPr fontId="1" type="noConversion"/>
  </si>
  <si>
    <t>용암을 부여해 검술을 강화합니다. 기본 검술 피해량 증가</t>
    <phoneticPr fontId="1" type="noConversion"/>
  </si>
  <si>
    <t>DpsIncreaseXH</t>
    <phoneticPr fontId="1" type="noConversion"/>
  </si>
  <si>
    <t>Tutorial01</t>
    <phoneticPr fontId="1" type="noConversion"/>
  </si>
  <si>
    <t>Tutorial02</t>
    <phoneticPr fontId="1" type="noConversion"/>
  </si>
  <si>
    <t>Tutorial03</t>
    <phoneticPr fontId="1" type="noConversion"/>
  </si>
  <si>
    <t>Tutorial04</t>
    <phoneticPr fontId="1" type="noConversion"/>
  </si>
  <si>
    <t>맵이름</t>
    <phoneticPr fontId="1" type="noConversion"/>
  </si>
  <si>
    <t>요구맵</t>
    <phoneticPr fontId="1" type="noConversion"/>
  </si>
  <si>
    <t>플로어당레벨</t>
    <phoneticPr fontId="1" type="noConversion"/>
  </si>
  <si>
    <t>제한시간</t>
    <phoneticPr fontId="1" type="noConversion"/>
  </si>
  <si>
    <t>보상상자갯수</t>
    <phoneticPr fontId="1" type="noConversion"/>
  </si>
  <si>
    <t>플로어당몬스터</t>
    <phoneticPr fontId="1" type="noConversion"/>
  </si>
  <si>
    <t>몬스터당상자</t>
    <phoneticPr fontId="1" type="noConversion"/>
  </si>
  <si>
    <t>기본몬스터HP</t>
    <phoneticPr fontId="1" type="noConversion"/>
  </si>
  <si>
    <t>보스몬스터HP</t>
    <phoneticPr fontId="1" type="noConversion"/>
  </si>
  <si>
    <t>보스몬스터당상자</t>
    <phoneticPr fontId="1" type="noConversion"/>
  </si>
  <si>
    <t>Map01</t>
    <phoneticPr fontId="1" type="noConversion"/>
  </si>
  <si>
    <t>Map02</t>
    <phoneticPr fontId="1" type="noConversion"/>
  </si>
  <si>
    <t>Map03</t>
    <phoneticPr fontId="1" type="noConversion"/>
  </si>
  <si>
    <t>Map04</t>
    <phoneticPr fontId="1" type="noConversion"/>
  </si>
  <si>
    <t>Map05</t>
    <phoneticPr fontId="1" type="noConversion"/>
  </si>
  <si>
    <t>Map06</t>
    <phoneticPr fontId="1" type="noConversion"/>
  </si>
  <si>
    <t>차후</t>
    <phoneticPr fontId="1" type="noConversion"/>
  </si>
  <si>
    <t>스타트스테이지이미지</t>
    <phoneticPr fontId="1" type="noConversion"/>
  </si>
  <si>
    <t>배경이미지</t>
    <phoneticPr fontId="1" type="noConversion"/>
  </si>
  <si>
    <t>챕터?테마?구분</t>
    <phoneticPr fontId="1" type="noConversion"/>
  </si>
  <si>
    <t>고정드랍아이템ID리스트</t>
    <phoneticPr fontId="1" type="noConversion"/>
  </si>
  <si>
    <t>Test</t>
    <phoneticPr fontId="1" type="noConversion"/>
  </si>
  <si>
    <t>F드랍레벨</t>
    <phoneticPr fontId="1" type="noConversion"/>
  </si>
  <si>
    <t>난이도계수(명성,시간)</t>
    <phoneticPr fontId="1" type="noConversion"/>
  </si>
  <si>
    <t>몬스터셋</t>
    <phoneticPr fontId="1" type="noConversion"/>
  </si>
  <si>
    <t>40</t>
    <phoneticPr fontId="1" type="noConversion"/>
  </si>
  <si>
    <t>50</t>
    <phoneticPr fontId="1" type="noConversion"/>
  </si>
  <si>
    <t>0</t>
    <phoneticPr fontId="1" type="noConversion"/>
  </si>
  <si>
    <t>10</t>
    <phoneticPr fontId="1" type="noConversion"/>
  </si>
  <si>
    <t>20</t>
    <phoneticPr fontId="1" type="noConversion"/>
  </si>
  <si>
    <t>30</t>
    <phoneticPr fontId="1" type="noConversion"/>
  </si>
  <si>
    <t>E10</t>
  </si>
  <si>
    <t>E11</t>
  </si>
  <si>
    <t>E12</t>
  </si>
  <si>
    <t>E13</t>
  </si>
  <si>
    <t>1</t>
    <phoneticPr fontId="1" type="noConversion"/>
  </si>
  <si>
    <t>보스몬스터주기</t>
    <phoneticPr fontId="1" type="noConversion"/>
  </si>
  <si>
    <t>파워(기본데미지+)</t>
    <phoneticPr fontId="1" type="noConversion"/>
  </si>
  <si>
    <t>100</t>
    <phoneticPr fontId="1" type="noConversion"/>
  </si>
  <si>
    <t>200</t>
    <phoneticPr fontId="1" type="noConversion"/>
  </si>
  <si>
    <t>300</t>
    <phoneticPr fontId="1" type="noConversion"/>
  </si>
  <si>
    <t>50</t>
    <phoneticPr fontId="1" type="noConversion"/>
  </si>
  <si>
    <t>400</t>
    <phoneticPr fontId="1" type="noConversion"/>
  </si>
  <si>
    <t>500</t>
    <phoneticPr fontId="1" type="noConversion"/>
  </si>
  <si>
    <t>600</t>
    <phoneticPr fontId="1" type="noConversion"/>
  </si>
  <si>
    <t>50층 테스트맵</t>
    <phoneticPr fontId="1" type="noConversion"/>
  </si>
  <si>
    <t>3</t>
  </si>
  <si>
    <t>3</t>
    <phoneticPr fontId="1" type="noConversion"/>
  </si>
  <si>
    <t>elementals</t>
    <phoneticPr fontId="1" type="noConversion"/>
  </si>
  <si>
    <t>1+G2/200</t>
    <phoneticPr fontId="1" type="noConversion"/>
  </si>
  <si>
    <t>열1</t>
  </si>
  <si>
    <t>basedamage</t>
    <phoneticPr fontId="1" type="noConversion"/>
  </si>
  <si>
    <t>id</t>
    <phoneticPr fontId="1" type="noConversion"/>
  </si>
  <si>
    <t>name</t>
    <phoneticPr fontId="1" type="noConversion"/>
  </si>
  <si>
    <t>skillname</t>
    <phoneticPr fontId="1" type="noConversion"/>
  </si>
  <si>
    <t>baseprice</t>
    <phoneticPr fontId="1" type="noConversion"/>
  </si>
  <si>
    <t>baselevel</t>
    <phoneticPr fontId="1" type="noConversion"/>
  </si>
  <si>
    <t>skillprefab</t>
    <phoneticPr fontId="1" type="noConversion"/>
  </si>
  <si>
    <t>나누기3</t>
    <phoneticPr fontId="1" type="noConversion"/>
  </si>
  <si>
    <t>절반</t>
    <phoneticPr fontId="1" type="noConversion"/>
  </si>
  <si>
    <t>나누기10</t>
    <phoneticPr fontId="1" type="noConversion"/>
  </si>
  <si>
    <t>10000</t>
    <phoneticPr fontId="1" type="noConversion"/>
  </si>
  <si>
    <t>검연마10</t>
  </si>
  <si>
    <t>R01-1</t>
    <phoneticPr fontId="1" type="noConversion"/>
  </si>
  <si>
    <t>R01-2</t>
  </si>
  <si>
    <t>R01-3</t>
  </si>
  <si>
    <t>R01-4</t>
  </si>
  <si>
    <t>R01-5</t>
  </si>
  <si>
    <t>R01-6</t>
  </si>
  <si>
    <t>R02-2</t>
  </si>
  <si>
    <t>R02-3</t>
  </si>
  <si>
    <t>R02-4</t>
  </si>
  <si>
    <t>R02-5</t>
  </si>
  <si>
    <t>R02-6</t>
  </si>
  <si>
    <t>hero01</t>
    <phoneticPr fontId="1" type="noConversion"/>
  </si>
  <si>
    <t>hero02</t>
    <phoneticPr fontId="1" type="noConversion"/>
  </si>
  <si>
    <t>hero03</t>
  </si>
  <si>
    <t>hero04</t>
  </si>
  <si>
    <t>hero05</t>
  </si>
  <si>
    <t>hero06</t>
  </si>
  <si>
    <t>hero07</t>
  </si>
  <si>
    <t>hero08</t>
  </si>
  <si>
    <t>hero09</t>
  </si>
  <si>
    <t>hero10</t>
  </si>
  <si>
    <t>fireball01</t>
    <phoneticPr fontId="1" type="noConversion"/>
  </si>
  <si>
    <t>fireball02</t>
  </si>
  <si>
    <t>fireball03</t>
  </si>
  <si>
    <t>fireball04</t>
  </si>
  <si>
    <t>iceblock01</t>
    <phoneticPr fontId="1" type="noConversion"/>
  </si>
  <si>
    <t>iceblock02</t>
  </si>
  <si>
    <t>iceblock03</t>
  </si>
  <si>
    <t>iceblock04</t>
  </si>
  <si>
    <t>fireball05</t>
  </si>
  <si>
    <t>fireball06</t>
  </si>
  <si>
    <t>fireball07</t>
  </si>
  <si>
    <t>fireball08</t>
  </si>
  <si>
    <t>fireball09</t>
  </si>
  <si>
    <t>rock01</t>
    <phoneticPr fontId="1" type="noConversion"/>
  </si>
  <si>
    <t>rock02</t>
  </si>
  <si>
    <t>iceblock05</t>
  </si>
  <si>
    <t>iceblock06</t>
  </si>
  <si>
    <t>iceblock07</t>
  </si>
  <si>
    <t>iceblock08</t>
  </si>
  <si>
    <t>iceblock09</t>
  </si>
  <si>
    <t>rock03</t>
  </si>
  <si>
    <t>rock04</t>
  </si>
  <si>
    <t>rock05</t>
  </si>
  <si>
    <t>rock06</t>
  </si>
  <si>
    <t>rock07</t>
  </si>
  <si>
    <t>rock08</t>
  </si>
  <si>
    <t>electricball01</t>
    <phoneticPr fontId="1" type="noConversion"/>
  </si>
  <si>
    <t>electricball02</t>
    <phoneticPr fontId="1" type="noConversion"/>
  </si>
  <si>
    <t>electricball03</t>
  </si>
  <si>
    <t>electricball04</t>
  </si>
  <si>
    <t>electricball05</t>
  </si>
  <si>
    <t>electricball06</t>
  </si>
  <si>
    <t>electricball07</t>
  </si>
  <si>
    <t>전기연마6</t>
  </si>
  <si>
    <t>전기연마7</t>
  </si>
  <si>
    <t>바위연마3</t>
  </si>
  <si>
    <t>바위연마4</t>
  </si>
  <si>
    <t>얼음연마3</t>
  </si>
  <si>
    <t>얼음연마4</t>
  </si>
  <si>
    <t>얼음연마5</t>
  </si>
  <si>
    <t>얼음연마9</t>
  </si>
  <si>
    <t>불연마3</t>
  </si>
  <si>
    <t>불연마4</t>
  </si>
  <si>
    <t>불연마5</t>
  </si>
  <si>
    <t>불연마6</t>
  </si>
  <si>
    <t>불연마7</t>
  </si>
  <si>
    <t>검연마3</t>
  </si>
  <si>
    <t>검연마4</t>
  </si>
  <si>
    <t>검연마5</t>
  </si>
  <si>
    <t>검연마6</t>
  </si>
  <si>
    <t>물연마3</t>
    <phoneticPr fontId="1" type="noConversion"/>
  </si>
  <si>
    <t>물연마4</t>
    <phoneticPr fontId="1" type="noConversion"/>
  </si>
  <si>
    <t>waterball01</t>
    <phoneticPr fontId="1" type="noConversion"/>
  </si>
  <si>
    <t>waterball02</t>
    <phoneticPr fontId="1" type="noConversion"/>
  </si>
  <si>
    <t>waterball03</t>
    <phoneticPr fontId="1" type="noConversion"/>
  </si>
  <si>
    <t>waterball04</t>
    <phoneticPr fontId="1" type="noConversion"/>
  </si>
  <si>
    <t>대지연마1</t>
    <phoneticPr fontId="1" type="noConversion"/>
  </si>
  <si>
    <t>대지연마2</t>
    <phoneticPr fontId="1" type="noConversion"/>
  </si>
  <si>
    <t>earthball</t>
    <phoneticPr fontId="1" type="noConversion"/>
  </si>
  <si>
    <t>earthball01</t>
    <phoneticPr fontId="1" type="noConversion"/>
  </si>
  <si>
    <t>earthball02</t>
    <phoneticPr fontId="1" type="noConversion"/>
  </si>
  <si>
    <t>시간왜곡5</t>
  </si>
  <si>
    <t>시간왜곡6</t>
  </si>
  <si>
    <t>시간왜곡7</t>
  </si>
  <si>
    <t>시간왜곡8</t>
  </si>
  <si>
    <t>requireid</t>
    <phoneticPr fontId="1" type="noConversion"/>
  </si>
  <si>
    <t>icon</t>
    <phoneticPr fontId="1" type="noConversion"/>
  </si>
  <si>
    <t>icontext</t>
    <phoneticPr fontId="1" type="noConversion"/>
  </si>
  <si>
    <t>POTPercent</t>
    <phoneticPr fontId="1" type="noConversion"/>
  </si>
  <si>
    <t>baseTime</t>
    <phoneticPr fontId="1" type="noConversion"/>
  </si>
  <si>
    <t>R00-1</t>
    <phoneticPr fontId="1" type="noConversion"/>
  </si>
  <si>
    <t>R00-2</t>
  </si>
  <si>
    <t>R00-3</t>
  </si>
  <si>
    <t>R00-4</t>
  </si>
  <si>
    <t>R00-5</t>
  </si>
  <si>
    <t>R00-6</t>
  </si>
  <si>
    <t>R00-7</t>
  </si>
  <si>
    <t>R02-1</t>
    <phoneticPr fontId="1" type="noConversion"/>
  </si>
  <si>
    <t>R00-8</t>
  </si>
  <si>
    <t>28800</t>
    <phoneticPr fontId="1" type="noConversion"/>
  </si>
  <si>
    <t>Icon_12</t>
    <phoneticPr fontId="1" type="noConversion"/>
  </si>
  <si>
    <t>false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</si>
  <si>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</si>
  <si>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</si>
  <si>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</si>
  <si>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더블소드</t>
    <phoneticPr fontId="1" type="noConversion"/>
  </si>
  <si>
    <t>우박완드</t>
    <phoneticPr fontId="1" type="noConversion"/>
  </si>
  <si>
    <t>어태커링</t>
    <phoneticPr fontId="1" type="noConversion"/>
  </si>
  <si>
    <t>스톤링</t>
    <phoneticPr fontId="1" type="noConversion"/>
  </si>
  <si>
    <t>더미</t>
    <phoneticPr fontId="1" type="noConversion"/>
  </si>
  <si>
    <t>견습검</t>
    <phoneticPr fontId="1" type="noConversion"/>
  </si>
  <si>
    <t>견습지팡이</t>
    <phoneticPr fontId="1" type="noConversion"/>
  </si>
  <si>
    <t>견습링</t>
    <phoneticPr fontId="1" type="noConversion"/>
  </si>
  <si>
    <t>견습링2</t>
    <phoneticPr fontId="1" type="noConversion"/>
  </si>
  <si>
    <t>소드</t>
    <phoneticPr fontId="1" type="noConversion"/>
  </si>
  <si>
    <t>로드</t>
    <phoneticPr fontId="1" type="noConversion"/>
  </si>
  <si>
    <t>파이어링</t>
    <phoneticPr fontId="1" type="noConversion"/>
  </si>
  <si>
    <t>프리즈링</t>
    <phoneticPr fontId="1" type="noConversion"/>
  </si>
  <si>
    <t>엘레멘탈링</t>
    <phoneticPr fontId="1" type="noConversion"/>
  </si>
  <si>
    <t>플레임소드</t>
    <phoneticPr fontId="1" type="noConversion"/>
  </si>
  <si>
    <t>ES00</t>
    <phoneticPr fontId="1" type="noConversion"/>
  </si>
  <si>
    <t>마스터스탭</t>
    <phoneticPr fontId="1" type="noConversion"/>
  </si>
  <si>
    <t>썬더링</t>
    <phoneticPr fontId="1" type="noConversion"/>
  </si>
  <si>
    <t>E14</t>
  </si>
  <si>
    <t>E15</t>
  </si>
  <si>
    <t>E16</t>
  </si>
  <si>
    <t>Order</t>
    <phoneticPr fontId="1" type="noConversion"/>
  </si>
  <si>
    <t>description</t>
    <phoneticPr fontId="1" type="noConversion"/>
  </si>
  <si>
    <t>type</t>
    <phoneticPr fontId="1" type="noConversion"/>
  </si>
  <si>
    <t>strvalue</t>
    <phoneticPr fontId="1" type="noConversion"/>
  </si>
  <si>
    <t>cooltime</t>
    <phoneticPr fontId="1" type="noConversion"/>
  </si>
  <si>
    <t>stackperchest</t>
    <phoneticPr fontId="1" type="noConversion"/>
  </si>
  <si>
    <t>droplevel</t>
    <phoneticPr fontId="1" type="noConversion"/>
  </si>
  <si>
    <t>absrate</t>
    <phoneticPr fontId="1" type="noConversion"/>
  </si>
  <si>
    <t>density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</si>
</sst>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59999389629810485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ck">
        <color theme="0"/>
      </bottom>
      <diagonal/>
    </border>
    <border>
      <left style="thin">
        <color indexed="64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3" fillId="0" borderId="0" xfId="0" applyNumberFormat="1" applyFont="1" applyBorder="1">
      <alignment vertical="center"/>
    </xf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2" borderId="3" xfId="0" applyNumberFormat="1" applyFont="1" applyFill="1" applyBorder="1" applyAlignment="1">
      <alignment vertical="center"/>
    </xf>
    <xf numFmtId="49" fontId="0" fillId="4" borderId="2" xfId="0" applyNumberFormat="1" applyFont="1" applyFill="1" applyBorder="1">
      <alignment vertical="center"/>
    </xf>
    <xf numFmtId="49" fontId="0" fillId="5" borderId="2" xfId="0" applyNumberFormat="1" applyFont="1" applyFill="1" applyBorder="1">
      <alignment vertical="center"/>
    </xf>
    <xf numFmtId="0" fontId="4" fillId="7" borderId="4" xfId="0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7" fillId="6" borderId="6" xfId="0" applyNumberFormat="1" applyFont="1" applyFill="1" applyBorder="1">
      <alignment vertical="center"/>
    </xf>
    <xf numFmtId="49" fontId="8" fillId="4" borderId="3" xfId="0" applyNumberFormat="1" applyFont="1" applyFill="1" applyBorder="1">
      <alignment vertical="center"/>
    </xf>
    <xf numFmtId="49" fontId="6" fillId="4" borderId="11" xfId="0" applyNumberFormat="1" applyFont="1" applyFill="1" applyBorder="1">
      <alignment vertical="center"/>
    </xf>
    <xf numFmtId="49" fontId="6" fillId="5" borderId="12" xfId="0" applyNumberFormat="1" applyFont="1" applyFill="1" applyBorder="1">
      <alignment vertical="center"/>
    </xf>
    <xf numFmtId="49" fontId="6" fillId="5" borderId="1" xfId="0" applyNumberFormat="1" applyFont="1" applyFill="1" applyBorder="1">
      <alignment vertical="center"/>
    </xf>
    <xf numFmtId="49" fontId="6" fillId="4" borderId="12" xfId="0" applyNumberFormat="1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3" fillId="5" borderId="2" xfId="0" applyNumberFormat="1" applyFont="1" applyFill="1" applyBorder="1">
      <alignment vertical="center"/>
    </xf>
    <xf numFmtId="0" fontId="6" fillId="4" borderId="1" xfId="0" applyNumberFormat="1" applyFont="1" applyFill="1" applyBorder="1">
      <alignment vertical="center"/>
    </xf>
    <xf numFmtId="0" fontId="6" fillId="5" borderId="1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7" fillId="8" borderId="9" xfId="0" applyNumberFormat="1" applyFont="1" applyFill="1" applyBorder="1">
      <alignment vertical="center"/>
    </xf>
    <xf numFmtId="0" fontId="6" fillId="8" borderId="1" xfId="0" applyNumberFormat="1" applyFont="1" applyFill="1" applyBorder="1">
      <alignment vertical="center"/>
    </xf>
    <xf numFmtId="49" fontId="6" fillId="5" borderId="16" xfId="0" applyNumberFormat="1" applyFont="1" applyFill="1" applyBorder="1">
      <alignment vertical="center"/>
    </xf>
    <xf numFmtId="0" fontId="6" fillId="5" borderId="16" xfId="0" applyNumberFormat="1" applyFont="1" applyFill="1" applyBorder="1">
      <alignment vertical="center"/>
    </xf>
    <xf numFmtId="0" fontId="0" fillId="0" borderId="0" xfId="0" applyAlignment="1">
      <alignment vertical="center" wrapText="1"/>
    </xf>
    <xf numFmtId="0" fontId="9" fillId="8" borderId="13" xfId="0" applyNumberFormat="1" applyFont="1" applyFill="1" applyBorder="1">
      <alignment vertical="center"/>
    </xf>
    <xf numFmtId="0" fontId="9" fillId="10" borderId="13" xfId="0" applyNumberFormat="1" applyFont="1" applyFill="1" applyBorder="1">
      <alignment vertical="center"/>
    </xf>
    <xf numFmtId="0" fontId="10" fillId="11" borderId="5" xfId="0" applyNumberFormat="1" applyFont="1" applyFill="1" applyBorder="1">
      <alignment vertical="center"/>
    </xf>
    <xf numFmtId="0" fontId="9" fillId="8" borderId="4" xfId="0" applyNumberFormat="1" applyFont="1" applyFill="1" applyBorder="1">
      <alignment vertical="center"/>
    </xf>
    <xf numFmtId="0" fontId="9" fillId="9" borderId="14" xfId="0" applyNumberFormat="1" applyFont="1" applyFill="1" applyBorder="1">
      <alignment vertical="center"/>
    </xf>
    <xf numFmtId="0" fontId="9" fillId="10" borderId="7" xfId="0" applyNumberFormat="1" applyFont="1" applyFill="1" applyBorder="1">
      <alignment vertical="center"/>
    </xf>
    <xf numFmtId="0" fontId="9" fillId="10" borderId="8" xfId="0" applyNumberFormat="1" applyFont="1" applyFill="1" applyBorder="1">
      <alignment vertical="center"/>
    </xf>
    <xf numFmtId="0" fontId="9" fillId="10" borderId="17" xfId="0" applyNumberFormat="1" applyFont="1" applyFill="1" applyBorder="1">
      <alignment vertical="center"/>
    </xf>
    <xf numFmtId="0" fontId="9" fillId="10" borderId="10" xfId="0" applyNumberFormat="1" applyFont="1" applyFill="1" applyBorder="1">
      <alignment vertical="center"/>
    </xf>
    <xf numFmtId="0" fontId="9" fillId="6" borderId="10" xfId="0" applyNumberFormat="1" applyFont="1" applyFill="1" applyBorder="1">
      <alignment vertical="center"/>
    </xf>
    <xf numFmtId="0" fontId="9" fillId="6" borderId="15" xfId="0" applyNumberFormat="1" applyFont="1" applyFill="1" applyBorder="1">
      <alignment vertical="center"/>
    </xf>
    <xf numFmtId="0" fontId="9" fillId="6" borderId="6" xfId="0" applyNumberFormat="1" applyFont="1" applyFill="1" applyBorder="1">
      <alignment vertical="center"/>
    </xf>
    <xf numFmtId="0" fontId="3" fillId="8" borderId="5" xfId="0" applyNumberFormat="1" applyFont="1" applyFill="1" applyBorder="1">
      <alignment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NumberFormat="1" applyFont="1" applyFill="1" applyBorder="1">
      <alignment vertical="center"/>
    </xf>
    <xf numFmtId="0" fontId="3" fillId="8" borderId="12" xfId="0" applyNumberFormat="1" applyFont="1" applyFill="1" applyBorder="1">
      <alignment vertical="center"/>
    </xf>
    <xf numFmtId="0" fontId="3" fillId="8" borderId="1" xfId="0" applyNumberFormat="1" applyFont="1" applyFill="1" applyBorder="1">
      <alignment vertical="center"/>
    </xf>
    <xf numFmtId="0" fontId="3" fillId="4" borderId="2" xfId="0" applyNumberFormat="1" applyFont="1" applyFill="1" applyBorder="1">
      <alignment vertical="center"/>
    </xf>
    <xf numFmtId="0" fontId="3" fillId="8" borderId="0" xfId="0" applyNumberFormat="1" applyFont="1" applyFill="1" applyBorder="1">
      <alignment vertical="center"/>
    </xf>
    <xf numFmtId="0" fontId="3" fillId="0" borderId="0" xfId="0" applyFont="1">
      <alignment vertical="center"/>
    </xf>
    <xf numFmtId="49" fontId="3" fillId="5" borderId="1" xfId="0" applyNumberFormat="1" applyFont="1" applyFill="1" applyBorder="1">
      <alignment vertical="center"/>
    </xf>
    <xf numFmtId="49" fontId="3" fillId="0" borderId="0" xfId="0" applyNumberFormat="1" applyFont="1">
      <alignment vertical="center"/>
    </xf>
    <xf numFmtId="0" fontId="3" fillId="5" borderId="1" xfId="0" applyNumberFormat="1" applyFont="1" applyFill="1" applyBorder="1">
      <alignment vertical="center"/>
    </xf>
    <xf numFmtId="0" fontId="3" fillId="5" borderId="12" xfId="0" applyNumberFormat="1" applyFont="1" applyFill="1" applyBorder="1">
      <alignment vertical="center"/>
    </xf>
    <xf numFmtId="0" fontId="3" fillId="5" borderId="2" xfId="0" applyNumberFormat="1" applyFont="1" applyFill="1" applyBorder="1">
      <alignment vertical="center"/>
    </xf>
    <xf numFmtId="0" fontId="3" fillId="0" borderId="0" xfId="0" applyNumberFormat="1" applyFont="1">
      <alignment vertical="center"/>
    </xf>
    <xf numFmtId="0" fontId="3" fillId="4" borderId="12" xfId="0" applyNumberFormat="1" applyFont="1" applyFill="1" applyBorder="1">
      <alignment vertical="center"/>
    </xf>
    <xf numFmtId="49" fontId="3" fillId="4" borderId="16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0" fontId="9" fillId="9" borderId="13" xfId="0" applyNumberFormat="1" applyFont="1" applyFill="1" applyBorder="1">
      <alignment vertical="center"/>
    </xf>
    <xf numFmtId="0" fontId="9" fillId="8" borderId="18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9" borderId="6" xfId="0" applyNumberFormat="1" applyFont="1" applyFill="1" applyBorder="1">
      <alignment vertical="center"/>
    </xf>
    <xf numFmtId="0" fontId="7" fillId="3" borderId="6" xfId="0" applyNumberFormat="1" applyFont="1" applyFill="1" applyBorder="1">
      <alignment vertical="center"/>
    </xf>
    <xf numFmtId="0" fontId="7" fillId="6" borderId="14" xfId="0" applyNumberFormat="1" applyFont="1" applyFill="1" applyBorder="1">
      <alignment vertical="center"/>
    </xf>
    <xf numFmtId="0" fontId="6" fillId="6" borderId="1" xfId="0" applyNumberFormat="1" applyFont="1" applyFill="1" applyBorder="1">
      <alignment vertical="center"/>
    </xf>
    <xf numFmtId="49" fontId="6" fillId="8" borderId="1" xfId="0" applyNumberFormat="1" applyFont="1" applyFill="1" applyBorder="1">
      <alignment vertical="center"/>
    </xf>
    <xf numFmtId="49" fontId="6" fillId="9" borderId="1" xfId="0" applyNumberFormat="1" applyFont="1" applyFill="1" applyBorder="1">
      <alignment vertical="center"/>
    </xf>
    <xf numFmtId="0" fontId="3" fillId="4" borderId="0" xfId="0" applyNumberFormat="1" applyFont="1" applyFill="1" applyBorder="1">
      <alignment vertical="center"/>
    </xf>
    <xf numFmtId="0" fontId="4" fillId="3" borderId="13" xfId="0" applyFont="1" applyFill="1" applyBorder="1">
      <alignment vertical="center"/>
    </xf>
    <xf numFmtId="0" fontId="11" fillId="3" borderId="13" xfId="0" applyFont="1" applyFill="1" applyBorder="1">
      <alignment vertical="center"/>
    </xf>
    <xf numFmtId="0" fontId="11" fillId="3" borderId="4" xfId="0" applyFont="1" applyFill="1" applyBorder="1">
      <alignment vertical="center"/>
    </xf>
    <xf numFmtId="0" fontId="4" fillId="3" borderId="19" xfId="0" applyFont="1" applyFill="1" applyBorder="1">
      <alignment vertical="center"/>
    </xf>
    <xf numFmtId="49" fontId="0" fillId="4" borderId="1" xfId="0" applyNumberFormat="1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>
      <alignment vertical="center"/>
    </xf>
    <xf numFmtId="0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NumberFormat="1" applyFont="1" applyFill="1" applyBorder="1">
      <alignment vertical="center"/>
    </xf>
    <xf numFmtId="0" fontId="2" fillId="10" borderId="1" xfId="0" applyNumberFormat="1" applyFont="1" applyFill="1" applyBorder="1" applyAlignment="1">
      <alignment vertical="center"/>
    </xf>
    <xf numFmtId="49" fontId="0" fillId="4" borderId="16" xfId="0" applyNumberFormat="1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2" fillId="2" borderId="16" xfId="0" applyNumberFormat="1" applyFont="1" applyFill="1" applyBorder="1" applyAlignment="1">
      <alignment vertical="center"/>
    </xf>
    <xf numFmtId="0" fontId="2" fillId="10" borderId="16" xfId="0" applyNumberFormat="1" applyFont="1" applyFill="1" applyBorder="1" applyAlignment="1">
      <alignment vertical="center"/>
    </xf>
    <xf numFmtId="0" fontId="0" fillId="4" borderId="16" xfId="0" applyNumberFormat="1" applyFont="1" applyFill="1" applyBorder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49" fontId="0" fillId="5" borderId="1" xfId="0" applyNumberFormat="1" applyFill="1" applyBorder="1">
      <alignment vertical="center"/>
    </xf>
    <xf numFmtId="0" fontId="0" fillId="4" borderId="16" xfId="0" applyFont="1" applyFill="1" applyBorder="1" applyAlignment="1">
      <alignment horizontal="right" vertical="center"/>
    </xf>
    <xf numFmtId="49" fontId="0" fillId="4" borderId="16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>
      <alignment vertical="center"/>
    </xf>
    <xf numFmtId="49" fontId="3" fillId="5" borderId="0" xfId="0" applyNumberFormat="1" applyFont="1" applyFill="1" applyBorder="1">
      <alignment vertical="center"/>
    </xf>
    <xf numFmtId="49" fontId="3" fillId="5" borderId="16" xfId="0" applyNumberFormat="1" applyFont="1" applyFill="1" applyBorder="1">
      <alignment vertical="center"/>
    </xf>
    <xf numFmtId="0" fontId="3" fillId="5" borderId="16" xfId="0" applyNumberFormat="1" applyFont="1" applyFill="1" applyBorder="1">
      <alignment vertical="center"/>
    </xf>
    <xf numFmtId="0" fontId="3" fillId="5" borderId="20" xfId="0" applyNumberFormat="1" applyFont="1" applyFill="1" applyBorder="1">
      <alignment vertical="center"/>
    </xf>
    <xf numFmtId="0" fontId="14" fillId="12" borderId="0" xfId="0" applyNumberFormat="1" applyFont="1" applyFill="1">
      <alignment vertical="center"/>
    </xf>
    <xf numFmtId="49" fontId="14" fillId="12" borderId="0" xfId="0" applyNumberFormat="1" applyFont="1" applyFill="1">
      <alignment vertical="center"/>
    </xf>
    <xf numFmtId="49" fontId="13" fillId="13" borderId="1" xfId="0" applyNumberFormat="1" applyFont="1" applyFill="1" applyBorder="1">
      <alignment vertical="center"/>
    </xf>
    <xf numFmtId="0" fontId="13" fillId="12" borderId="0" xfId="0" applyNumberFormat="1" applyFont="1" applyFill="1">
      <alignment vertical="center"/>
    </xf>
    <xf numFmtId="49" fontId="15" fillId="12" borderId="0" xfId="0" applyNumberFormat="1" applyFont="1" applyFill="1">
      <alignment vertical="center"/>
    </xf>
    <xf numFmtId="0" fontId="15" fillId="12" borderId="0" xfId="0" applyNumberFormat="1" applyFont="1" applyFill="1" applyBorder="1">
      <alignment vertical="center"/>
    </xf>
    <xf numFmtId="49" fontId="4" fillId="3" borderId="13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  <xf numFmtId="49" fontId="0" fillId="5" borderId="2" xfId="0" applyNumberFormat="1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left" vertical="center"/>
    </xf>
    <xf numFmtId="0" fontId="0" fillId="5" borderId="1" xfId="0" applyNumberFormat="1" applyFont="1" applyFill="1" applyBorder="1" applyAlignment="1">
      <alignment horizontal="left" vertical="center"/>
    </xf>
    <xf numFmtId="49" fontId="12" fillId="3" borderId="4" xfId="0" applyNumberFormat="1" applyFont="1" applyFill="1" applyBorder="1" applyAlignment="1">
      <alignment horizontal="left" vertical="center"/>
    </xf>
    <xf numFmtId="0" fontId="0" fillId="4" borderId="2" xfId="0" applyNumberFormat="1" applyFill="1" applyBorder="1" applyAlignment="1">
      <alignment horizontal="left" vertical="center"/>
    </xf>
    <xf numFmtId="0" fontId="0" fillId="5" borderId="2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4" borderId="16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86"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0" formatCode="@"/>
      <fill>
        <patternFill patternType="solid">
          <fgColor theme="4"/>
          <bgColor theme="4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6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border outline="0">
        <right style="thin">
          <color theme="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1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showlevel" form="unqualified" type="xsd:integer"/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sequence minOccurs="0">
                  <xsd:element minOccurs="0" nillable="true" name="Stats" form="unqualified">
                    <xsd:complexType>
                      <xsd:attribute name="target1" form="unqualified" type="xsd:integer"/>
                      <xsd:attribute name="target2" form="unqualified" type="xsd:integer"/>
                      <xsd:attribute name="target3" form="unqualified" type="xsd:integer"/>
                      <xsd:attribute name="target4" form="unqualified" type="xsd:integer"/>
                    </xsd:complexType>
                  </xsd:element>
                </xsd:sequenc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belong" form="unqualified" type="xsd:string"/>
                <xsd:attribute name="dropstart" form="unqualified" type="xsd:integer"/>
                <xsd:attribute name="dropend" form="unqualified" type="xsd:string"/>
                <xsd:attribute name="grade" form="unqualified" type="xsd:integer"/>
                <xsd:attribute name="type" form="unqualified" type="xsd:string"/>
                <xsd:attribute name="skill" form="unqualified" type="xsd:string"/>
              </xsd:complexType>
            </xsd:element>
          </xsd:sequence>
        </xsd:complexType>
      </xsd:element>
    </xsd:schema>
  </Schema>
  <Schema ID="Schema17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start" form="unqualified" type="xsd:integer"/>
                <xsd:attribute name="dropend" form="unqualified" type="xsd:integer"/>
              </xsd:complexType>
            </xsd:element>
          </xsd:sequence>
        </xsd:complexType>
      </xsd:element>
    </xsd:schema>
  </Schema>
  <Schema ID="Schema18">
    <xsd:schema xmlns:xsd="http://www.w3.org/2001/XMLSchema" xmlns="">
      <xsd:element nillable="true" name="Maps">
        <xsd:complexType>
          <xsd:sequence minOccurs="0">
            <xsd:element minOccurs="0" maxOccurs="unbounded" nillable="true" name="Map" form="unqualified">
              <xsd:complexType>
                <xsd:sequence minOccurs="0">
                  <xsd:element minOccurs="0" nillable="true" name="MapReward" form="unqualified">
                    <xsd:complexType>
                      <xsd:attribute name="rewardlevel" form="unqualified" type="xsd:integer"/>
                      <xsd:attribute name="prevrewardlevel" form="unqualified" type="xsd:string"/>
                      <xsd:attribute name="itemcount" form="unqualified" type="xsd:string"/>
                    </xsd:complexType>
                  </xsd:element>
                  <xsd:element minOccurs="0" nillable="true" name="MapMonster" form="unqualified">
                    <xsd:complexType>
                      <xsd:attribute name="levelperfloor" form="unqualified" type="xsd:integer"/>
                      <xsd:attribute name="monsterperstage" form="unqualified" type="xsd:string"/>
                      <xsd:attribute name="monsterhp" form="unqualified" type="xsd:integer"/>
                      <xsd:attribute name="bosshp" form="unqualified" type="xsd:string"/>
                      <xsd:attribute name="chestpermonster" form="unqualified" type="xsd:string"/>
                      <xsd:attribute name="chestperboss" form="unqualified" type="xsd:string"/>
                      <xsd:attribute name="bossterm" form="unqualified" type="xsd:string"/>
                    </xsd:complexType>
                  </xsd:element>
                </xsd:sequence>
                <xsd:attribute name="id" form="unqualified" type="xsd:string"/>
                <xsd:attribute name="requireclearmap" form="unqualified" type="xsd:string"/>
                <xsd:attribute name="name" form="unqualified" type="xsd:string"/>
                <xsd:attribute name="difficulty" form="unqualified" type="xsd:integer"/>
                <xsd:attribute name="limittime" form="unqualified" type="xsd:string"/>
                <xsd:attribute name="maxfloor" form="unqualified" type="xsd:string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Powers">
        <xsd:complexType>
          <xsd:sequence minOccurs="0">
            <xsd:element minOccurs="0" maxOccurs="unbounded" nillable="true" name="Power" form="unqualified">
              <xsd:complexType>
                <xsd:attribute name="level" form="unqualified" type="xsd:integer"/>
                <xsd:attribute name="basedmg" form="unqualified" type="xsd:integer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mgdensity" form="unqualified" type="xsd:integer"/>
                <xsd:attribute name="basedamage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16">
    <xsd:schema xmlns:xsd="http://www.w3.org/2001/XMLSchema" xmlns="">
      <xsd:element nillable="true" name="Consumables">
        <xsd:complexType>
          <xsd:sequence minOccurs="0">
            <xsd:element minOccurs="0" maxOccurs="unbounded" nillable="true" name="Consumable" form="unqualified">
              <xsd:complexType>
                <xsd:sequence minOccurs="0">
                  <xsd:element minOccurs="0" nillable="true" name="NestedIcon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icontext" form="unqualified" type="xsd:string"/>
                    </xsd:complexType>
                  </xsd:element>
                  <xsd:element minOccurs="0" nillable="true" name="Usage" form="unqualified">
                    <xsd:complexType>
                      <xsd:attribute name="type" form="unqualified" type="xsd:integer"/>
                      <xsd:attribute name="value" form="unqualified" type="xsd:integer"/>
                      <xsd:attribute name="strvalue" form="unqualified" type="xsd:integer"/>
                      <xsd:attribute name="cooltime" form="unqualified" type="xsd:string"/>
                    </xsd:complexType>
                  </xsd:element>
                  <xsd:element minOccurs="0" nillable="true" name="DropInfo" form="unqualified">
                    <xsd:complexType>
                      <xsd:attribute name="stackperchest" form="unqualified" type="xsd:string"/>
                      <xsd:attribute name="droplevel" form="unqualified" type="xsd:integer"/>
                      <xsd:attribute name="absrate" form="unqualified" type="xsd:integer"/>
                      <xsd:attribute name="density" form="unqualified" type="xsd:string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description" form="unqualified" type="xsd:string"/>
                <xsd:attribute name="order" form="unqualified" type="xsd:integer"/>
              </xsd:complexType>
            </xsd:element>
          </xsd:sequence>
        </xsd:complexType>
      </xsd:element>
    </xsd:schema>
  </Schema>
  <Map ID="96" Name="Consumables_맵" RootElement="Consumables" SchemaID="Schema16" ShowImportExportValidationErrors="false" AutoFit="true" Append="false" PreserveSortAFLayout="true" PreserveFormat="true">
    <DataBinding FileBinding="true" ConnectionID="4" DataBindingLoadMode="1"/>
  </Map>
  <Map ID="87" Name="Elementals_맵" RootElement="Elementals" SchemaID="Schema15" ShowImportExportValidationErrors="false" AutoFit="true" Append="false" PreserveSortAFLayout="true" PreserveFormat="true">
    <DataBinding FileBinding="true" ConnectionID="7" DataBindingLoadMode="1"/>
  </Map>
  <Map ID="66" Name="Equipments_맵" RootElement="Equipments" SchemaID="Schema13" ShowImportExportValidationErrors="false" AutoFit="true" Append="false" PreserveSortAFLayout="true" PreserveFormat="true">
    <DataBinding FileBinding="true" ConnectionID="17" DataBindingLoadMode="1"/>
  </Map>
  <Map ID="69" Name="EquipmentSkills_맵" RootElement="EquipmentSkills" SchemaID="Schema17" ShowImportExportValidationErrors="false" AutoFit="true" Append="false" PreserveSortAFLayout="true" PreserveFormat="true">
    <DataBinding FileBinding="true" ConnectionID="28" DataBindingLoadMode="1"/>
  </Map>
  <Map ID="77" Name="Maps_맵" RootElement="Maps" SchemaID="Schema18" ShowImportExportValidationErrors="false" AutoFit="true" Append="false" PreserveSortAFLayout="true" PreserveFormat="true">
    <DataBinding FileBinding="true" ConnectionID="33" DataBindingLoadMode="1"/>
  </Map>
  <Map ID="82" Name="Powers_맵" RootElement="Powers" SchemaID="Schema12" ShowImportExportValidationErrors="false" AutoFit="true" Append="false" PreserveSortAFLayout="true" PreserveFormat="true">
    <DataBinding FileBinding="true" ConnectionID="22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35" DataBindingLoadMode="1"/>
  </Map>
  <Map ID="63" Name="Researches_맵" RootElement="Researches" SchemaID="Schema11" ShowImportExportValidationErrors="false" AutoFit="true" Append="false" PreserveSortAFLayout="true" PreserveFormat="true">
    <DataBinding FileBinding="true" ConnectionID="45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4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4" name="표4" displayName="표4" ref="A1:P12" tableType="xml" totalsRowShown="0" connectionId="33">
  <autoFilter ref="A1:P12">
    <filterColumn colId="15"/>
  </autoFilter>
  <tableColumns count="16">
    <tableColumn id="1" uniqueName="id" name="아이디">
      <xmlColumnPr mapId="77" xpath="/Maps/Map/@id" xmlDataType="string"/>
    </tableColumn>
    <tableColumn id="2" uniqueName="requireclearmap" name="요구맵">
      <xmlColumnPr mapId="77" xpath="/Maps/Map/@requireclearmap" xmlDataType="string"/>
    </tableColumn>
    <tableColumn id="3" uniqueName="name" name="맵이름">
      <xmlColumnPr mapId="77" xpath="/Maps/Map/@name" xmlDataType="string"/>
    </tableColumn>
    <tableColumn id="4" uniqueName="difficulty" name="난이도계수(명성,시간)">
      <xmlColumnPr mapId="77" xpath="/Maps/Map/@difficulty" xmlDataType="integer"/>
    </tableColumn>
    <tableColumn id="5" uniqueName="limittime" name="제한시간">
      <xmlColumnPr mapId="77" xpath="/Maps/Map/@limittime" xmlDataType="string"/>
    </tableColumn>
    <tableColumn id="6" uniqueName="maxfloor" name="플로어수">
      <xmlColumnPr mapId="77" xpath="/Maps/Map/@maxfloor" xmlDataType="string"/>
    </tableColumn>
    <tableColumn id="7" uniqueName="rewardlevel" name="드랍레벨">
      <xmlColumnPr mapId="77" xpath="/Maps/Map/MapReward/@rewardlevel" xmlDataType="integer"/>
    </tableColumn>
    <tableColumn id="8" uniqueName="prevrewardlevel" name="F드랍레벨">
      <xmlColumnPr mapId="77" xpath="/Maps/Map/MapReward/@prevrewardlevel" xmlDataType="string"/>
    </tableColumn>
    <tableColumn id="9" uniqueName="itemcount" name="보상상자갯수">
      <xmlColumnPr mapId="77" xpath="/Maps/Map/MapReward/@itemcount" xmlDataType="string"/>
    </tableColumn>
    <tableColumn id="10" uniqueName="levelperfloor" name="플로어당레벨">
      <xmlColumnPr mapId="77" xpath="/Maps/Map/MapMonster/@levelperfloor" xmlDataType="integer"/>
    </tableColumn>
    <tableColumn id="11" uniqueName="monsterperstage" name="플로어당몬스터">
      <xmlColumnPr mapId="77" xpath="/Maps/Map/MapMonster/@monsterperstage" xmlDataType="string"/>
    </tableColumn>
    <tableColumn id="12" uniqueName="monsterhp" name="기본몬스터HP">
      <xmlColumnPr mapId="77" xpath="/Maps/Map/MapMonster/@monsterhp" xmlDataType="integer"/>
    </tableColumn>
    <tableColumn id="13" uniqueName="bosshp" name="보스몬스터HP">
      <xmlColumnPr mapId="77" xpath="/Maps/Map/MapMonster/@bosshp" xmlDataType="string"/>
    </tableColumn>
    <tableColumn id="14" uniqueName="chestpermonster" name="몬스터당상자">
      <xmlColumnPr mapId="77" xpath="/Maps/Map/MapMonster/@chestpermonster" xmlDataType="string"/>
    </tableColumn>
    <tableColumn id="15" uniqueName="chestperboss" name="보스몬스터당상자">
      <xmlColumnPr mapId="77" xpath="/Maps/Map/MapMonster/@chestperboss" xmlDataType="string"/>
    </tableColumn>
    <tableColumn id="16" uniqueName="bossterm" name="보스몬스터주기">
      <xmlColumnPr mapId="77" xpath="/Maps/Map/MapMonster/@bossterm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A1:O35" tableType="xml" totalsRowShown="0" headerRowDxfId="2" dataDxfId="3" headerRowBorderDxfId="16" tableBorderDxfId="17" connectionId="4">
  <autoFilter ref="A1:O35"/>
  <sortState ref="A2:O35">
    <sortCondition ref="A1:A35"/>
  </sortState>
  <tableColumns count="15">
    <tableColumn id="1" uniqueName="id" name="id" dataDxfId="15">
      <xmlColumnPr mapId="96" xpath="/Consumables/Consumable/@id" xmlDataType="string"/>
    </tableColumn>
    <tableColumn id="2" uniqueName="name" name="name" dataDxfId="14">
      <xmlColumnPr mapId="96" xpath="/Consumables/Consumable/@name" xmlDataType="string"/>
    </tableColumn>
    <tableColumn id="3" uniqueName="description" name="description">
      <xmlColumnPr mapId="96" xpath="/Consumables/Consumable/@description" xmlDataType="string"/>
    </tableColumn>
    <tableColumn id="4" uniqueName="order" name="Order" dataDxfId="0">
      <xmlColumnPr mapId="96" xpath="/Consumables/Consumable/@order" xmlDataType="integer"/>
    </tableColumn>
    <tableColumn id="5" uniqueName="icon" name="icon" dataDxfId="1">
      <xmlColumnPr mapId="96" xpath="/Consumables/Consumable/NestedIcon/@icon" xmlDataType="string"/>
    </tableColumn>
    <tableColumn id="6" uniqueName="subicon" name="subicon" dataDxfId="13">
      <xmlColumnPr mapId="96" xpath="/Consumables/Consumable/NestedIcon/@subicon" xmlDataType="string"/>
    </tableColumn>
    <tableColumn id="7" uniqueName="icontext" name="icontext" dataDxfId="12">
      <xmlColumnPr mapId="96" xpath="/Consumables/Consumable/NestedIcon/@icontext" xmlDataType="string"/>
    </tableColumn>
    <tableColumn id="8" uniqueName="type" name="type" dataDxfId="11">
      <xmlColumnPr mapId="96" xpath="/Consumables/Consumable/Usage/@type" xmlDataType="integer"/>
    </tableColumn>
    <tableColumn id="9" uniqueName="value" name="value" dataDxfId="10">
      <xmlColumnPr mapId="96" xpath="/Consumables/Consumable/Usage/@value" xmlDataType="integer"/>
    </tableColumn>
    <tableColumn id="10" uniqueName="strvalue" name="strvalue" dataDxfId="9">
      <xmlColumnPr mapId="96" xpath="/Consumables/Consumable/Usage/@strvalue" xmlDataType="integer"/>
    </tableColumn>
    <tableColumn id="11" uniqueName="cooltime" name="cooltime" dataDxfId="8">
      <xmlColumnPr mapId="96" xpath="/Consumables/Consumable/Usage/@cooltime" xmlDataType="string"/>
    </tableColumn>
    <tableColumn id="12" uniqueName="stackperchest" name="stackperchest" dataDxfId="7">
      <xmlColumnPr mapId="96" xpath="/Consumables/Consumable/DropInfo/@stackperchest" xmlDataType="string"/>
    </tableColumn>
    <tableColumn id="13" uniqueName="droplevel" name="droplevel" dataDxfId="6">
      <xmlColumnPr mapId="96" xpath="/Consumables/Consumable/DropInfo/@droplevel" xmlDataType="integer"/>
    </tableColumn>
    <tableColumn id="14" uniqueName="absrate" name="absrate" dataDxfId="5">
      <xmlColumnPr mapId="96" xpath="/Consumables/Consumable/DropInfo/@absrate" xmlDataType="integer"/>
    </tableColumn>
    <tableColumn id="15" uniqueName="density" name="density" dataDxfId="4">
      <xmlColumnPr mapId="96" xpath="/Consumables/Consumable/DropInfo/@density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1:Q84" tableType="xml" totalsRowShown="0" headerRowDxfId="21" headerRowBorderDxfId="37" tableBorderDxfId="38" connectionId="45">
  <autoFilter ref="A1:Q84"/>
  <tableColumns count="17">
    <tableColumn id="1" uniqueName="id" name="id" dataDxfId="36">
      <xmlColumnPr mapId="63" xpath="/Researches/Research/@id" xmlDataType="string"/>
    </tableColumn>
    <tableColumn id="2" uniqueName="requireid" name="requireid" dataDxfId="35">
      <xmlColumnPr mapId="63" xpath="/Researches/Research/@requireid" xmlDataType="string"/>
    </tableColumn>
    <tableColumn id="3" uniqueName="showlevel" name="showlevel(== requireid의 등장레벨)" dataDxfId="34">
      <xmlColumnPr mapId="63" xpath="/Researches/Research/@showlevel" xmlDataType="integer"/>
    </tableColumn>
    <tableColumn id="4" uniqueName="icon" name="icon">
      <xmlColumnPr mapId="63" xpath="/Researches/Research/Info/@icon" xmlDataType="string"/>
    </tableColumn>
    <tableColumn id="5" uniqueName="icontext" name="icontext" dataDxfId="33">
      <calculatedColumnFormula>CONCATENATE("x",Research!$P2)</calculatedColumnFormula>
      <xmlColumnPr mapId="63" xpath="/Researches/Research/Info/@icontext" xmlDataType="string"/>
    </tableColumn>
    <tableColumn id="6" uniqueName="subicon" name="subicon" dataDxfId="32">
      <xmlColumnPr mapId="63" xpath="/Researches/Research/Info/@subicon" xmlDataType="string"/>
    </tableColumn>
    <tableColumn id="7" uniqueName="name" name="name" dataDxfId="31">
      <xmlColumnPr mapId="63" xpath="/Researches/Research/Info/@name" xmlDataType="string"/>
    </tableColumn>
    <tableColumn id="8" uniqueName="description" name="descrption">
      <xmlColumnPr mapId="63" xpath="/Researches/Research/Info/@description" xmlDataType="string"/>
    </tableColumn>
    <tableColumn id="9" uniqueName="level" name="level(==target의 요구레벨)" dataDxfId="30">
      <xmlColumnPr mapId="63" xpath="/Researches/Research/Price/@level" xmlDataType="integer"/>
    </tableColumn>
    <tableColumn id="10" uniqueName="baselevel" name="baselevel" dataDxfId="29">
      <xmlColumnPr mapId="63" xpath="/Researches/Research/Price/@baselevel" xmlDataType="integer"/>
    </tableColumn>
    <tableColumn id="11" uniqueName="baseprice" name="baseprice" dataDxfId="28">
      <xmlColumnPr mapId="63" xpath="/Researches/Research/Price/@baseprice" xmlDataType="integer"/>
    </tableColumn>
    <tableColumn id="12" uniqueName="rate" name="POTPercent" dataDxfId="27">
      <xmlColumnPr mapId="63" xpath="/Researches/Research/PriceOverTime/@rate" xmlDataType="integer"/>
    </tableColumn>
    <tableColumn id="13" uniqueName="basetime" name="baseTime" dataDxfId="26">
      <xmlColumnPr mapId="63" xpath="/Researches/Research/PriceOverTime/@basetime" xmlDataType="integer"/>
    </tableColumn>
    <tableColumn id="14" uniqueName="target" name="target" dataDxfId="25">
      <xmlColumnPr mapId="63" xpath="/Researches/Research/Bonus/@target" xmlDataType="string"/>
    </tableColumn>
    <tableColumn id="15" uniqueName="attribute" name="attribute" dataDxfId="24">
      <xmlColumnPr mapId="63" xpath="/Researches/Research/Bonus/@attribute" xmlDataType="string"/>
    </tableColumn>
    <tableColumn id="16" uniqueName="value" name="value" dataDxfId="23">
      <xmlColumnPr mapId="63" xpath="/Researches/Research/Bonus/@value" xmlDataType="integer"/>
    </tableColumn>
    <tableColumn id="17" uniqueName="stringvalue" name="stringvalue" dataDxfId="22">
      <xmlColumnPr mapId="63" xpath="/Researches/Research/Bonus/@stringvalue" xmlDataType="string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N1:P14" tableType="xml" totalsRowCount="1" headerRowDxfId="85" connectionId="35">
  <autoFilter ref="N1:P13">
    <filterColumn colId="1"/>
  </autoFilter>
  <tableColumns count="3">
    <tableColumn id="1" uniqueName="fromlevel" name="fromlevel" totalsRowFunction="custom" totalsRowDxfId="84">
      <totalsRowFormula>O13+1</totalsRowFormula>
      <xmlColumnPr mapId="22" xpath="/Prices/Price/@fromlevel" xmlDataType="integer"/>
    </tableColumn>
    <tableColumn id="3" uniqueName="tolevel" name="tolevel" totalsRowLabel="9999" dataDxfId="83" totalsRowDxfId="82">
      <calculatedColumnFormula>H2-1</calculatedColumnFormula>
      <xmlColumnPr mapId="22" xpath="/Prices/Price/@tolevel" xmlDataType="integer"/>
    </tableColumn>
    <tableColumn id="2" uniqueName="base" name="totalbase" totalsRowLabel="99999999" totalsRowDxfId="81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3" displayName="표3" ref="A1:L10" tableType="xml" totalsRowShown="0" headerRowDxfId="80" headerRowBorderDxfId="79" connectionId="7">
  <autoFilter ref="A1:L10"/>
  <tableColumns count="12">
    <tableColumn id="1" uniqueName="id" name="id">
      <xmlColumnPr mapId="87" xpath="/Elementals/Elemental/@id" xmlDataType="string"/>
    </tableColumn>
    <tableColumn id="2" uniqueName="name" name="name">
      <xmlColumnPr mapId="87" xpath="/Elementals/Elemental/@name" xmlDataType="string"/>
    </tableColumn>
    <tableColumn id="3" uniqueName="skillname" name="skillname">
      <xmlColumnPr mapId="87" xpath="/Elementals/Elemental/@skillname" xmlDataType="string"/>
    </tableColumn>
    <tableColumn id="4" uniqueName="basecastintervalxk" name="basecastintervalxk">
      <xmlColumnPr mapId="87" xpath="/Elementals/Elemental/@basecastintervalxk" xmlDataType="integer"/>
    </tableColumn>
    <tableColumn id="5" uniqueName="basedmgdensity" name="basedensity" dataDxfId="78">
      <xmlColumnPr mapId="87" xpath="/Elementals/Elemental/@basedmgdensity" xmlDataType="integer"/>
    </tableColumn>
    <tableColumn id="6" uniqueName="basedamage" name="basedamage" dataDxfId="77">
      <xmlColumnPr mapId="87" xpath="/Elementals/Elemental/@basedamage" xmlDataType="integer"/>
    </tableColumn>
    <tableColumn id="7" uniqueName="baseprice" name="baseprice" dataDxfId="76">
      <xmlColumnPr mapId="87" xpath="/Elementals/Elemental/@baseprice" xmlDataType="integer"/>
    </tableColumn>
    <tableColumn id="8" uniqueName="baselevel" name="baselevel">
      <xmlColumnPr mapId="87" xpath="/Elementals/Elemental/@baselevel" xmlDataType="integer"/>
    </tableColumn>
    <tableColumn id="9" uniqueName="prefab" name="prefab">
      <xmlColumnPr mapId="87" xpath="/Elementals/Elemental/@prefab" xmlDataType="string"/>
    </tableColumn>
    <tableColumn id="10" uniqueName="skillprefab" name="skillprefab">
      <xmlColumnPr mapId="87" xpath="/Elementals/Elemental/@skillprefab" xmlDataType="string"/>
    </tableColumn>
    <tableColumn id="11" uniqueName="baseskillratexk" name="baseskillratexk">
      <xmlColumnPr mapId="87" xpath="/Elementals/Elemental/@baseskillratexk" xmlDataType="integer"/>
    </tableColumn>
    <tableColumn id="12" uniqueName="baseskilldamagexh" name="baseskilldamagexh">
      <xmlColumnPr mapId="87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표2" displayName="표2" ref="A1:M18" tableType="xml" totalsRowShown="0" headerRowDxfId="75" dataDxfId="74" connectionId="17">
  <autoFilter ref="A1:M18"/>
  <tableColumns count="13">
    <tableColumn id="1" uniqueName="id" name="장비아이디" dataDxfId="73">
      <xmlColumnPr mapId="66" xpath="/Equipments/Equipment/@id" xmlDataType="string"/>
    </tableColumn>
    <tableColumn id="2" uniqueName="icon" name="아이콘" dataDxfId="20">
      <xmlColumnPr mapId="66" xpath="/Equipments/Equipment/@icon" xmlDataType="string"/>
    </tableColumn>
    <tableColumn id="3" uniqueName="name" name="아이템이름" dataDxfId="18">
      <xmlColumnPr mapId="66" xpath="/Equipments/Equipment/@name" xmlDataType="string"/>
    </tableColumn>
    <tableColumn id="4" uniqueName="belong" name="귀속여부" dataDxfId="19">
      <xmlColumnPr mapId="66" xpath="/Equipments/Equipment/@belong" xmlDataType="string"/>
    </tableColumn>
    <tableColumn id="5" uniqueName="dropstart" name="시작등장레벨" dataDxfId="72">
      <xmlColumnPr mapId="66" xpath="/Equipments/Equipment/@dropstart" xmlDataType="integer"/>
    </tableColumn>
    <tableColumn id="6" uniqueName="dropend" name="종료등장레벨" dataDxfId="71">
      <xmlColumnPr mapId="66" xpath="/Equipments/Equipment/@dropend" xmlDataType="string"/>
    </tableColumn>
    <tableColumn id="7" uniqueName="grade" name="기본등급" dataDxfId="70">
      <xmlColumnPr mapId="66" xpath="/Equipments/Equipment/@grade" xmlDataType="integer"/>
    </tableColumn>
    <tableColumn id="8" uniqueName="type" name="부위" dataDxfId="69">
      <xmlColumnPr mapId="66" xpath="/Equipments/Equipment/@type" xmlDataType="string"/>
    </tableColumn>
    <tableColumn id="9" uniqueName="skill" name="고정스킬" dataDxfId="68">
      <xmlColumnPr mapId="66" xpath="/Equipments/Equipment/@skill" xmlDataType="string"/>
    </tableColumn>
    <tableColumn id="10" uniqueName="target1" name="대상1" dataDxfId="67">
      <xmlColumnPr mapId="66" xpath="/Equipments/Equipment/Stats/@target1" xmlDataType="integer"/>
    </tableColumn>
    <tableColumn id="11" uniqueName="target2" name="대상2" dataDxfId="66">
      <xmlColumnPr mapId="66" xpath="/Equipments/Equipment/Stats/@target2" xmlDataType="integer"/>
    </tableColumn>
    <tableColumn id="12" uniqueName="target3" name="대상3" dataDxfId="65">
      <xmlColumnPr mapId="66" xpath="/Equipments/Equipment/Stats/@target3" xmlDataType="integer"/>
    </tableColumn>
    <tableColumn id="13" uniqueName="target4" name="대상4" dataDxfId="64">
      <xmlColumnPr mapId="66" xpath="/Equipments/Equipment/Stats/@target4" xmlDataType="integer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표10" displayName="표10" ref="R1:S48" tableType="xml" totalsRowShown="0" headerRowDxfId="63" dataDxfId="61" headerRowBorderDxfId="62" tableBorderDxfId="60" connectionId="22">
  <autoFilter ref="R1:S48"/>
  <tableColumns count="2">
    <tableColumn id="1" uniqueName="level" name="드랍레벨" dataDxfId="59">
      <xmlColumnPr mapId="82" xpath="/Powers/Power/@level" xmlDataType="integer"/>
    </tableColumn>
    <tableColumn id="2" uniqueName="basedmg" name="파워(기본데미지+)" dataDxfId="58">
      <xmlColumnPr mapId="82" xpath="/Powers/Power/@basedmg" xmlDataType="integer"/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1" name="표11" displayName="표11" ref="A1:Q47" tableType="xml" totalsRowShown="0" headerRowDxfId="57" dataDxfId="56" connectionId="28">
  <autoFilter ref="A1:Q47"/>
  <tableColumns count="17">
    <tableColumn id="1" uniqueName="id" name="아이디" dataDxfId="55">
      <xmlColumnPr mapId="69" xpath="/EquipmentSkills/Skill/@id" xmlDataType="string"/>
    </tableColumn>
    <tableColumn id="2" uniqueName="name" name="스킬이름" dataDxfId="54">
      <xmlColumnPr mapId="69" xpath="/EquipmentSkills/Skill/@name" xmlDataType="string"/>
    </tableColumn>
    <tableColumn id="3" uniqueName="belong" name="귀속여부" dataDxfId="53">
      <xmlColumnPr mapId="69" xpath="/EquipmentSkills/Skill/@belong" xmlDataType="boolean"/>
    </tableColumn>
    <tableColumn id="4" uniqueName="dropstart" name="시작드랍레벨" dataDxfId="52">
      <xmlColumnPr mapId="69" xpath="/EquipmentSkills/Skill/@dropstart" xmlDataType="integer"/>
    </tableColumn>
    <tableColumn id="5" uniqueName="dropend" name="종료드랍레벨" dataDxfId="51">
      <xmlColumnPr mapId="69" xpath="/EquipmentSkills/Skill/@dropend" xmlDataType="integer"/>
    </tableColumn>
    <tableColumn id="6" uniqueName="target" name="대상1" dataDxfId="50">
      <xmlColumnPr mapId="69" xpath="/EquipmentSkills/Skill/Bonus1/@target" xmlDataType="string"/>
    </tableColumn>
    <tableColumn id="7" uniqueName="attribute" name="속성1" dataDxfId="49">
      <xmlColumnPr mapId="69" xpath="/EquipmentSkills/Skill/Bonus1/@attribute" xmlDataType="string"/>
    </tableColumn>
    <tableColumn id="8" uniqueName="value" name="Value1" dataDxfId="48">
      <xmlColumnPr mapId="69" xpath="/EquipmentSkills/Skill/Bonus1/@value" xmlDataType="integer"/>
    </tableColumn>
    <tableColumn id="9" uniqueName="target" name="대상2" dataDxfId="47">
      <xmlColumnPr mapId="69" xpath="/EquipmentSkills/Skill/Bonus2/@target" xmlDataType="string"/>
    </tableColumn>
    <tableColumn id="10" uniqueName="attribute" name="속성2" dataDxfId="46">
      <xmlColumnPr mapId="69" xpath="/EquipmentSkills/Skill/Bonus2/@attribute" xmlDataType="string"/>
    </tableColumn>
    <tableColumn id="11" uniqueName="value" name="Value2" dataDxfId="45">
      <xmlColumnPr mapId="69" xpath="/EquipmentSkills/Skill/Bonus2/@value" xmlDataType="integer"/>
    </tableColumn>
    <tableColumn id="12" uniqueName="target" name="대상3" dataDxfId="44">
      <xmlColumnPr mapId="69" xpath="/EquipmentSkills/Skill/Bonus3/@target" xmlDataType="string"/>
    </tableColumn>
    <tableColumn id="13" uniqueName="attribute" name="속성3" dataDxfId="43">
      <xmlColumnPr mapId="69" xpath="/EquipmentSkills/Skill/Bonus3/@attribute" xmlDataType="string"/>
    </tableColumn>
    <tableColumn id="14" uniqueName="value" name="Value3" dataDxfId="42">
      <xmlColumnPr mapId="69" xpath="/EquipmentSkills/Skill/Bonus3/@value" xmlDataType="integer"/>
    </tableColumn>
    <tableColumn id="15" uniqueName="target" name="대상4" dataDxfId="41">
      <xmlColumnPr mapId="69" xpath="/EquipmentSkills/Skill/Bonus4/@target" xmlDataType="string"/>
    </tableColumn>
    <tableColumn id="16" uniqueName="attribute" name="속성4" dataDxfId="40">
      <xmlColumnPr mapId="69" xpath="/EquipmentSkills/Skill/Bonus4/@attribute" xmlDataType="string"/>
    </tableColumn>
    <tableColumn id="17" uniqueName="value" name="Value4" dataDxfId="39">
      <xmlColumnPr mapId="69" xpath="/EquipmentSkills/Skill/Bonus4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3"/>
  <sheetViews>
    <sheetView workbookViewId="0">
      <selection activeCell="E9" sqref="E9"/>
    </sheetView>
  </sheetViews>
  <sheetFormatPr defaultRowHeight="16.5"/>
  <cols>
    <col min="1" max="1" width="14.75" customWidth="1"/>
    <col min="2" max="2" width="14.75" style="11" customWidth="1"/>
    <col min="3" max="3" width="13" customWidth="1"/>
    <col min="4" max="4" width="21.25" style="11" customWidth="1"/>
    <col min="5" max="5" width="15.125" style="11" customWidth="1"/>
    <col min="6" max="6" width="10.25" customWidth="1"/>
    <col min="7" max="7" width="11.375" customWidth="1"/>
    <col min="8" max="8" width="11.375" style="11" customWidth="1"/>
    <col min="9" max="9" width="14.625" style="11" customWidth="1"/>
    <col min="10" max="10" width="15.125" customWidth="1"/>
    <col min="11" max="11" width="15.875" style="11" customWidth="1"/>
    <col min="12" max="14" width="15.125" style="11" customWidth="1"/>
    <col min="15" max="15" width="17.75" style="11" customWidth="1"/>
    <col min="16" max="16" width="17.75" customWidth="1"/>
    <col min="19" max="19" width="12" customWidth="1"/>
  </cols>
  <sheetData>
    <row r="1" spans="1:24">
      <c r="A1" s="11" t="s">
        <v>135</v>
      </c>
      <c r="B1" s="11" t="s">
        <v>545</v>
      </c>
      <c r="C1" s="11" t="s">
        <v>544</v>
      </c>
      <c r="D1" s="11" t="s">
        <v>567</v>
      </c>
      <c r="E1" s="11" t="s">
        <v>547</v>
      </c>
      <c r="F1" s="11" t="s">
        <v>400</v>
      </c>
      <c r="G1" s="11" t="s">
        <v>396</v>
      </c>
      <c r="H1" s="11" t="s">
        <v>566</v>
      </c>
      <c r="I1" s="11" t="s">
        <v>548</v>
      </c>
      <c r="J1" s="11" t="s">
        <v>546</v>
      </c>
      <c r="K1" s="11" t="s">
        <v>549</v>
      </c>
      <c r="L1" s="11" t="s">
        <v>551</v>
      </c>
      <c r="M1" s="11" t="s">
        <v>552</v>
      </c>
      <c r="N1" s="11" t="s">
        <v>550</v>
      </c>
      <c r="O1" s="11" t="s">
        <v>553</v>
      </c>
      <c r="P1" s="11" t="s">
        <v>580</v>
      </c>
      <c r="Q1" s="11"/>
      <c r="R1" s="11"/>
      <c r="S1" s="11"/>
      <c r="T1" s="11"/>
      <c r="U1" s="11"/>
      <c r="V1" s="11"/>
      <c r="W1" s="11"/>
      <c r="X1" s="11"/>
    </row>
    <row r="2" spans="1:24" s="11" customFormat="1">
      <c r="A2" s="1" t="s">
        <v>565</v>
      </c>
      <c r="B2" s="1"/>
      <c r="C2" s="1" t="s">
        <v>589</v>
      </c>
      <c r="D2" s="11">
        <v>1</v>
      </c>
      <c r="E2" s="1" t="s">
        <v>707</v>
      </c>
      <c r="F2" s="1" t="s">
        <v>585</v>
      </c>
      <c r="G2" s="11">
        <v>50</v>
      </c>
      <c r="H2" s="1" t="s">
        <v>571</v>
      </c>
      <c r="I2" s="1">
        <v>1</v>
      </c>
      <c r="J2" s="11">
        <v>1</v>
      </c>
      <c r="K2" s="1">
        <v>1</v>
      </c>
      <c r="L2" s="11">
        <v>10</v>
      </c>
      <c r="M2" s="1">
        <v>100</v>
      </c>
      <c r="N2" s="1">
        <v>1</v>
      </c>
      <c r="O2" s="1" t="s">
        <v>591</v>
      </c>
      <c r="P2" s="1">
        <v>1</v>
      </c>
    </row>
    <row r="3" spans="1:24">
      <c r="A3" s="1" t="s">
        <v>540</v>
      </c>
      <c r="B3" s="1"/>
      <c r="C3" s="2" t="str">
        <f>CONCATENATE(표4[[#This Row],[플로어수]], "층돌파")</f>
        <v>10층돌파</v>
      </c>
      <c r="D3" s="11">
        <v>1</v>
      </c>
      <c r="E3" s="1" t="s">
        <v>707</v>
      </c>
      <c r="F3" s="1">
        <v>10</v>
      </c>
      <c r="G3">
        <v>10</v>
      </c>
      <c r="H3" s="1" t="s">
        <v>570</v>
      </c>
      <c r="I3" s="1">
        <v>1</v>
      </c>
      <c r="J3">
        <v>1</v>
      </c>
      <c r="K3" s="1">
        <v>1</v>
      </c>
      <c r="L3" s="11">
        <v>1000</v>
      </c>
      <c r="M3" s="1" t="s">
        <v>605</v>
      </c>
      <c r="N3" s="1">
        <v>1</v>
      </c>
      <c r="O3" s="1" t="s">
        <v>591</v>
      </c>
      <c r="P3" s="1">
        <v>10</v>
      </c>
      <c r="S3" s="11" t="s">
        <v>560</v>
      </c>
    </row>
    <row r="4" spans="1:24">
      <c r="A4" s="1" t="s">
        <v>541</v>
      </c>
      <c r="B4" s="1" t="s">
        <v>540</v>
      </c>
      <c r="C4" s="2" t="str">
        <f>CONCATENATE(표4[[#This Row],[플로어수]], "층돌파")</f>
        <v>20층돌파</v>
      </c>
      <c r="D4" s="11">
        <v>1</v>
      </c>
      <c r="E4" s="1" t="s">
        <v>707</v>
      </c>
      <c r="F4" s="1">
        <v>20</v>
      </c>
      <c r="G4" s="11">
        <v>20</v>
      </c>
      <c r="H4" s="1" t="s">
        <v>570</v>
      </c>
      <c r="I4" s="1">
        <v>1</v>
      </c>
      <c r="J4">
        <v>1</v>
      </c>
      <c r="K4" s="1">
        <v>1</v>
      </c>
      <c r="L4" s="11">
        <v>1000</v>
      </c>
      <c r="M4" s="1" t="s">
        <v>605</v>
      </c>
      <c r="N4" s="1">
        <v>1</v>
      </c>
      <c r="O4" s="1" t="s">
        <v>591</v>
      </c>
      <c r="P4" s="1">
        <v>10</v>
      </c>
      <c r="S4" s="11" t="s">
        <v>561</v>
      </c>
    </row>
    <row r="5" spans="1:24">
      <c r="A5" s="1" t="s">
        <v>542</v>
      </c>
      <c r="B5" s="1" t="s">
        <v>541</v>
      </c>
      <c r="C5" s="2" t="str">
        <f>CONCATENATE(표4[[#This Row],[플로어수]], "층돌파")</f>
        <v>30층돌파</v>
      </c>
      <c r="D5" s="11">
        <v>1</v>
      </c>
      <c r="E5" s="1" t="s">
        <v>707</v>
      </c>
      <c r="F5" s="1">
        <v>30</v>
      </c>
      <c r="G5" s="11">
        <v>30</v>
      </c>
      <c r="H5" s="1" t="s">
        <v>570</v>
      </c>
      <c r="I5" s="1">
        <v>1</v>
      </c>
      <c r="J5">
        <v>1</v>
      </c>
      <c r="K5" s="1">
        <v>1</v>
      </c>
      <c r="L5" s="11">
        <v>1000</v>
      </c>
      <c r="M5" s="1" t="s">
        <v>605</v>
      </c>
      <c r="N5" s="1">
        <v>1</v>
      </c>
      <c r="O5" s="1" t="s">
        <v>591</v>
      </c>
      <c r="P5" s="1">
        <v>10</v>
      </c>
      <c r="S5" s="11" t="s">
        <v>562</v>
      </c>
    </row>
    <row r="6" spans="1:24">
      <c r="A6" s="1" t="s">
        <v>543</v>
      </c>
      <c r="B6" s="1" t="s">
        <v>542</v>
      </c>
      <c r="C6" s="2" t="str">
        <f>CONCATENATE(표4[[#This Row],[플로어수]], "층돌파")</f>
        <v>40층돌파</v>
      </c>
      <c r="D6" s="11">
        <v>1</v>
      </c>
      <c r="E6" s="1" t="s">
        <v>707</v>
      </c>
      <c r="F6" s="1">
        <v>40</v>
      </c>
      <c r="G6" s="11">
        <v>40</v>
      </c>
      <c r="H6" s="1" t="s">
        <v>570</v>
      </c>
      <c r="I6" s="1">
        <v>1</v>
      </c>
      <c r="J6">
        <v>1</v>
      </c>
      <c r="K6" s="1">
        <v>1</v>
      </c>
      <c r="L6" s="11">
        <v>1000</v>
      </c>
      <c r="M6" s="1" t="s">
        <v>605</v>
      </c>
      <c r="N6" s="1">
        <v>1</v>
      </c>
      <c r="O6" s="1" t="s">
        <v>590</v>
      </c>
      <c r="P6" s="1">
        <v>10</v>
      </c>
      <c r="S6" s="11" t="s">
        <v>563</v>
      </c>
    </row>
    <row r="7" spans="1:24">
      <c r="A7" s="1" t="s">
        <v>554</v>
      </c>
      <c r="B7" s="1"/>
      <c r="C7" s="2" t="str">
        <f>CONCATENATE(표4[[#This Row],[플로어수]], "층돌파")</f>
        <v>100층돌파</v>
      </c>
      <c r="D7" s="11">
        <v>8</v>
      </c>
      <c r="E7" s="1" t="s">
        <v>707</v>
      </c>
      <c r="F7" s="1" t="s">
        <v>582</v>
      </c>
      <c r="G7">
        <v>100</v>
      </c>
      <c r="H7" s="1" t="s">
        <v>570</v>
      </c>
      <c r="I7" s="1">
        <v>1</v>
      </c>
      <c r="J7" s="11">
        <v>1</v>
      </c>
      <c r="K7" s="1">
        <v>1</v>
      </c>
      <c r="L7" s="11">
        <v>1000</v>
      </c>
      <c r="M7" s="1" t="s">
        <v>605</v>
      </c>
      <c r="N7" s="1">
        <v>1</v>
      </c>
      <c r="O7" s="1" t="s">
        <v>590</v>
      </c>
      <c r="P7" s="1">
        <v>10</v>
      </c>
      <c r="S7" s="11" t="s">
        <v>564</v>
      </c>
    </row>
    <row r="8" spans="1:24">
      <c r="A8" s="1" t="s">
        <v>555</v>
      </c>
      <c r="B8" s="1" t="s">
        <v>554</v>
      </c>
      <c r="C8" s="2" t="str">
        <f>CONCATENATE(표4[[#This Row],[플로어수]], "층돌파")</f>
        <v>200층돌파</v>
      </c>
      <c r="D8" s="11">
        <v>64</v>
      </c>
      <c r="E8" s="1" t="s">
        <v>707</v>
      </c>
      <c r="F8" s="1" t="s">
        <v>583</v>
      </c>
      <c r="G8" s="11">
        <v>200</v>
      </c>
      <c r="H8" s="1" t="s">
        <v>582</v>
      </c>
      <c r="I8" s="1">
        <v>1</v>
      </c>
      <c r="J8" s="11">
        <v>1</v>
      </c>
      <c r="K8" s="1">
        <v>1</v>
      </c>
      <c r="L8" s="11">
        <v>1000</v>
      </c>
      <c r="M8" s="1" t="s">
        <v>605</v>
      </c>
      <c r="N8" s="1">
        <v>1</v>
      </c>
      <c r="O8" s="1" t="s">
        <v>590</v>
      </c>
      <c r="P8" s="1">
        <v>10</v>
      </c>
      <c r="S8" s="11" t="s">
        <v>568</v>
      </c>
    </row>
    <row r="9" spans="1:24">
      <c r="A9" s="1" t="s">
        <v>556</v>
      </c>
      <c r="B9" s="1" t="s">
        <v>555</v>
      </c>
      <c r="C9" s="2" t="str">
        <f>CONCATENATE(표4[[#This Row],[플로어수]], "층돌파")</f>
        <v>300층돌파</v>
      </c>
      <c r="D9" s="11">
        <f>D8*8</f>
        <v>512</v>
      </c>
      <c r="E9" s="1" t="s">
        <v>707</v>
      </c>
      <c r="F9" s="1" t="s">
        <v>584</v>
      </c>
      <c r="G9" s="11">
        <v>300</v>
      </c>
      <c r="H9" s="1" t="s">
        <v>583</v>
      </c>
      <c r="I9" s="1">
        <v>1</v>
      </c>
      <c r="J9">
        <v>1</v>
      </c>
      <c r="K9" s="1">
        <v>1</v>
      </c>
      <c r="L9" s="11">
        <v>1000</v>
      </c>
      <c r="M9" s="1" t="s">
        <v>605</v>
      </c>
      <c r="N9" s="1">
        <v>1</v>
      </c>
      <c r="O9" s="1" t="s">
        <v>590</v>
      </c>
      <c r="P9" s="1">
        <v>10</v>
      </c>
    </row>
    <row r="10" spans="1:24">
      <c r="A10" s="1" t="s">
        <v>557</v>
      </c>
      <c r="B10" s="1" t="s">
        <v>556</v>
      </c>
      <c r="C10" s="2" t="str">
        <f>CONCATENATE(표4[[#This Row],[플로어수]], "층돌파")</f>
        <v>400층돌파</v>
      </c>
      <c r="D10" s="11">
        <f>D9*8</f>
        <v>4096</v>
      </c>
      <c r="E10" s="1" t="s">
        <v>707</v>
      </c>
      <c r="F10" s="1" t="s">
        <v>586</v>
      </c>
      <c r="G10">
        <v>400</v>
      </c>
      <c r="H10" s="1" t="s">
        <v>584</v>
      </c>
      <c r="I10" s="1">
        <v>1</v>
      </c>
      <c r="J10" s="11">
        <v>1</v>
      </c>
      <c r="K10" s="1">
        <v>1</v>
      </c>
      <c r="L10" s="11">
        <v>1000</v>
      </c>
      <c r="M10" s="1" t="s">
        <v>605</v>
      </c>
      <c r="N10" s="1">
        <v>1</v>
      </c>
      <c r="O10" s="1" t="s">
        <v>590</v>
      </c>
      <c r="P10" s="1">
        <v>10</v>
      </c>
    </row>
    <row r="11" spans="1:24">
      <c r="A11" s="1" t="s">
        <v>558</v>
      </c>
      <c r="B11" s="1" t="s">
        <v>557</v>
      </c>
      <c r="C11" s="2" t="str">
        <f>CONCATENATE(표4[[#This Row],[플로어수]], "층돌파")</f>
        <v>500층돌파</v>
      </c>
      <c r="D11" s="11">
        <f>D10*8</f>
        <v>32768</v>
      </c>
      <c r="E11" s="1" t="s">
        <v>707</v>
      </c>
      <c r="F11" s="1" t="s">
        <v>587</v>
      </c>
      <c r="G11" s="11">
        <v>500</v>
      </c>
      <c r="H11" s="1" t="s">
        <v>586</v>
      </c>
      <c r="I11" s="1">
        <v>1</v>
      </c>
      <c r="J11" s="11">
        <v>1</v>
      </c>
      <c r="K11" s="1">
        <v>1</v>
      </c>
      <c r="L11" s="11">
        <v>1000</v>
      </c>
      <c r="M11" s="1" t="s">
        <v>605</v>
      </c>
      <c r="N11" s="1">
        <v>1</v>
      </c>
      <c r="O11" s="1" t="s">
        <v>590</v>
      </c>
      <c r="P11" s="1">
        <v>10</v>
      </c>
    </row>
    <row r="12" spans="1:24">
      <c r="A12" s="1" t="s">
        <v>559</v>
      </c>
      <c r="B12" s="1" t="s">
        <v>558</v>
      </c>
      <c r="C12" s="2" t="str">
        <f>CONCATENATE(표4[[#This Row],[플로어수]], "층돌파")</f>
        <v>600층돌파</v>
      </c>
      <c r="D12" s="11">
        <f>D11*8</f>
        <v>262144</v>
      </c>
      <c r="E12" s="1" t="s">
        <v>707</v>
      </c>
      <c r="F12" s="1" t="s">
        <v>588</v>
      </c>
      <c r="G12" s="11">
        <v>600</v>
      </c>
      <c r="H12" s="1" t="s">
        <v>587</v>
      </c>
      <c r="I12" s="1">
        <v>1</v>
      </c>
      <c r="J12" s="11">
        <v>1</v>
      </c>
      <c r="K12" s="1">
        <v>1</v>
      </c>
      <c r="L12" s="11">
        <v>1000</v>
      </c>
      <c r="M12" s="1" t="s">
        <v>605</v>
      </c>
      <c r="N12" s="1">
        <v>1</v>
      </c>
      <c r="O12" s="1" t="s">
        <v>590</v>
      </c>
      <c r="P12" s="1">
        <v>10</v>
      </c>
    </row>
    <row r="13" spans="1:24">
      <c r="F13" s="11"/>
      <c r="G13" s="11"/>
    </row>
    <row r="22" spans="10:10">
      <c r="J22">
        <v>1000</v>
      </c>
    </row>
    <row r="23" spans="10:10">
      <c r="J23" s="11">
        <f>J22</f>
        <v>1000</v>
      </c>
    </row>
    <row r="24" spans="10:10">
      <c r="J24" s="11">
        <f t="shared" ref="J24:J30" si="0">J23</f>
        <v>1000</v>
      </c>
    </row>
    <row r="25" spans="10:10">
      <c r="J25" s="11">
        <f t="shared" si="0"/>
        <v>1000</v>
      </c>
    </row>
    <row r="26" spans="10:10">
      <c r="J26" s="11">
        <f t="shared" si="0"/>
        <v>1000</v>
      </c>
    </row>
    <row r="27" spans="10:10">
      <c r="J27" s="11">
        <f t="shared" si="0"/>
        <v>1000</v>
      </c>
    </row>
    <row r="28" spans="10:10">
      <c r="J28" s="11">
        <f t="shared" si="0"/>
        <v>1000</v>
      </c>
    </row>
    <row r="29" spans="10:10">
      <c r="J29" s="11">
        <f t="shared" si="0"/>
        <v>1000</v>
      </c>
    </row>
    <row r="30" spans="10:10">
      <c r="J30" s="11">
        <f t="shared" si="0"/>
        <v>1000</v>
      </c>
    </row>
    <row r="31" spans="10:10">
      <c r="J31">
        <v>10000</v>
      </c>
    </row>
    <row r="33" spans="10:10">
      <c r="J33">
        <f>SUM(J22:J31)</f>
        <v>19000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51"/>
  <sheetViews>
    <sheetView tabSelected="1" zoomScale="85" zoomScaleNormal="85" workbookViewId="0">
      <selection activeCell="D33" sqref="D33"/>
    </sheetView>
  </sheetViews>
  <sheetFormatPr defaultRowHeight="16.5"/>
  <cols>
    <col min="1" max="1" width="5.75" style="11" bestFit="1" customWidth="1"/>
    <col min="2" max="2" width="17.25" style="11" bestFit="1" customWidth="1"/>
    <col min="3" max="3" width="53.875" style="11" bestFit="1" customWidth="1"/>
    <col min="4" max="4" width="8.375" style="1" customWidth="1"/>
    <col min="5" max="5" width="7.875" style="11" customWidth="1"/>
    <col min="6" max="6" width="12.75" bestFit="1" customWidth="1"/>
    <col min="7" max="7" width="10.875" style="11" bestFit="1" customWidth="1"/>
    <col min="8" max="8" width="17.375" style="11" bestFit="1" customWidth="1"/>
    <col min="9" max="9" width="8.5" style="11" bestFit="1" customWidth="1"/>
    <col min="10" max="10" width="11.125" bestFit="1" customWidth="1"/>
    <col min="11" max="11" width="11.375" style="11" bestFit="1" customWidth="1"/>
    <col min="12" max="12" width="16.625" bestFit="1" customWidth="1"/>
    <col min="13" max="13" width="12" style="11" bestFit="1" customWidth="1"/>
    <col min="14" max="14" width="9.375" style="11" customWidth="1"/>
    <col min="15" max="15" width="9" style="11" customWidth="1"/>
    <col min="16" max="16" width="9" style="11"/>
    <col min="17" max="17" width="15.75" style="11" customWidth="1"/>
    <col min="18" max="16384" width="9" style="11"/>
  </cols>
  <sheetData>
    <row r="1" spans="1:17" ht="17.25" thickBot="1">
      <c r="A1" s="114" t="s">
        <v>12</v>
      </c>
      <c r="B1" s="114" t="s">
        <v>597</v>
      </c>
      <c r="C1" s="114" t="s">
        <v>735</v>
      </c>
      <c r="D1" s="122" t="s">
        <v>734</v>
      </c>
      <c r="E1" s="114" t="s">
        <v>694</v>
      </c>
      <c r="F1" s="114" t="s">
        <v>33</v>
      </c>
      <c r="G1" s="114" t="s">
        <v>695</v>
      </c>
      <c r="H1" s="114" t="s">
        <v>736</v>
      </c>
      <c r="I1" s="114" t="s">
        <v>3</v>
      </c>
      <c r="J1" s="114" t="s">
        <v>737</v>
      </c>
      <c r="K1" s="114" t="s">
        <v>738</v>
      </c>
      <c r="L1" s="114" t="s">
        <v>739</v>
      </c>
      <c r="M1" s="114" t="s">
        <v>740</v>
      </c>
      <c r="N1" s="114" t="s">
        <v>741</v>
      </c>
      <c r="O1" s="117" t="s">
        <v>742</v>
      </c>
    </row>
    <row r="2" spans="1:17" ht="17.25" thickTop="1">
      <c r="A2" s="96" t="s">
        <v>46</v>
      </c>
      <c r="B2" s="96" t="s">
        <v>295</v>
      </c>
      <c r="C2" s="96" t="s">
        <v>347</v>
      </c>
      <c r="D2" s="123">
        <v>111</v>
      </c>
      <c r="E2" s="96" t="s">
        <v>27</v>
      </c>
      <c r="F2" s="96"/>
      <c r="G2" s="96"/>
      <c r="H2" s="120" t="s">
        <v>204</v>
      </c>
      <c r="I2" s="120" t="s">
        <v>214</v>
      </c>
      <c r="J2" s="120"/>
      <c r="K2" s="96" t="s">
        <v>406</v>
      </c>
      <c r="L2" s="96" t="s">
        <v>358</v>
      </c>
      <c r="M2" s="120" t="s">
        <v>217</v>
      </c>
      <c r="N2" s="120"/>
      <c r="O2" s="118" t="s">
        <v>216</v>
      </c>
    </row>
    <row r="3" spans="1:17">
      <c r="A3" s="96" t="s">
        <v>47</v>
      </c>
      <c r="B3" s="96" t="s">
        <v>324</v>
      </c>
      <c r="C3" s="115" t="s">
        <v>348</v>
      </c>
      <c r="D3" s="123">
        <v>121</v>
      </c>
      <c r="E3" s="96" t="s">
        <v>93</v>
      </c>
      <c r="F3" s="96"/>
      <c r="G3" s="96"/>
      <c r="H3" s="120" t="s">
        <v>205</v>
      </c>
      <c r="I3" s="120">
        <v>1</v>
      </c>
      <c r="J3" s="120" t="s">
        <v>5</v>
      </c>
      <c r="K3" s="96">
        <v>14.999999999999998</v>
      </c>
      <c r="L3" s="96" t="s">
        <v>403</v>
      </c>
      <c r="M3" s="84">
        <v>5</v>
      </c>
      <c r="N3" s="120"/>
      <c r="O3" s="118" t="s">
        <v>220</v>
      </c>
      <c r="P3" s="38"/>
      <c r="Q3" s="38"/>
    </row>
    <row r="4" spans="1:17">
      <c r="A4" s="96" t="s">
        <v>48</v>
      </c>
      <c r="B4" s="96" t="s">
        <v>221</v>
      </c>
      <c r="C4" s="115" t="s">
        <v>349</v>
      </c>
      <c r="D4" s="123">
        <v>131</v>
      </c>
      <c r="E4" s="96" t="s">
        <v>222</v>
      </c>
      <c r="F4" s="96"/>
      <c r="G4" s="96"/>
      <c r="H4" s="120" t="s">
        <v>205</v>
      </c>
      <c r="I4" s="120">
        <v>1</v>
      </c>
      <c r="J4" s="120" t="s">
        <v>20</v>
      </c>
      <c r="K4" s="96" t="s">
        <v>406</v>
      </c>
      <c r="L4" s="96" t="s">
        <v>404</v>
      </c>
      <c r="M4" s="84">
        <v>15</v>
      </c>
      <c r="N4" s="120"/>
      <c r="O4" s="118" t="s">
        <v>215</v>
      </c>
    </row>
    <row r="5" spans="1:17">
      <c r="A5" s="96" t="s">
        <v>49</v>
      </c>
      <c r="B5" s="96" t="s">
        <v>223</v>
      </c>
      <c r="C5" s="115" t="s">
        <v>350</v>
      </c>
      <c r="D5" s="123">
        <v>141</v>
      </c>
      <c r="E5" s="96" t="s">
        <v>224</v>
      </c>
      <c r="F5" s="96"/>
      <c r="G5" s="96"/>
      <c r="H5" s="120" t="s">
        <v>205</v>
      </c>
      <c r="I5" s="120">
        <v>1</v>
      </c>
      <c r="J5" s="120" t="s">
        <v>8</v>
      </c>
      <c r="K5" s="96" t="s">
        <v>407</v>
      </c>
      <c r="L5" s="96" t="s">
        <v>405</v>
      </c>
      <c r="M5" s="84">
        <v>30</v>
      </c>
      <c r="N5" s="120"/>
      <c r="O5" s="118" t="s">
        <v>215</v>
      </c>
    </row>
    <row r="6" spans="1:17">
      <c r="A6" s="96" t="s">
        <v>50</v>
      </c>
      <c r="B6" s="96" t="s">
        <v>225</v>
      </c>
      <c r="C6" s="115" t="s">
        <v>351</v>
      </c>
      <c r="D6" s="123">
        <v>151</v>
      </c>
      <c r="E6" s="96" t="s">
        <v>226</v>
      </c>
      <c r="F6" s="96"/>
      <c r="G6" s="96"/>
      <c r="H6" s="120" t="s">
        <v>205</v>
      </c>
      <c r="I6" s="120">
        <v>1</v>
      </c>
      <c r="J6" s="120" t="s">
        <v>10</v>
      </c>
      <c r="K6" s="96" t="s">
        <v>408</v>
      </c>
      <c r="L6" s="96" t="s">
        <v>403</v>
      </c>
      <c r="M6" s="84">
        <v>60</v>
      </c>
      <c r="N6" s="120"/>
      <c r="O6" s="118" t="s">
        <v>215</v>
      </c>
    </row>
    <row r="7" spans="1:17">
      <c r="A7" s="96" t="s">
        <v>51</v>
      </c>
      <c r="B7" s="96" t="s">
        <v>227</v>
      </c>
      <c r="C7" s="115" t="s">
        <v>352</v>
      </c>
      <c r="D7" s="123">
        <v>161</v>
      </c>
      <c r="E7" s="96" t="s">
        <v>228</v>
      </c>
      <c r="F7" s="96"/>
      <c r="G7" s="96"/>
      <c r="H7" s="120" t="s">
        <v>205</v>
      </c>
      <c r="I7" s="120">
        <v>1</v>
      </c>
      <c r="J7" s="120" t="s">
        <v>7</v>
      </c>
      <c r="K7" s="96" t="s">
        <v>398</v>
      </c>
      <c r="L7" s="96" t="s">
        <v>404</v>
      </c>
      <c r="M7" s="90">
        <v>105</v>
      </c>
      <c r="N7" s="120"/>
      <c r="O7" s="118" t="s">
        <v>215</v>
      </c>
    </row>
    <row r="8" spans="1:17">
      <c r="A8" s="96" t="s">
        <v>52</v>
      </c>
      <c r="B8" s="96" t="s">
        <v>229</v>
      </c>
      <c r="C8" s="115" t="s">
        <v>353</v>
      </c>
      <c r="D8" s="123">
        <v>171</v>
      </c>
      <c r="E8" s="96" t="s">
        <v>230</v>
      </c>
      <c r="F8" s="96"/>
      <c r="G8" s="96"/>
      <c r="H8" s="120" t="s">
        <v>205</v>
      </c>
      <c r="I8" s="120">
        <v>1</v>
      </c>
      <c r="J8" s="120" t="s">
        <v>18</v>
      </c>
      <c r="K8" s="96" t="s">
        <v>407</v>
      </c>
      <c r="L8" s="96" t="s">
        <v>405</v>
      </c>
      <c r="M8" s="90">
        <v>155</v>
      </c>
      <c r="N8" s="120"/>
      <c r="O8" s="118" t="s">
        <v>215</v>
      </c>
    </row>
    <row r="9" spans="1:17">
      <c r="A9" s="96" t="s">
        <v>53</v>
      </c>
      <c r="B9" s="96" t="s">
        <v>231</v>
      </c>
      <c r="C9" s="115" t="s">
        <v>354</v>
      </c>
      <c r="D9" s="123">
        <v>181</v>
      </c>
      <c r="E9" s="96" t="s">
        <v>232</v>
      </c>
      <c r="F9" s="96"/>
      <c r="G9" s="96"/>
      <c r="H9" s="120" t="s">
        <v>205</v>
      </c>
      <c r="I9" s="120">
        <v>1</v>
      </c>
      <c r="J9" s="120" t="s">
        <v>19</v>
      </c>
      <c r="K9" s="96">
        <v>14.999999999999998</v>
      </c>
      <c r="L9" s="96" t="s">
        <v>403</v>
      </c>
      <c r="M9" s="90">
        <v>210</v>
      </c>
      <c r="N9" s="120"/>
      <c r="O9" s="118" t="s">
        <v>215</v>
      </c>
    </row>
    <row r="10" spans="1:17">
      <c r="A10" s="96" t="s">
        <v>54</v>
      </c>
      <c r="B10" s="96" t="s">
        <v>233</v>
      </c>
      <c r="C10" s="115" t="s">
        <v>355</v>
      </c>
      <c r="D10" s="123">
        <v>191</v>
      </c>
      <c r="E10" s="96" t="s">
        <v>234</v>
      </c>
      <c r="F10" s="96"/>
      <c r="G10" s="96"/>
      <c r="H10" s="120" t="s">
        <v>205</v>
      </c>
      <c r="I10" s="120">
        <v>1</v>
      </c>
      <c r="J10" s="120" t="s">
        <v>235</v>
      </c>
      <c r="K10" s="96" t="s">
        <v>406</v>
      </c>
      <c r="L10" s="96" t="s">
        <v>404</v>
      </c>
      <c r="M10" s="90">
        <v>260</v>
      </c>
      <c r="N10" s="120"/>
      <c r="O10" s="118" t="s">
        <v>215</v>
      </c>
    </row>
    <row r="11" spans="1:17">
      <c r="A11" s="96" t="s">
        <v>55</v>
      </c>
      <c r="B11" s="96" t="s">
        <v>325</v>
      </c>
      <c r="C11" s="115" t="s">
        <v>356</v>
      </c>
      <c r="D11" s="123">
        <v>201</v>
      </c>
      <c r="E11" s="96" t="s">
        <v>236</v>
      </c>
      <c r="F11" s="96"/>
      <c r="G11" s="96"/>
      <c r="H11" s="120" t="s">
        <v>205</v>
      </c>
      <c r="I11" s="120">
        <v>1</v>
      </c>
      <c r="J11" s="120" t="s">
        <v>17</v>
      </c>
      <c r="K11" s="96">
        <v>44.999999999999993</v>
      </c>
      <c r="L11" s="96" t="s">
        <v>405</v>
      </c>
      <c r="M11" s="90">
        <v>325</v>
      </c>
      <c r="N11" s="120"/>
      <c r="O11" s="118" t="s">
        <v>215</v>
      </c>
    </row>
    <row r="12" spans="1:17">
      <c r="A12" s="97" t="s">
        <v>56</v>
      </c>
      <c r="B12" s="97" t="s">
        <v>326</v>
      </c>
      <c r="C12" s="97" t="s">
        <v>409</v>
      </c>
      <c r="D12" s="124">
        <v>110</v>
      </c>
      <c r="E12" s="97" t="s">
        <v>200</v>
      </c>
      <c r="F12" s="97" t="s">
        <v>27</v>
      </c>
      <c r="G12" s="97"/>
      <c r="H12" s="121" t="s">
        <v>206</v>
      </c>
      <c r="I12" s="121" t="s">
        <v>358</v>
      </c>
      <c r="J12" s="121"/>
      <c r="K12" s="97" t="s">
        <v>238</v>
      </c>
      <c r="L12" s="97">
        <v>1</v>
      </c>
      <c r="M12" s="121" t="s">
        <v>237</v>
      </c>
      <c r="N12" s="121"/>
      <c r="O12" s="119" t="s">
        <v>215</v>
      </c>
    </row>
    <row r="13" spans="1:17">
      <c r="A13" s="97" t="s">
        <v>57</v>
      </c>
      <c r="B13" s="97" t="s">
        <v>327</v>
      </c>
      <c r="C13" s="116" t="s">
        <v>486</v>
      </c>
      <c r="D13" s="124">
        <v>120</v>
      </c>
      <c r="E13" s="97" t="s">
        <v>239</v>
      </c>
      <c r="F13" s="97" t="s">
        <v>23</v>
      </c>
      <c r="G13" s="97"/>
      <c r="H13" s="121" t="s">
        <v>207</v>
      </c>
      <c r="I13" s="121" t="s">
        <v>358</v>
      </c>
      <c r="J13" s="121" t="s">
        <v>5</v>
      </c>
      <c r="K13" s="97" t="s">
        <v>240</v>
      </c>
      <c r="L13" s="97">
        <v>1</v>
      </c>
      <c r="M13" s="84">
        <v>5</v>
      </c>
      <c r="N13" s="121"/>
      <c r="O13" s="119" t="s">
        <v>215</v>
      </c>
    </row>
    <row r="14" spans="1:17">
      <c r="A14" s="97" t="s">
        <v>58</v>
      </c>
      <c r="B14" s="97" t="s">
        <v>328</v>
      </c>
      <c r="C14" s="116" t="s">
        <v>487</v>
      </c>
      <c r="D14" s="124">
        <v>130</v>
      </c>
      <c r="E14" s="97" t="s">
        <v>241</v>
      </c>
      <c r="F14" s="97" t="s">
        <v>242</v>
      </c>
      <c r="G14" s="97"/>
      <c r="H14" s="121" t="s">
        <v>207</v>
      </c>
      <c r="I14" s="121" t="s">
        <v>358</v>
      </c>
      <c r="J14" s="121" t="s">
        <v>20</v>
      </c>
      <c r="K14" s="97" t="s">
        <v>243</v>
      </c>
      <c r="L14" s="97">
        <v>1</v>
      </c>
      <c r="M14" s="84">
        <v>15</v>
      </c>
      <c r="N14" s="121"/>
      <c r="O14" s="119" t="s">
        <v>215</v>
      </c>
    </row>
    <row r="15" spans="1:17">
      <c r="A15" s="97" t="s">
        <v>59</v>
      </c>
      <c r="B15" s="97" t="s">
        <v>329</v>
      </c>
      <c r="C15" s="116" t="s">
        <v>488</v>
      </c>
      <c r="D15" s="124">
        <v>140</v>
      </c>
      <c r="E15" s="97" t="s">
        <v>201</v>
      </c>
      <c r="F15" s="97" t="s">
        <v>25</v>
      </c>
      <c r="G15" s="97"/>
      <c r="H15" s="121" t="s">
        <v>207</v>
      </c>
      <c r="I15" s="121" t="s">
        <v>358</v>
      </c>
      <c r="J15" s="121" t="s">
        <v>8</v>
      </c>
      <c r="K15" s="97" t="s">
        <v>244</v>
      </c>
      <c r="L15" s="97">
        <v>1</v>
      </c>
      <c r="M15" s="84">
        <v>30</v>
      </c>
      <c r="N15" s="121"/>
      <c r="O15" s="119" t="s">
        <v>215</v>
      </c>
    </row>
    <row r="16" spans="1:17">
      <c r="A16" s="97" t="s">
        <v>60</v>
      </c>
      <c r="B16" s="97" t="s">
        <v>330</v>
      </c>
      <c r="C16" s="116" t="s">
        <v>489</v>
      </c>
      <c r="D16" s="124">
        <v>150</v>
      </c>
      <c r="E16" s="97" t="s">
        <v>201</v>
      </c>
      <c r="F16" s="97" t="s">
        <v>24</v>
      </c>
      <c r="G16" s="97"/>
      <c r="H16" s="121" t="s">
        <v>207</v>
      </c>
      <c r="I16" s="121" t="s">
        <v>404</v>
      </c>
      <c r="J16" s="121" t="s">
        <v>10</v>
      </c>
      <c r="K16" s="97" t="s">
        <v>245</v>
      </c>
      <c r="L16" s="97">
        <v>1</v>
      </c>
      <c r="M16" s="84">
        <v>60</v>
      </c>
      <c r="N16" s="121"/>
      <c r="O16" s="119" t="s">
        <v>215</v>
      </c>
    </row>
    <row r="17" spans="1:15">
      <c r="A17" s="97" t="s">
        <v>61</v>
      </c>
      <c r="B17" s="97" t="s">
        <v>331</v>
      </c>
      <c r="C17" s="116" t="s">
        <v>490</v>
      </c>
      <c r="D17" s="124">
        <v>160</v>
      </c>
      <c r="E17" s="97" t="s">
        <v>201</v>
      </c>
      <c r="F17" s="97" t="s">
        <v>246</v>
      </c>
      <c r="G17" s="97"/>
      <c r="H17" s="121" t="s">
        <v>207</v>
      </c>
      <c r="I17" s="121" t="s">
        <v>404</v>
      </c>
      <c r="J17" s="121" t="s">
        <v>7</v>
      </c>
      <c r="K17" s="97" t="s">
        <v>247</v>
      </c>
      <c r="L17" s="97">
        <v>1</v>
      </c>
      <c r="M17" s="90">
        <v>105</v>
      </c>
      <c r="N17" s="121"/>
      <c r="O17" s="119" t="s">
        <v>215</v>
      </c>
    </row>
    <row r="18" spans="1:15">
      <c r="A18" s="97" t="s">
        <v>62</v>
      </c>
      <c r="B18" s="97" t="s">
        <v>332</v>
      </c>
      <c r="C18" s="116" t="s">
        <v>491</v>
      </c>
      <c r="D18" s="124">
        <v>170</v>
      </c>
      <c r="E18" s="97" t="s">
        <v>201</v>
      </c>
      <c r="F18" s="97" t="s">
        <v>248</v>
      </c>
      <c r="G18" s="97"/>
      <c r="H18" s="121" t="s">
        <v>207</v>
      </c>
      <c r="I18" s="121" t="s">
        <v>404</v>
      </c>
      <c r="J18" s="121" t="s">
        <v>18</v>
      </c>
      <c r="K18" s="97" t="s">
        <v>249</v>
      </c>
      <c r="L18" s="97">
        <v>1</v>
      </c>
      <c r="M18" s="90">
        <v>155</v>
      </c>
      <c r="N18" s="121"/>
      <c r="O18" s="119" t="s">
        <v>215</v>
      </c>
    </row>
    <row r="19" spans="1:15">
      <c r="A19" s="97" t="s">
        <v>63</v>
      </c>
      <c r="B19" s="97" t="s">
        <v>333</v>
      </c>
      <c r="C19" s="116" t="s">
        <v>492</v>
      </c>
      <c r="D19" s="124">
        <v>180</v>
      </c>
      <c r="E19" s="97" t="s">
        <v>201</v>
      </c>
      <c r="F19" s="97" t="s">
        <v>250</v>
      </c>
      <c r="G19" s="97"/>
      <c r="H19" s="121" t="s">
        <v>207</v>
      </c>
      <c r="I19" s="121" t="s">
        <v>404</v>
      </c>
      <c r="J19" s="121" t="s">
        <v>19</v>
      </c>
      <c r="K19" s="97" t="s">
        <v>251</v>
      </c>
      <c r="L19" s="97">
        <v>1</v>
      </c>
      <c r="M19" s="90">
        <v>210</v>
      </c>
      <c r="N19" s="121"/>
      <c r="O19" s="119" t="s">
        <v>215</v>
      </c>
    </row>
    <row r="20" spans="1:15">
      <c r="A20" s="97" t="s">
        <v>64</v>
      </c>
      <c r="B20" s="97" t="s">
        <v>334</v>
      </c>
      <c r="C20" s="116" t="s">
        <v>493</v>
      </c>
      <c r="D20" s="124">
        <v>190</v>
      </c>
      <c r="E20" s="97" t="s">
        <v>201</v>
      </c>
      <c r="F20" s="97" t="s">
        <v>252</v>
      </c>
      <c r="G20" s="97"/>
      <c r="H20" s="121" t="s">
        <v>207</v>
      </c>
      <c r="I20" s="121" t="s">
        <v>358</v>
      </c>
      <c r="J20" s="121" t="s">
        <v>235</v>
      </c>
      <c r="K20" s="97" t="s">
        <v>253</v>
      </c>
      <c r="L20" s="97">
        <v>1</v>
      </c>
      <c r="M20" s="90">
        <v>260</v>
      </c>
      <c r="N20" s="121"/>
      <c r="O20" s="119" t="s">
        <v>215</v>
      </c>
    </row>
    <row r="21" spans="1:15">
      <c r="A21" s="97" t="s">
        <v>65</v>
      </c>
      <c r="B21" s="97" t="s">
        <v>335</v>
      </c>
      <c r="C21" s="116" t="s">
        <v>494</v>
      </c>
      <c r="D21" s="124">
        <v>200</v>
      </c>
      <c r="E21" s="97" t="s">
        <v>254</v>
      </c>
      <c r="F21" s="97" t="s">
        <v>255</v>
      </c>
      <c r="G21" s="97"/>
      <c r="H21" s="121" t="s">
        <v>207</v>
      </c>
      <c r="I21" s="121" t="s">
        <v>358</v>
      </c>
      <c r="J21" s="121" t="s">
        <v>17</v>
      </c>
      <c r="K21" s="97" t="s">
        <v>256</v>
      </c>
      <c r="L21" s="97">
        <v>1</v>
      </c>
      <c r="M21" s="90">
        <v>325</v>
      </c>
      <c r="N21" s="121"/>
      <c r="O21" s="119" t="s">
        <v>215</v>
      </c>
    </row>
    <row r="22" spans="1:15">
      <c r="A22" s="97" t="s">
        <v>66</v>
      </c>
      <c r="B22" s="97" t="s">
        <v>336</v>
      </c>
      <c r="C22" s="97" t="s">
        <v>359</v>
      </c>
      <c r="D22" s="124">
        <v>9</v>
      </c>
      <c r="E22" s="97" t="s">
        <v>257</v>
      </c>
      <c r="F22" s="97" t="s">
        <v>32</v>
      </c>
      <c r="G22" s="97"/>
      <c r="H22" s="121" t="s">
        <v>208</v>
      </c>
      <c r="I22" s="121" t="s">
        <v>218</v>
      </c>
      <c r="J22" s="121"/>
      <c r="K22" s="97" t="s">
        <v>258</v>
      </c>
      <c r="L22" s="97">
        <v>1</v>
      </c>
      <c r="M22" s="121" t="s">
        <v>237</v>
      </c>
      <c r="N22" s="121"/>
      <c r="O22" s="119" t="s">
        <v>215</v>
      </c>
    </row>
    <row r="23" spans="1:15">
      <c r="A23" s="96" t="s">
        <v>67</v>
      </c>
      <c r="B23" s="96" t="s">
        <v>199</v>
      </c>
      <c r="C23" s="115" t="s">
        <v>357</v>
      </c>
      <c r="D23" s="123">
        <v>0</v>
      </c>
      <c r="E23" s="96" t="s">
        <v>202</v>
      </c>
      <c r="F23" s="96"/>
      <c r="G23" s="96"/>
      <c r="H23" s="120" t="s">
        <v>209</v>
      </c>
      <c r="I23" s="120" t="s">
        <v>259</v>
      </c>
      <c r="J23" s="120"/>
      <c r="K23" s="96" t="s">
        <v>220</v>
      </c>
      <c r="L23" s="96">
        <v>1</v>
      </c>
      <c r="M23" s="120" t="s">
        <v>219</v>
      </c>
      <c r="N23" s="120"/>
      <c r="O23" s="118" t="s">
        <v>215</v>
      </c>
    </row>
    <row r="24" spans="1:15">
      <c r="A24" s="97" t="s">
        <v>68</v>
      </c>
      <c r="B24" s="97" t="s">
        <v>337</v>
      </c>
      <c r="C24" s="97" t="s">
        <v>323</v>
      </c>
      <c r="D24" s="124">
        <v>1000</v>
      </c>
      <c r="E24" s="97" t="s">
        <v>27</v>
      </c>
      <c r="F24" s="97" t="s">
        <v>84</v>
      </c>
      <c r="G24" s="97"/>
      <c r="H24" s="121" t="s">
        <v>210</v>
      </c>
      <c r="I24" s="121" t="s">
        <v>260</v>
      </c>
      <c r="J24" s="121"/>
      <c r="K24" s="97" t="s">
        <v>260</v>
      </c>
      <c r="L24" s="97">
        <v>1</v>
      </c>
      <c r="M24" s="121" t="s">
        <v>261</v>
      </c>
      <c r="N24" s="121"/>
      <c r="O24" s="119" t="s">
        <v>215</v>
      </c>
    </row>
    <row r="25" spans="1:15">
      <c r="A25" s="96" t="s">
        <v>69</v>
      </c>
      <c r="B25" s="96" t="s">
        <v>338</v>
      </c>
      <c r="C25" s="115" t="s">
        <v>495</v>
      </c>
      <c r="D25" s="123">
        <v>1001</v>
      </c>
      <c r="E25" s="96" t="s">
        <v>23</v>
      </c>
      <c r="F25" s="96" t="s">
        <v>84</v>
      </c>
      <c r="G25" s="96"/>
      <c r="H25" s="120" t="s">
        <v>211</v>
      </c>
      <c r="I25" s="120" t="s">
        <v>262</v>
      </c>
      <c r="J25" s="120" t="s">
        <v>5</v>
      </c>
      <c r="K25" s="96" t="s">
        <v>262</v>
      </c>
      <c r="L25" s="96">
        <v>1</v>
      </c>
      <c r="M25" s="84">
        <v>5</v>
      </c>
      <c r="N25" s="120"/>
      <c r="O25" s="118" t="s">
        <v>215</v>
      </c>
    </row>
    <row r="26" spans="1:15">
      <c r="A26" s="97" t="s">
        <v>70</v>
      </c>
      <c r="B26" s="97" t="s">
        <v>339</v>
      </c>
      <c r="C26" s="116" t="s">
        <v>496</v>
      </c>
      <c r="D26" s="124">
        <v>1002</v>
      </c>
      <c r="E26" s="97" t="s">
        <v>263</v>
      </c>
      <c r="F26" s="97" t="s">
        <v>84</v>
      </c>
      <c r="G26" s="97"/>
      <c r="H26" s="121" t="s">
        <v>211</v>
      </c>
      <c r="I26" s="121" t="s">
        <v>264</v>
      </c>
      <c r="J26" s="121" t="s">
        <v>20</v>
      </c>
      <c r="K26" s="97" t="s">
        <v>264</v>
      </c>
      <c r="L26" s="97">
        <v>1</v>
      </c>
      <c r="M26" s="84">
        <v>15</v>
      </c>
      <c r="N26" s="121"/>
      <c r="O26" s="119" t="s">
        <v>215</v>
      </c>
    </row>
    <row r="27" spans="1:15">
      <c r="A27" s="96" t="s">
        <v>71</v>
      </c>
      <c r="B27" s="96" t="s">
        <v>340</v>
      </c>
      <c r="C27" s="115" t="s">
        <v>497</v>
      </c>
      <c r="D27" s="123">
        <v>1003</v>
      </c>
      <c r="E27" s="96" t="s">
        <v>25</v>
      </c>
      <c r="F27" s="96" t="s">
        <v>84</v>
      </c>
      <c r="G27" s="96"/>
      <c r="H27" s="120" t="s">
        <v>211</v>
      </c>
      <c r="I27" s="120" t="s">
        <v>265</v>
      </c>
      <c r="J27" s="120" t="s">
        <v>8</v>
      </c>
      <c r="K27" s="96" t="s">
        <v>265</v>
      </c>
      <c r="L27" s="96">
        <v>1</v>
      </c>
      <c r="M27" s="84">
        <v>30</v>
      </c>
      <c r="N27" s="120"/>
      <c r="O27" s="118" t="s">
        <v>215</v>
      </c>
    </row>
    <row r="28" spans="1:15">
      <c r="A28" s="97" t="s">
        <v>72</v>
      </c>
      <c r="B28" s="97" t="s">
        <v>341</v>
      </c>
      <c r="C28" s="116" t="s">
        <v>498</v>
      </c>
      <c r="D28" s="124">
        <v>1004</v>
      </c>
      <c r="E28" s="97" t="s">
        <v>24</v>
      </c>
      <c r="F28" s="97" t="s">
        <v>84</v>
      </c>
      <c r="G28" s="97"/>
      <c r="H28" s="121" t="s">
        <v>211</v>
      </c>
      <c r="I28" s="121" t="s">
        <v>266</v>
      </c>
      <c r="J28" s="121" t="s">
        <v>10</v>
      </c>
      <c r="K28" s="97" t="s">
        <v>266</v>
      </c>
      <c r="L28" s="97">
        <v>1</v>
      </c>
      <c r="M28" s="84">
        <v>60</v>
      </c>
      <c r="N28" s="121"/>
      <c r="O28" s="119" t="s">
        <v>215</v>
      </c>
    </row>
    <row r="29" spans="1:15">
      <c r="A29" s="96" t="s">
        <v>73</v>
      </c>
      <c r="B29" s="96" t="s">
        <v>342</v>
      </c>
      <c r="C29" s="115" t="s">
        <v>499</v>
      </c>
      <c r="D29" s="123">
        <v>1005</v>
      </c>
      <c r="E29" s="96" t="s">
        <v>267</v>
      </c>
      <c r="F29" s="96" t="s">
        <v>84</v>
      </c>
      <c r="G29" s="96"/>
      <c r="H29" s="120" t="s">
        <v>211</v>
      </c>
      <c r="I29" s="120" t="s">
        <v>268</v>
      </c>
      <c r="J29" s="120" t="s">
        <v>7</v>
      </c>
      <c r="K29" s="96" t="s">
        <v>268</v>
      </c>
      <c r="L29" s="96">
        <v>1</v>
      </c>
      <c r="M29" s="90">
        <v>105</v>
      </c>
      <c r="N29" s="120"/>
      <c r="O29" s="118" t="s">
        <v>215</v>
      </c>
    </row>
    <row r="30" spans="1:15">
      <c r="A30" s="97" t="s">
        <v>74</v>
      </c>
      <c r="B30" s="97" t="s">
        <v>343</v>
      </c>
      <c r="C30" s="116" t="s">
        <v>500</v>
      </c>
      <c r="D30" s="124">
        <v>1006</v>
      </c>
      <c r="E30" s="97" t="s">
        <v>269</v>
      </c>
      <c r="F30" s="97" t="s">
        <v>84</v>
      </c>
      <c r="G30" s="97"/>
      <c r="H30" s="121" t="s">
        <v>211</v>
      </c>
      <c r="I30" s="121" t="s">
        <v>270</v>
      </c>
      <c r="J30" s="121" t="s">
        <v>18</v>
      </c>
      <c r="K30" s="97" t="s">
        <v>270</v>
      </c>
      <c r="L30" s="97">
        <v>1</v>
      </c>
      <c r="M30" s="90">
        <v>155</v>
      </c>
      <c r="N30" s="121"/>
      <c r="O30" s="119" t="s">
        <v>215</v>
      </c>
    </row>
    <row r="31" spans="1:15">
      <c r="A31" s="96" t="s">
        <v>75</v>
      </c>
      <c r="B31" s="96" t="s">
        <v>344</v>
      </c>
      <c r="C31" s="115" t="s">
        <v>501</v>
      </c>
      <c r="D31" s="123">
        <v>1007</v>
      </c>
      <c r="E31" s="96" t="s">
        <v>271</v>
      </c>
      <c r="F31" s="96" t="s">
        <v>84</v>
      </c>
      <c r="G31" s="96"/>
      <c r="H31" s="120" t="s">
        <v>211</v>
      </c>
      <c r="I31" s="120" t="s">
        <v>272</v>
      </c>
      <c r="J31" s="120" t="s">
        <v>19</v>
      </c>
      <c r="K31" s="96" t="s">
        <v>272</v>
      </c>
      <c r="L31" s="96">
        <v>1</v>
      </c>
      <c r="M31" s="90">
        <v>210</v>
      </c>
      <c r="N31" s="120"/>
      <c r="O31" s="118" t="s">
        <v>215</v>
      </c>
    </row>
    <row r="32" spans="1:15">
      <c r="A32" s="97" t="s">
        <v>76</v>
      </c>
      <c r="B32" s="97" t="s">
        <v>345</v>
      </c>
      <c r="C32" s="116" t="s">
        <v>502</v>
      </c>
      <c r="D32" s="124">
        <v>1008</v>
      </c>
      <c r="E32" s="97" t="s">
        <v>273</v>
      </c>
      <c r="F32" s="97" t="s">
        <v>84</v>
      </c>
      <c r="G32" s="97"/>
      <c r="H32" s="121" t="s">
        <v>211</v>
      </c>
      <c r="I32" s="121" t="s">
        <v>274</v>
      </c>
      <c r="J32" s="121" t="s">
        <v>275</v>
      </c>
      <c r="K32" s="97" t="s">
        <v>274</v>
      </c>
      <c r="L32" s="97">
        <v>1</v>
      </c>
      <c r="M32" s="90">
        <v>260</v>
      </c>
      <c r="N32" s="121"/>
      <c r="O32" s="119" t="s">
        <v>215</v>
      </c>
    </row>
    <row r="33" spans="1:15">
      <c r="A33" s="96" t="s">
        <v>77</v>
      </c>
      <c r="B33" s="96" t="s">
        <v>346</v>
      </c>
      <c r="C33" s="115" t="s">
        <v>503</v>
      </c>
      <c r="D33" s="123">
        <v>1009</v>
      </c>
      <c r="E33" s="96" t="s">
        <v>276</v>
      </c>
      <c r="F33" s="96" t="s">
        <v>84</v>
      </c>
      <c r="G33" s="96"/>
      <c r="H33" s="120" t="s">
        <v>211</v>
      </c>
      <c r="I33" s="120" t="s">
        <v>220</v>
      </c>
      <c r="J33" s="120" t="s">
        <v>17</v>
      </c>
      <c r="K33" s="96" t="s">
        <v>220</v>
      </c>
      <c r="L33" s="96">
        <v>1</v>
      </c>
      <c r="M33" s="90">
        <v>325</v>
      </c>
      <c r="N33" s="120"/>
      <c r="O33" s="118" t="s">
        <v>215</v>
      </c>
    </row>
    <row r="34" spans="1:15">
      <c r="A34" s="97" t="s">
        <v>78</v>
      </c>
      <c r="B34" s="97" t="s">
        <v>277</v>
      </c>
      <c r="C34" s="97"/>
      <c r="D34" s="124">
        <v>0</v>
      </c>
      <c r="E34" s="97" t="s">
        <v>32</v>
      </c>
      <c r="F34" s="97"/>
      <c r="G34" s="97"/>
      <c r="H34" s="121" t="s">
        <v>212</v>
      </c>
      <c r="I34" s="121" t="s">
        <v>360</v>
      </c>
      <c r="J34" s="121"/>
      <c r="K34" s="97" t="s">
        <v>279</v>
      </c>
      <c r="L34" s="97"/>
      <c r="M34" s="121" t="s">
        <v>579</v>
      </c>
      <c r="N34" s="121" t="s">
        <v>278</v>
      </c>
      <c r="O34" s="119"/>
    </row>
    <row r="35" spans="1:15">
      <c r="A35" s="102" t="s">
        <v>79</v>
      </c>
      <c r="B35" s="102" t="s">
        <v>280</v>
      </c>
      <c r="C35" s="102"/>
      <c r="D35" s="125">
        <v>0</v>
      </c>
      <c r="E35" s="102" t="s">
        <v>203</v>
      </c>
      <c r="F35" s="102"/>
      <c r="G35" s="102"/>
      <c r="H35" s="126" t="s">
        <v>213</v>
      </c>
      <c r="I35" s="126" t="s">
        <v>281</v>
      </c>
      <c r="J35" s="126"/>
      <c r="K35" s="102" t="s">
        <v>281</v>
      </c>
      <c r="L35" s="102"/>
      <c r="M35" s="126" t="s">
        <v>579</v>
      </c>
      <c r="N35" s="126" t="s">
        <v>281</v>
      </c>
      <c r="O35" s="127"/>
    </row>
    <row r="36" spans="1: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spans="1:1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 spans="1: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1: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1:1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1:15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123"/>
  <sheetViews>
    <sheetView workbookViewId="0">
      <selection activeCell="D15" sqref="D15"/>
    </sheetView>
  </sheetViews>
  <sheetFormatPr defaultRowHeight="16.5"/>
  <cols>
    <col min="1" max="1" width="11.875" customWidth="1"/>
    <col min="2" max="2" width="11.625" bestFit="1" customWidth="1"/>
    <col min="3" max="3" width="37.375" bestFit="1" customWidth="1"/>
    <col min="4" max="4" width="7.875" bestFit="1" customWidth="1"/>
    <col min="5" max="5" width="9.875" style="11" customWidth="1"/>
    <col min="6" max="6" width="14.125" style="2" customWidth="1"/>
    <col min="7" max="7" width="13.875" customWidth="1"/>
    <col min="8" max="8" width="57.375" customWidth="1"/>
    <col min="9" max="9" width="26.12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s="78" t="s">
        <v>12</v>
      </c>
      <c r="B1" s="78" t="s">
        <v>693</v>
      </c>
      <c r="C1" s="78" t="s">
        <v>391</v>
      </c>
      <c r="D1" s="78" t="s">
        <v>694</v>
      </c>
      <c r="E1" s="78" t="s">
        <v>695</v>
      </c>
      <c r="F1" s="78" t="s">
        <v>33</v>
      </c>
      <c r="G1" s="78" t="s">
        <v>597</v>
      </c>
      <c r="H1" s="78" t="s">
        <v>34</v>
      </c>
      <c r="I1" s="78" t="s">
        <v>390</v>
      </c>
      <c r="J1" s="78" t="s">
        <v>600</v>
      </c>
      <c r="K1" s="78" t="s">
        <v>599</v>
      </c>
      <c r="L1" s="78" t="s">
        <v>696</v>
      </c>
      <c r="M1" s="78" t="s">
        <v>697</v>
      </c>
      <c r="N1" s="78" t="s">
        <v>1</v>
      </c>
      <c r="O1" s="78" t="s">
        <v>2</v>
      </c>
      <c r="P1" s="78" t="s">
        <v>3</v>
      </c>
      <c r="Q1" s="19" t="s">
        <v>92</v>
      </c>
    </row>
    <row r="2" spans="1:17" ht="17.25" thickTop="1">
      <c r="A2" s="100" t="s">
        <v>698</v>
      </c>
      <c r="B2" s="87" t="s">
        <v>0</v>
      </c>
      <c r="C2" s="88">
        <v>40</v>
      </c>
      <c r="D2" s="87" t="s">
        <v>26</v>
      </c>
      <c r="E2" s="87" t="str">
        <f>CONCATENATE("x",Research!$P2)</f>
        <v>x2</v>
      </c>
      <c r="F2" s="87" t="s">
        <v>86</v>
      </c>
      <c r="G2" s="87" t="s">
        <v>28</v>
      </c>
      <c r="H2" s="87" t="s">
        <v>35</v>
      </c>
      <c r="I2" s="88">
        <v>0</v>
      </c>
      <c r="J2" s="84">
        <v>60</v>
      </c>
      <c r="K2" s="88">
        <v>300</v>
      </c>
      <c r="L2" s="88">
        <v>0</v>
      </c>
      <c r="M2" s="88">
        <v>0</v>
      </c>
      <c r="N2" s="87" t="s">
        <v>148</v>
      </c>
      <c r="O2" s="87" t="s">
        <v>21</v>
      </c>
      <c r="P2" s="88">
        <v>2</v>
      </c>
      <c r="Q2" s="17"/>
    </row>
    <row r="3" spans="1:17">
      <c r="A3" s="100" t="s">
        <v>699</v>
      </c>
      <c r="B3" s="82" t="s">
        <v>0</v>
      </c>
      <c r="C3" s="83">
        <v>60</v>
      </c>
      <c r="D3" s="82" t="s">
        <v>26</v>
      </c>
      <c r="E3" s="82" t="str">
        <f>CONCATENATE("x",Research!$P3)</f>
        <v>x2</v>
      </c>
      <c r="F3" s="82" t="s">
        <v>86</v>
      </c>
      <c r="G3" s="82" t="s">
        <v>388</v>
      </c>
      <c r="H3" s="82" t="s">
        <v>35</v>
      </c>
      <c r="I3" s="83">
        <v>0</v>
      </c>
      <c r="J3" s="84">
        <v>80</v>
      </c>
      <c r="K3" s="83">
        <v>300</v>
      </c>
      <c r="L3" s="83">
        <v>0</v>
      </c>
      <c r="M3" s="83">
        <v>0</v>
      </c>
      <c r="N3" s="82" t="s">
        <v>148</v>
      </c>
      <c r="O3" s="82" t="s">
        <v>21</v>
      </c>
      <c r="P3" s="83">
        <v>2</v>
      </c>
      <c r="Q3" s="18"/>
    </row>
    <row r="4" spans="1:17">
      <c r="A4" s="100" t="s">
        <v>700</v>
      </c>
      <c r="B4" s="87" t="s">
        <v>0</v>
      </c>
      <c r="C4" s="88">
        <v>80</v>
      </c>
      <c r="D4" s="87" t="s">
        <v>26</v>
      </c>
      <c r="E4" s="87" t="str">
        <f>CONCATENATE("x",Research!$P4)</f>
        <v>x2</v>
      </c>
      <c r="F4" s="87" t="s">
        <v>86</v>
      </c>
      <c r="G4" s="87" t="s">
        <v>29</v>
      </c>
      <c r="H4" s="87" t="s">
        <v>35</v>
      </c>
      <c r="I4" s="88">
        <v>0</v>
      </c>
      <c r="J4" s="84">
        <v>100</v>
      </c>
      <c r="K4" s="88">
        <v>300</v>
      </c>
      <c r="L4" s="88">
        <v>0</v>
      </c>
      <c r="M4" s="88">
        <v>0</v>
      </c>
      <c r="N4" s="87" t="s">
        <v>148</v>
      </c>
      <c r="O4" s="87" t="s">
        <v>21</v>
      </c>
      <c r="P4" s="88">
        <v>2</v>
      </c>
      <c r="Q4" s="17"/>
    </row>
    <row r="5" spans="1:17">
      <c r="A5" s="100" t="s">
        <v>701</v>
      </c>
      <c r="B5" s="82" t="s">
        <v>0</v>
      </c>
      <c r="C5" s="83">
        <v>100</v>
      </c>
      <c r="D5" s="82" t="s">
        <v>26</v>
      </c>
      <c r="E5" s="82" t="str">
        <f>CONCATENATE("x",Research!$P5)</f>
        <v>x2</v>
      </c>
      <c r="F5" s="82" t="s">
        <v>86</v>
      </c>
      <c r="G5" s="82" t="s">
        <v>389</v>
      </c>
      <c r="H5" s="82" t="s">
        <v>35</v>
      </c>
      <c r="I5" s="83">
        <v>0</v>
      </c>
      <c r="J5" s="84">
        <v>120</v>
      </c>
      <c r="K5" s="83">
        <v>300</v>
      </c>
      <c r="L5" s="83">
        <v>0</v>
      </c>
      <c r="M5" s="83">
        <v>0</v>
      </c>
      <c r="N5" s="82" t="s">
        <v>148</v>
      </c>
      <c r="O5" s="82" t="s">
        <v>21</v>
      </c>
      <c r="P5" s="83">
        <v>2</v>
      </c>
      <c r="Q5" s="18"/>
    </row>
    <row r="6" spans="1:17">
      <c r="A6" s="100" t="s">
        <v>702</v>
      </c>
      <c r="B6" s="87" t="s">
        <v>0</v>
      </c>
      <c r="C6" s="88">
        <v>120</v>
      </c>
      <c r="D6" s="87" t="s">
        <v>26</v>
      </c>
      <c r="E6" s="87" t="str">
        <f>CONCATENATE("x",Research!$P6)</f>
        <v>x2</v>
      </c>
      <c r="F6" s="87" t="s">
        <v>86</v>
      </c>
      <c r="G6" s="87" t="s">
        <v>689</v>
      </c>
      <c r="H6" s="87" t="s">
        <v>35</v>
      </c>
      <c r="I6" s="88">
        <v>0</v>
      </c>
      <c r="J6" s="84">
        <v>140</v>
      </c>
      <c r="K6" s="88">
        <v>300</v>
      </c>
      <c r="L6" s="88">
        <v>0</v>
      </c>
      <c r="M6" s="88">
        <v>0</v>
      </c>
      <c r="N6" s="87" t="s">
        <v>148</v>
      </c>
      <c r="O6" s="87" t="s">
        <v>21</v>
      </c>
      <c r="P6" s="88">
        <v>2</v>
      </c>
      <c r="Q6" s="29"/>
    </row>
    <row r="7" spans="1:17" s="11" customFormat="1">
      <c r="A7" s="100" t="s">
        <v>703</v>
      </c>
      <c r="B7" s="82" t="s">
        <v>0</v>
      </c>
      <c r="C7" s="83">
        <v>140</v>
      </c>
      <c r="D7" s="82" t="s">
        <v>26</v>
      </c>
      <c r="E7" s="82" t="str">
        <f>CONCATENATE("x",Research!$P7)</f>
        <v>x2</v>
      </c>
      <c r="F7" s="82" t="s">
        <v>86</v>
      </c>
      <c r="G7" s="82" t="s">
        <v>690</v>
      </c>
      <c r="H7" s="82" t="s">
        <v>35</v>
      </c>
      <c r="I7" s="83">
        <v>0</v>
      </c>
      <c r="J7" s="84">
        <v>160</v>
      </c>
      <c r="K7" s="83">
        <v>300</v>
      </c>
      <c r="L7" s="83">
        <v>0</v>
      </c>
      <c r="M7" s="83">
        <v>0</v>
      </c>
      <c r="N7" s="82" t="s">
        <v>148</v>
      </c>
      <c r="O7" s="82" t="s">
        <v>21</v>
      </c>
      <c r="P7" s="83">
        <v>2</v>
      </c>
      <c r="Q7" s="29"/>
    </row>
    <row r="8" spans="1:17" s="11" customFormat="1">
      <c r="A8" s="100" t="s">
        <v>704</v>
      </c>
      <c r="B8" s="87" t="s">
        <v>0</v>
      </c>
      <c r="C8" s="88">
        <v>160</v>
      </c>
      <c r="D8" s="87" t="s">
        <v>26</v>
      </c>
      <c r="E8" s="87" t="str">
        <f>CONCATENATE("x",Research!$P8)</f>
        <v>x2</v>
      </c>
      <c r="F8" s="87" t="s">
        <v>86</v>
      </c>
      <c r="G8" s="87" t="s">
        <v>691</v>
      </c>
      <c r="H8" s="87" t="s">
        <v>35</v>
      </c>
      <c r="I8" s="88">
        <v>0</v>
      </c>
      <c r="J8" s="84">
        <v>180</v>
      </c>
      <c r="K8" s="88">
        <v>300</v>
      </c>
      <c r="L8" s="88">
        <v>0</v>
      </c>
      <c r="M8" s="88">
        <v>0</v>
      </c>
      <c r="N8" s="87" t="s">
        <v>148</v>
      </c>
      <c r="O8" s="87" t="s">
        <v>21</v>
      </c>
      <c r="P8" s="88">
        <v>2</v>
      </c>
      <c r="Q8" s="29"/>
    </row>
    <row r="9" spans="1:17">
      <c r="A9" s="100" t="s">
        <v>706</v>
      </c>
      <c r="B9" s="91" t="s">
        <v>0</v>
      </c>
      <c r="C9" s="92">
        <v>180</v>
      </c>
      <c r="D9" s="91" t="s">
        <v>26</v>
      </c>
      <c r="E9" s="91" t="str">
        <f>CONCATENATE("x",Research!$P9)</f>
        <v>x2</v>
      </c>
      <c r="F9" s="91" t="s">
        <v>86</v>
      </c>
      <c r="G9" s="91" t="s">
        <v>692</v>
      </c>
      <c r="H9" s="91" t="s">
        <v>35</v>
      </c>
      <c r="I9" s="92">
        <v>0</v>
      </c>
      <c r="J9" s="93">
        <v>200</v>
      </c>
      <c r="K9" s="92">
        <v>300</v>
      </c>
      <c r="L9" s="92">
        <v>0</v>
      </c>
      <c r="M9" s="92">
        <v>0</v>
      </c>
      <c r="N9" s="91" t="s">
        <v>148</v>
      </c>
      <c r="O9" s="91" t="s">
        <v>21</v>
      </c>
      <c r="P9" s="92">
        <v>2</v>
      </c>
      <c r="Q9" s="104"/>
    </row>
    <row r="10" spans="1:17">
      <c r="A10" s="82" t="s">
        <v>607</v>
      </c>
      <c r="B10" s="82" t="s">
        <v>22</v>
      </c>
      <c r="C10" s="83">
        <v>0</v>
      </c>
      <c r="D10" s="96" t="s">
        <v>23</v>
      </c>
      <c r="E10" s="82"/>
      <c r="F10" s="82"/>
      <c r="G10" s="82" t="s">
        <v>504</v>
      </c>
      <c r="H10" s="82" t="s">
        <v>513</v>
      </c>
      <c r="I10" s="83">
        <v>0</v>
      </c>
      <c r="J10" s="84">
        <v>5</v>
      </c>
      <c r="K10" s="83">
        <v>300</v>
      </c>
      <c r="L10" s="83">
        <v>80</v>
      </c>
      <c r="M10" s="83">
        <v>150</v>
      </c>
      <c r="N10" s="82" t="s">
        <v>392</v>
      </c>
      <c r="O10" s="82" t="s">
        <v>101</v>
      </c>
      <c r="P10" s="83"/>
      <c r="Q10" s="17" t="s">
        <v>5</v>
      </c>
    </row>
    <row r="11" spans="1:17">
      <c r="A11" s="87" t="s">
        <v>608</v>
      </c>
      <c r="B11" s="87" t="s">
        <v>16</v>
      </c>
      <c r="C11" s="88">
        <v>0</v>
      </c>
      <c r="D11" s="97" t="s">
        <v>242</v>
      </c>
      <c r="E11" s="87"/>
      <c r="F11" s="87"/>
      <c r="G11" s="87" t="s">
        <v>505</v>
      </c>
      <c r="H11" s="87" t="s">
        <v>514</v>
      </c>
      <c r="I11" s="88">
        <v>0</v>
      </c>
      <c r="J11" s="84">
        <v>15</v>
      </c>
      <c r="K11" s="88">
        <v>300</v>
      </c>
      <c r="L11" s="88">
        <v>80</v>
      </c>
      <c r="M11" s="88">
        <v>150</v>
      </c>
      <c r="N11" s="87" t="s">
        <v>392</v>
      </c>
      <c r="O11" s="87" t="s">
        <v>101</v>
      </c>
      <c r="P11" s="88"/>
      <c r="Q11" s="18" t="s">
        <v>20</v>
      </c>
    </row>
    <row r="12" spans="1:17">
      <c r="A12" s="82" t="s">
        <v>609</v>
      </c>
      <c r="B12" s="82" t="s">
        <v>20</v>
      </c>
      <c r="C12" s="83">
        <v>0</v>
      </c>
      <c r="D12" s="96" t="s">
        <v>25</v>
      </c>
      <c r="E12" s="82"/>
      <c r="F12" s="82"/>
      <c r="G12" s="82" t="s">
        <v>506</v>
      </c>
      <c r="H12" s="82" t="s">
        <v>519</v>
      </c>
      <c r="I12" s="83">
        <v>0</v>
      </c>
      <c r="J12" s="84">
        <v>30</v>
      </c>
      <c r="K12" s="83">
        <v>300</v>
      </c>
      <c r="L12" s="83">
        <v>80</v>
      </c>
      <c r="M12" s="83">
        <v>150</v>
      </c>
      <c r="N12" s="82" t="s">
        <v>392</v>
      </c>
      <c r="O12" s="82" t="s">
        <v>101</v>
      </c>
      <c r="P12" s="83"/>
      <c r="Q12" s="17" t="s">
        <v>8</v>
      </c>
    </row>
    <row r="13" spans="1:17">
      <c r="A13" s="87" t="s">
        <v>610</v>
      </c>
      <c r="B13" s="87" t="s">
        <v>8</v>
      </c>
      <c r="C13" s="88">
        <v>0</v>
      </c>
      <c r="D13" s="97" t="s">
        <v>24</v>
      </c>
      <c r="E13" s="87"/>
      <c r="F13" s="87"/>
      <c r="G13" s="87" t="s">
        <v>507</v>
      </c>
      <c r="H13" s="87" t="s">
        <v>520</v>
      </c>
      <c r="I13" s="88">
        <v>0</v>
      </c>
      <c r="J13" s="84">
        <v>60</v>
      </c>
      <c r="K13" s="88">
        <v>300</v>
      </c>
      <c r="L13" s="88">
        <v>80</v>
      </c>
      <c r="M13" s="88">
        <v>150</v>
      </c>
      <c r="N13" s="87" t="s">
        <v>392</v>
      </c>
      <c r="O13" s="87" t="s">
        <v>101</v>
      </c>
      <c r="P13" s="88"/>
      <c r="Q13" s="18" t="s">
        <v>10</v>
      </c>
    </row>
    <row r="14" spans="1:17">
      <c r="A14" s="82" t="s">
        <v>611</v>
      </c>
      <c r="B14" s="82" t="s">
        <v>10</v>
      </c>
      <c r="C14" s="83">
        <v>0</v>
      </c>
      <c r="D14" s="96" t="s">
        <v>246</v>
      </c>
      <c r="E14" s="82"/>
      <c r="F14" s="82"/>
      <c r="G14" s="82" t="s">
        <v>508</v>
      </c>
      <c r="H14" s="82" t="s">
        <v>515</v>
      </c>
      <c r="I14" s="83">
        <v>0</v>
      </c>
      <c r="J14" s="90">
        <v>105</v>
      </c>
      <c r="K14" s="83">
        <v>300</v>
      </c>
      <c r="L14" s="83">
        <v>80</v>
      </c>
      <c r="M14" s="83">
        <v>150</v>
      </c>
      <c r="N14" s="82" t="s">
        <v>392</v>
      </c>
      <c r="O14" s="82" t="s">
        <v>101</v>
      </c>
      <c r="P14" s="83"/>
      <c r="Q14" s="17" t="s">
        <v>7</v>
      </c>
    </row>
    <row r="15" spans="1:17" s="11" customFormat="1">
      <c r="A15" s="87" t="s">
        <v>612</v>
      </c>
      <c r="B15" s="87" t="s">
        <v>7</v>
      </c>
      <c r="C15" s="88">
        <v>0</v>
      </c>
      <c r="D15" s="97" t="s">
        <v>248</v>
      </c>
      <c r="E15" s="87"/>
      <c r="F15" s="87"/>
      <c r="G15" s="87" t="s">
        <v>509</v>
      </c>
      <c r="H15" s="87" t="s">
        <v>521</v>
      </c>
      <c r="I15" s="88">
        <v>0</v>
      </c>
      <c r="J15" s="90">
        <v>155</v>
      </c>
      <c r="K15" s="88">
        <v>300</v>
      </c>
      <c r="L15" s="88">
        <v>80</v>
      </c>
      <c r="M15" s="88">
        <v>150</v>
      </c>
      <c r="N15" s="87" t="s">
        <v>392</v>
      </c>
      <c r="O15" s="87" t="s">
        <v>101</v>
      </c>
      <c r="P15" s="88"/>
      <c r="Q15" s="18" t="s">
        <v>18</v>
      </c>
    </row>
    <row r="16" spans="1:17" s="11" customFormat="1">
      <c r="A16" s="82"/>
      <c r="B16" s="82" t="s">
        <v>18</v>
      </c>
      <c r="C16" s="83">
        <v>0</v>
      </c>
      <c r="D16" s="96" t="s">
        <v>250</v>
      </c>
      <c r="E16" s="82"/>
      <c r="F16" s="82"/>
      <c r="G16" s="82" t="s">
        <v>510</v>
      </c>
      <c r="H16" s="82" t="s">
        <v>516</v>
      </c>
      <c r="I16" s="83">
        <v>0</v>
      </c>
      <c r="J16" s="90">
        <v>210</v>
      </c>
      <c r="K16" s="83">
        <v>300</v>
      </c>
      <c r="L16" s="83">
        <v>80</v>
      </c>
      <c r="M16" s="83">
        <v>150</v>
      </c>
      <c r="N16" s="82" t="s">
        <v>392</v>
      </c>
      <c r="O16" s="82" t="s">
        <v>101</v>
      </c>
      <c r="P16" s="83"/>
      <c r="Q16" s="17" t="s">
        <v>19</v>
      </c>
    </row>
    <row r="17" spans="1:17" s="11" customFormat="1">
      <c r="A17" s="87"/>
      <c r="B17" s="87" t="s">
        <v>19</v>
      </c>
      <c r="C17" s="88">
        <v>0</v>
      </c>
      <c r="D17" s="97" t="s">
        <v>252</v>
      </c>
      <c r="E17" s="87"/>
      <c r="F17" s="87"/>
      <c r="G17" s="87" t="s">
        <v>511</v>
      </c>
      <c r="H17" s="87" t="s">
        <v>517</v>
      </c>
      <c r="I17" s="88">
        <v>0</v>
      </c>
      <c r="J17" s="90">
        <v>260</v>
      </c>
      <c r="K17" s="88">
        <v>300</v>
      </c>
      <c r="L17" s="88">
        <v>80</v>
      </c>
      <c r="M17" s="88">
        <v>150</v>
      </c>
      <c r="N17" s="87" t="s">
        <v>392</v>
      </c>
      <c r="O17" s="87" t="s">
        <v>101</v>
      </c>
      <c r="P17" s="88"/>
      <c r="Q17" s="18" t="s">
        <v>296</v>
      </c>
    </row>
    <row r="18" spans="1:17" s="11" customFormat="1">
      <c r="A18" s="82"/>
      <c r="B18" s="82" t="s">
        <v>296</v>
      </c>
      <c r="C18" s="83">
        <v>0</v>
      </c>
      <c r="D18" s="96" t="s">
        <v>255</v>
      </c>
      <c r="E18" s="82"/>
      <c r="F18" s="82"/>
      <c r="G18" s="82" t="s">
        <v>512</v>
      </c>
      <c r="H18" s="82" t="s">
        <v>518</v>
      </c>
      <c r="I18" s="83">
        <v>0</v>
      </c>
      <c r="J18" s="90">
        <v>325</v>
      </c>
      <c r="K18" s="83">
        <v>300</v>
      </c>
      <c r="L18" s="83">
        <v>80</v>
      </c>
      <c r="M18" s="83">
        <v>150</v>
      </c>
      <c r="N18" s="82" t="s">
        <v>392</v>
      </c>
      <c r="O18" s="82" t="s">
        <v>101</v>
      </c>
      <c r="P18" s="83"/>
      <c r="Q18" s="17" t="s">
        <v>17</v>
      </c>
    </row>
    <row r="19" spans="1:17">
      <c r="A19" s="100" t="s">
        <v>705</v>
      </c>
      <c r="B19" s="87" t="s">
        <v>6</v>
      </c>
      <c r="C19" s="88">
        <v>0</v>
      </c>
      <c r="D19" s="97" t="s">
        <v>93</v>
      </c>
      <c r="E19" s="87"/>
      <c r="F19" s="87"/>
      <c r="G19" s="87" t="s">
        <v>282</v>
      </c>
      <c r="H19" s="87" t="s">
        <v>522</v>
      </c>
      <c r="I19" s="88">
        <v>0</v>
      </c>
      <c r="J19" s="84">
        <v>5</v>
      </c>
      <c r="K19" s="88">
        <v>30</v>
      </c>
      <c r="L19" s="88">
        <v>0</v>
      </c>
      <c r="M19" s="88">
        <v>0</v>
      </c>
      <c r="N19" s="87" t="s">
        <v>392</v>
      </c>
      <c r="O19" s="87" t="s">
        <v>91</v>
      </c>
      <c r="P19" s="88"/>
      <c r="Q19" s="18" t="s">
        <v>5</v>
      </c>
    </row>
    <row r="20" spans="1:17">
      <c r="A20" s="100" t="s">
        <v>613</v>
      </c>
      <c r="B20" s="82" t="s">
        <v>20</v>
      </c>
      <c r="C20" s="83">
        <v>0</v>
      </c>
      <c r="D20" s="96" t="s">
        <v>94</v>
      </c>
      <c r="E20" s="82"/>
      <c r="F20" s="82"/>
      <c r="G20" s="82" t="s">
        <v>87</v>
      </c>
      <c r="H20" s="82" t="s">
        <v>523</v>
      </c>
      <c r="I20" s="83">
        <v>0</v>
      </c>
      <c r="J20" s="84">
        <v>15</v>
      </c>
      <c r="K20" s="83">
        <v>30</v>
      </c>
      <c r="L20" s="83">
        <v>0</v>
      </c>
      <c r="M20" s="83">
        <v>0</v>
      </c>
      <c r="N20" s="82" t="s">
        <v>392</v>
      </c>
      <c r="O20" s="82" t="s">
        <v>91</v>
      </c>
      <c r="P20" s="83"/>
      <c r="Q20" s="17" t="s">
        <v>20</v>
      </c>
    </row>
    <row r="21" spans="1:17">
      <c r="A21" s="100" t="s">
        <v>614</v>
      </c>
      <c r="B21" s="87" t="s">
        <v>8</v>
      </c>
      <c r="C21" s="88">
        <v>0</v>
      </c>
      <c r="D21" s="97" t="s">
        <v>224</v>
      </c>
      <c r="E21" s="87"/>
      <c r="F21" s="87"/>
      <c r="G21" s="87" t="s">
        <v>88</v>
      </c>
      <c r="H21" s="87" t="s">
        <v>528</v>
      </c>
      <c r="I21" s="88">
        <v>0</v>
      </c>
      <c r="J21" s="84">
        <v>30</v>
      </c>
      <c r="K21" s="88">
        <v>30</v>
      </c>
      <c r="L21" s="88">
        <v>0</v>
      </c>
      <c r="M21" s="88">
        <v>0</v>
      </c>
      <c r="N21" s="87" t="s">
        <v>392</v>
      </c>
      <c r="O21" s="87" t="s">
        <v>91</v>
      </c>
      <c r="P21" s="88"/>
      <c r="Q21" s="18" t="s">
        <v>8</v>
      </c>
    </row>
    <row r="22" spans="1:17">
      <c r="A22" s="100" t="s">
        <v>615</v>
      </c>
      <c r="B22" s="82" t="s">
        <v>10</v>
      </c>
      <c r="C22" s="83">
        <v>0</v>
      </c>
      <c r="D22" s="96" t="s">
        <v>226</v>
      </c>
      <c r="E22" s="82"/>
      <c r="F22" s="82"/>
      <c r="G22" s="82" t="s">
        <v>89</v>
      </c>
      <c r="H22" s="82" t="s">
        <v>529</v>
      </c>
      <c r="I22" s="83">
        <v>0</v>
      </c>
      <c r="J22" s="84">
        <v>60</v>
      </c>
      <c r="K22" s="83">
        <v>30</v>
      </c>
      <c r="L22" s="83">
        <v>0</v>
      </c>
      <c r="M22" s="83">
        <v>0</v>
      </c>
      <c r="N22" s="82" t="s">
        <v>392</v>
      </c>
      <c r="O22" s="82" t="s">
        <v>91</v>
      </c>
      <c r="P22" s="83"/>
      <c r="Q22" s="17" t="s">
        <v>10</v>
      </c>
    </row>
    <row r="23" spans="1:17">
      <c r="A23" s="100" t="s">
        <v>616</v>
      </c>
      <c r="B23" s="87" t="s">
        <v>7</v>
      </c>
      <c r="C23" s="88">
        <v>0</v>
      </c>
      <c r="D23" s="97" t="s">
        <v>228</v>
      </c>
      <c r="E23" s="87"/>
      <c r="F23" s="87"/>
      <c r="G23" s="87" t="s">
        <v>90</v>
      </c>
      <c r="H23" s="87" t="s">
        <v>524</v>
      </c>
      <c r="I23" s="88">
        <v>0</v>
      </c>
      <c r="J23" s="90">
        <v>105</v>
      </c>
      <c r="K23" s="88">
        <v>30</v>
      </c>
      <c r="L23" s="88">
        <v>0</v>
      </c>
      <c r="M23" s="88">
        <v>0</v>
      </c>
      <c r="N23" s="87" t="s">
        <v>392</v>
      </c>
      <c r="O23" s="87" t="s">
        <v>91</v>
      </c>
      <c r="P23" s="88"/>
      <c r="Q23" s="18" t="s">
        <v>7</v>
      </c>
    </row>
    <row r="24" spans="1:17" s="11" customFormat="1">
      <c r="A24" s="100" t="s">
        <v>617</v>
      </c>
      <c r="B24" s="82" t="s">
        <v>18</v>
      </c>
      <c r="C24" s="83">
        <v>0</v>
      </c>
      <c r="D24" s="96" t="s">
        <v>230</v>
      </c>
      <c r="E24" s="82"/>
      <c r="F24" s="82"/>
      <c r="G24" s="96" t="s">
        <v>368</v>
      </c>
      <c r="H24" s="82" t="s">
        <v>530</v>
      </c>
      <c r="I24" s="83">
        <v>0</v>
      </c>
      <c r="J24" s="90">
        <v>155</v>
      </c>
      <c r="K24" s="83">
        <v>30</v>
      </c>
      <c r="L24" s="83">
        <v>0</v>
      </c>
      <c r="M24" s="83">
        <v>0</v>
      </c>
      <c r="N24" s="82" t="s">
        <v>392</v>
      </c>
      <c r="O24" s="82" t="s">
        <v>91</v>
      </c>
      <c r="P24" s="83"/>
      <c r="Q24" s="17" t="s">
        <v>18</v>
      </c>
    </row>
    <row r="25" spans="1:17" s="11" customFormat="1">
      <c r="A25" s="87"/>
      <c r="B25" s="87" t="s">
        <v>19</v>
      </c>
      <c r="C25" s="88">
        <v>0</v>
      </c>
      <c r="D25" s="97" t="s">
        <v>232</v>
      </c>
      <c r="E25" s="87"/>
      <c r="F25" s="87"/>
      <c r="G25" s="97" t="s">
        <v>369</v>
      </c>
      <c r="H25" s="87" t="s">
        <v>525</v>
      </c>
      <c r="I25" s="88">
        <v>0</v>
      </c>
      <c r="J25" s="90">
        <v>210</v>
      </c>
      <c r="K25" s="88">
        <v>30</v>
      </c>
      <c r="L25" s="88">
        <v>0</v>
      </c>
      <c r="M25" s="88">
        <v>0</v>
      </c>
      <c r="N25" s="87" t="s">
        <v>392</v>
      </c>
      <c r="O25" s="87" t="s">
        <v>91</v>
      </c>
      <c r="P25" s="88"/>
      <c r="Q25" s="18" t="s">
        <v>19</v>
      </c>
    </row>
    <row r="26" spans="1:17" s="11" customFormat="1">
      <c r="A26" s="82"/>
      <c r="B26" s="82" t="s">
        <v>296</v>
      </c>
      <c r="C26" s="83">
        <v>0</v>
      </c>
      <c r="D26" s="96" t="s">
        <v>234</v>
      </c>
      <c r="E26" s="82"/>
      <c r="F26" s="82"/>
      <c r="G26" s="96" t="s">
        <v>370</v>
      </c>
      <c r="H26" s="82" t="s">
        <v>526</v>
      </c>
      <c r="I26" s="83">
        <v>0</v>
      </c>
      <c r="J26" s="90">
        <v>260</v>
      </c>
      <c r="K26" s="83">
        <v>30</v>
      </c>
      <c r="L26" s="83">
        <v>0</v>
      </c>
      <c r="M26" s="83">
        <v>0</v>
      </c>
      <c r="N26" s="82" t="s">
        <v>392</v>
      </c>
      <c r="O26" s="82" t="s">
        <v>91</v>
      </c>
      <c r="P26" s="83"/>
      <c r="Q26" s="17" t="s">
        <v>296</v>
      </c>
    </row>
    <row r="27" spans="1:17" s="11" customFormat="1">
      <c r="A27" s="87"/>
      <c r="B27" s="87" t="s">
        <v>17</v>
      </c>
      <c r="C27" s="88">
        <v>0</v>
      </c>
      <c r="D27" s="97" t="s">
        <v>236</v>
      </c>
      <c r="E27" s="87"/>
      <c r="F27" s="87"/>
      <c r="G27" s="97" t="s">
        <v>371</v>
      </c>
      <c r="H27" s="87" t="s">
        <v>527</v>
      </c>
      <c r="I27" s="88">
        <v>0</v>
      </c>
      <c r="J27" s="90">
        <v>325</v>
      </c>
      <c r="K27" s="88">
        <v>30</v>
      </c>
      <c r="L27" s="88">
        <v>0</v>
      </c>
      <c r="M27" s="88">
        <v>0</v>
      </c>
      <c r="N27" s="87" t="s">
        <v>392</v>
      </c>
      <c r="O27" s="87" t="s">
        <v>91</v>
      </c>
      <c r="P27" s="88"/>
      <c r="Q27" s="18" t="s">
        <v>17</v>
      </c>
    </row>
    <row r="28" spans="1:17">
      <c r="A28" s="82"/>
      <c r="B28" s="82" t="s">
        <v>20</v>
      </c>
      <c r="C28" s="83">
        <v>0</v>
      </c>
      <c r="D28" s="82" t="s">
        <v>95</v>
      </c>
      <c r="E28" s="82"/>
      <c r="F28" s="96" t="s">
        <v>242</v>
      </c>
      <c r="G28" s="82" t="s">
        <v>96</v>
      </c>
      <c r="H28" s="82" t="s">
        <v>531</v>
      </c>
      <c r="I28" s="83">
        <v>0</v>
      </c>
      <c r="J28" s="84">
        <v>15</v>
      </c>
      <c r="K28" s="83">
        <v>300</v>
      </c>
      <c r="L28" s="83">
        <v>0</v>
      </c>
      <c r="M28" s="83">
        <v>0</v>
      </c>
      <c r="N28" s="82" t="s">
        <v>392</v>
      </c>
      <c r="O28" s="82" t="s">
        <v>100</v>
      </c>
      <c r="P28" s="83"/>
      <c r="Q28" s="17" t="s">
        <v>20</v>
      </c>
    </row>
    <row r="29" spans="1:17">
      <c r="A29" s="87"/>
      <c r="B29" s="87" t="s">
        <v>8</v>
      </c>
      <c r="C29" s="88">
        <v>0</v>
      </c>
      <c r="D29" s="87" t="s">
        <v>95</v>
      </c>
      <c r="E29" s="87"/>
      <c r="F29" s="97" t="s">
        <v>25</v>
      </c>
      <c r="G29" s="87" t="s">
        <v>97</v>
      </c>
      <c r="H29" s="87" t="s">
        <v>533</v>
      </c>
      <c r="I29" s="88">
        <v>0</v>
      </c>
      <c r="J29" s="84">
        <v>30</v>
      </c>
      <c r="K29" s="88">
        <v>300</v>
      </c>
      <c r="L29" s="88">
        <v>0</v>
      </c>
      <c r="M29" s="88">
        <v>0</v>
      </c>
      <c r="N29" s="87" t="s">
        <v>392</v>
      </c>
      <c r="O29" s="87" t="s">
        <v>100</v>
      </c>
      <c r="P29" s="88"/>
      <c r="Q29" s="18" t="s">
        <v>8</v>
      </c>
    </row>
    <row r="30" spans="1:17">
      <c r="A30" s="82"/>
      <c r="B30" s="82" t="s">
        <v>10</v>
      </c>
      <c r="C30" s="83">
        <v>0</v>
      </c>
      <c r="D30" s="82" t="s">
        <v>95</v>
      </c>
      <c r="E30" s="82"/>
      <c r="F30" s="96" t="s">
        <v>24</v>
      </c>
      <c r="G30" s="82" t="s">
        <v>98</v>
      </c>
      <c r="H30" s="82" t="s">
        <v>534</v>
      </c>
      <c r="I30" s="83">
        <v>0</v>
      </c>
      <c r="J30" s="84">
        <v>60</v>
      </c>
      <c r="K30" s="83">
        <v>300</v>
      </c>
      <c r="L30" s="83">
        <v>0</v>
      </c>
      <c r="M30" s="83">
        <v>0</v>
      </c>
      <c r="N30" s="82" t="s">
        <v>392</v>
      </c>
      <c r="O30" s="82" t="s">
        <v>100</v>
      </c>
      <c r="P30" s="83"/>
      <c r="Q30" s="17" t="s">
        <v>10</v>
      </c>
    </row>
    <row r="31" spans="1:17">
      <c r="A31" s="87"/>
      <c r="B31" s="87" t="s">
        <v>7</v>
      </c>
      <c r="C31" s="88">
        <v>0</v>
      </c>
      <c r="D31" s="87" t="s">
        <v>95</v>
      </c>
      <c r="E31" s="87"/>
      <c r="F31" s="97" t="s">
        <v>246</v>
      </c>
      <c r="G31" s="87" t="s">
        <v>99</v>
      </c>
      <c r="H31" s="87" t="s">
        <v>532</v>
      </c>
      <c r="I31" s="88">
        <v>0</v>
      </c>
      <c r="J31" s="90">
        <v>105</v>
      </c>
      <c r="K31" s="88">
        <v>300</v>
      </c>
      <c r="L31" s="88">
        <v>0</v>
      </c>
      <c r="M31" s="88">
        <v>0</v>
      </c>
      <c r="N31" s="87" t="s">
        <v>392</v>
      </c>
      <c r="O31" s="87" t="s">
        <v>100</v>
      </c>
      <c r="P31" s="88"/>
      <c r="Q31" s="18" t="s">
        <v>7</v>
      </c>
    </row>
    <row r="32" spans="1:17" s="11" customFormat="1">
      <c r="A32" s="82"/>
      <c r="B32" s="82" t="s">
        <v>18</v>
      </c>
      <c r="C32" s="83">
        <v>0</v>
      </c>
      <c r="D32" s="82" t="s">
        <v>27</v>
      </c>
      <c r="E32" s="82"/>
      <c r="F32" s="96" t="s">
        <v>248</v>
      </c>
      <c r="G32" s="82" t="s">
        <v>364</v>
      </c>
      <c r="H32" s="82" t="s">
        <v>535</v>
      </c>
      <c r="I32" s="83">
        <v>0</v>
      </c>
      <c r="J32" s="90">
        <v>155</v>
      </c>
      <c r="K32" s="83">
        <v>300</v>
      </c>
      <c r="L32" s="83">
        <v>0</v>
      </c>
      <c r="M32" s="83">
        <v>0</v>
      </c>
      <c r="N32" s="82" t="s">
        <v>392</v>
      </c>
      <c r="O32" s="82" t="s">
        <v>100</v>
      </c>
      <c r="P32" s="83"/>
      <c r="Q32" s="17" t="s">
        <v>18</v>
      </c>
    </row>
    <row r="33" spans="1:17" s="11" customFormat="1">
      <c r="A33" s="87"/>
      <c r="B33" s="87" t="s">
        <v>19</v>
      </c>
      <c r="C33" s="88">
        <v>0</v>
      </c>
      <c r="D33" s="87" t="s">
        <v>27</v>
      </c>
      <c r="E33" s="87"/>
      <c r="F33" s="97" t="s">
        <v>250</v>
      </c>
      <c r="G33" s="87" t="s">
        <v>365</v>
      </c>
      <c r="H33" s="87" t="s">
        <v>536</v>
      </c>
      <c r="I33" s="88">
        <v>0</v>
      </c>
      <c r="J33" s="90">
        <v>210</v>
      </c>
      <c r="K33" s="88">
        <v>300</v>
      </c>
      <c r="L33" s="88">
        <v>0</v>
      </c>
      <c r="M33" s="88">
        <v>0</v>
      </c>
      <c r="N33" s="87" t="s">
        <v>392</v>
      </c>
      <c r="O33" s="87" t="s">
        <v>100</v>
      </c>
      <c r="P33" s="88"/>
      <c r="Q33" s="18" t="s">
        <v>19</v>
      </c>
    </row>
    <row r="34" spans="1:17" s="11" customFormat="1">
      <c r="A34" s="82"/>
      <c r="B34" s="82" t="s">
        <v>296</v>
      </c>
      <c r="C34" s="83">
        <v>0</v>
      </c>
      <c r="D34" s="82" t="s">
        <v>27</v>
      </c>
      <c r="E34" s="82"/>
      <c r="F34" s="96" t="s">
        <v>252</v>
      </c>
      <c r="G34" s="82" t="s">
        <v>366</v>
      </c>
      <c r="H34" s="82" t="s">
        <v>537</v>
      </c>
      <c r="I34" s="83">
        <v>0</v>
      </c>
      <c r="J34" s="90">
        <v>260</v>
      </c>
      <c r="K34" s="83">
        <v>300</v>
      </c>
      <c r="L34" s="83">
        <v>0</v>
      </c>
      <c r="M34" s="83">
        <v>0</v>
      </c>
      <c r="N34" s="82" t="s">
        <v>392</v>
      </c>
      <c r="O34" s="82" t="s">
        <v>100</v>
      </c>
      <c r="P34" s="83"/>
      <c r="Q34" s="17" t="s">
        <v>296</v>
      </c>
    </row>
    <row r="35" spans="1:17" s="11" customFormat="1">
      <c r="A35" s="87"/>
      <c r="B35" s="87" t="s">
        <v>17</v>
      </c>
      <c r="C35" s="88">
        <v>0</v>
      </c>
      <c r="D35" s="87" t="s">
        <v>27</v>
      </c>
      <c r="E35" s="87"/>
      <c r="F35" s="97" t="s">
        <v>255</v>
      </c>
      <c r="G35" s="87" t="s">
        <v>367</v>
      </c>
      <c r="H35" s="87" t="s">
        <v>538</v>
      </c>
      <c r="I35" s="88">
        <v>0</v>
      </c>
      <c r="J35" s="90">
        <v>325</v>
      </c>
      <c r="K35" s="88">
        <v>300</v>
      </c>
      <c r="L35" s="88">
        <v>0</v>
      </c>
      <c r="M35" s="88">
        <v>0</v>
      </c>
      <c r="N35" s="87" t="s">
        <v>392</v>
      </c>
      <c r="O35" s="87" t="s">
        <v>100</v>
      </c>
      <c r="P35" s="88"/>
      <c r="Q35" s="18" t="s">
        <v>17</v>
      </c>
    </row>
    <row r="36" spans="1:17">
      <c r="A36" s="82" t="s">
        <v>618</v>
      </c>
      <c r="B36" s="82" t="s">
        <v>14</v>
      </c>
      <c r="C36" s="83">
        <v>0</v>
      </c>
      <c r="D36" s="82" t="s">
        <v>27</v>
      </c>
      <c r="E36" s="82" t="str">
        <f>CONCATENATE("x",Research!$P36)</f>
        <v>x3</v>
      </c>
      <c r="F36" s="82" t="s">
        <v>85</v>
      </c>
      <c r="G36" s="82" t="s">
        <v>284</v>
      </c>
      <c r="H36" s="82" t="str">
        <f>CONCATENATE("검술의 피해량이 ",Research!$P36,"배 증가합니다.")</f>
        <v>검술의 피해량이 3배 증가합니다.</v>
      </c>
      <c r="I36" s="83">
        <v>20</v>
      </c>
      <c r="J36" s="83">
        <v>0</v>
      </c>
      <c r="K36" s="83">
        <v>300</v>
      </c>
      <c r="L36" s="83">
        <v>80</v>
      </c>
      <c r="M36" s="83">
        <v>100</v>
      </c>
      <c r="N36" s="82" t="s">
        <v>14</v>
      </c>
      <c r="O36" s="82" t="s">
        <v>15</v>
      </c>
      <c r="P36" s="83">
        <v>3</v>
      </c>
      <c r="Q36" s="17"/>
    </row>
    <row r="37" spans="1:17">
      <c r="A37" s="87" t="s">
        <v>619</v>
      </c>
      <c r="B37" s="87" t="s">
        <v>14</v>
      </c>
      <c r="C37" s="88">
        <v>20</v>
      </c>
      <c r="D37" s="87" t="s">
        <v>27</v>
      </c>
      <c r="E37" s="87" t="str">
        <f>CONCATENATE("x",Research!$P37)</f>
        <v>x6</v>
      </c>
      <c r="F37" s="87" t="s">
        <v>85</v>
      </c>
      <c r="G37" s="87" t="s">
        <v>285</v>
      </c>
      <c r="H37" s="87" t="str">
        <f>CONCATENATE("검술의 피해량이 ",Research!$P37,"배 증가합니다.")</f>
        <v>검술의 피해량이 6배 증가합니다.</v>
      </c>
      <c r="I37" s="88">
        <v>40</v>
      </c>
      <c r="J37" s="88">
        <v>0</v>
      </c>
      <c r="K37" s="88">
        <v>300</v>
      </c>
      <c r="L37" s="88">
        <v>80</v>
      </c>
      <c r="M37" s="88">
        <v>100</v>
      </c>
      <c r="N37" s="87" t="s">
        <v>14</v>
      </c>
      <c r="O37" s="87" t="s">
        <v>15</v>
      </c>
      <c r="P37" s="88">
        <v>6</v>
      </c>
      <c r="Q37" s="18"/>
    </row>
    <row r="38" spans="1:17">
      <c r="A38" s="82" t="s">
        <v>620</v>
      </c>
      <c r="B38" s="82" t="s">
        <v>14</v>
      </c>
      <c r="C38" s="83">
        <v>40</v>
      </c>
      <c r="D38" s="82" t="s">
        <v>27</v>
      </c>
      <c r="E38" s="82" t="str">
        <f>CONCATENATE("x",Research!$P38)</f>
        <v>x8</v>
      </c>
      <c r="F38" s="82" t="s">
        <v>84</v>
      </c>
      <c r="G38" s="82" t="s">
        <v>674</v>
      </c>
      <c r="H38" s="82" t="str">
        <f>CONCATENATE("검술의 피해량이 ",Research!$P38,"배 증가합니다.")</f>
        <v>검술의 피해량이 8배 증가합니다.</v>
      </c>
      <c r="I38" s="83">
        <v>60</v>
      </c>
      <c r="J38" s="83">
        <v>0</v>
      </c>
      <c r="K38" s="83">
        <v>300</v>
      </c>
      <c r="L38" s="83">
        <v>80</v>
      </c>
      <c r="M38" s="83">
        <v>100</v>
      </c>
      <c r="N38" s="82" t="s">
        <v>14</v>
      </c>
      <c r="O38" s="82" t="s">
        <v>15</v>
      </c>
      <c r="P38" s="83">
        <v>8</v>
      </c>
      <c r="Q38" s="17"/>
    </row>
    <row r="39" spans="1:17">
      <c r="A39" s="87" t="s">
        <v>621</v>
      </c>
      <c r="B39" s="87" t="s">
        <v>14</v>
      </c>
      <c r="C39" s="88">
        <v>60</v>
      </c>
      <c r="D39" s="87" t="s">
        <v>27</v>
      </c>
      <c r="E39" s="87" t="str">
        <f>CONCATENATE("x",Research!$P39)</f>
        <v>x8</v>
      </c>
      <c r="F39" s="87" t="s">
        <v>84</v>
      </c>
      <c r="G39" s="87" t="s">
        <v>675</v>
      </c>
      <c r="H39" s="87" t="str">
        <f>CONCATENATE("검술의 피해량이 ",Research!$P39,"배 증가합니다.")</f>
        <v>검술의 피해량이 8배 증가합니다.</v>
      </c>
      <c r="I39" s="88">
        <v>80</v>
      </c>
      <c r="J39" s="88">
        <v>0</v>
      </c>
      <c r="K39" s="88">
        <v>300</v>
      </c>
      <c r="L39" s="88">
        <v>80</v>
      </c>
      <c r="M39" s="88">
        <v>100</v>
      </c>
      <c r="N39" s="87" t="s">
        <v>14</v>
      </c>
      <c r="O39" s="87" t="s">
        <v>15</v>
      </c>
      <c r="P39" s="88">
        <v>8</v>
      </c>
      <c r="Q39" s="18"/>
    </row>
    <row r="40" spans="1:17">
      <c r="A40" s="82" t="s">
        <v>622</v>
      </c>
      <c r="B40" s="82" t="s">
        <v>14</v>
      </c>
      <c r="C40" s="83">
        <v>80</v>
      </c>
      <c r="D40" s="82" t="s">
        <v>27</v>
      </c>
      <c r="E40" s="82" t="str">
        <f>CONCATENATE("x",Research!$P40)</f>
        <v>x8</v>
      </c>
      <c r="F40" s="82" t="s">
        <v>84</v>
      </c>
      <c r="G40" s="82" t="s">
        <v>676</v>
      </c>
      <c r="H40" s="82" t="str">
        <f>CONCATENATE("검술의 피해량이 ",Research!$P40,"배 증가합니다.")</f>
        <v>검술의 피해량이 8배 증가합니다.</v>
      </c>
      <c r="I40" s="83">
        <v>100</v>
      </c>
      <c r="J40" s="83">
        <v>0</v>
      </c>
      <c r="K40" s="83">
        <v>300</v>
      </c>
      <c r="L40" s="83">
        <v>80</v>
      </c>
      <c r="M40" s="83">
        <v>100</v>
      </c>
      <c r="N40" s="82" t="s">
        <v>14</v>
      </c>
      <c r="O40" s="82" t="s">
        <v>15</v>
      </c>
      <c r="P40" s="83">
        <v>8</v>
      </c>
      <c r="Q40" s="17"/>
    </row>
    <row r="41" spans="1:17" s="11" customFormat="1">
      <c r="A41" s="87" t="s">
        <v>623</v>
      </c>
      <c r="B41" s="87" t="s">
        <v>4</v>
      </c>
      <c r="C41" s="88">
        <v>100</v>
      </c>
      <c r="D41" s="87" t="s">
        <v>27</v>
      </c>
      <c r="E41" s="87" t="str">
        <f>CONCATENATE("x",Research!$P41)</f>
        <v>x11</v>
      </c>
      <c r="F41" s="87" t="s">
        <v>84</v>
      </c>
      <c r="G41" s="87" t="s">
        <v>677</v>
      </c>
      <c r="H41" s="87" t="str">
        <f>CONCATENATE("검술의 피해량이 ",Research!$P41,"배 증가합니다.")</f>
        <v>검술의 피해량이 11배 증가합니다.</v>
      </c>
      <c r="I41" s="88">
        <v>120</v>
      </c>
      <c r="J41" s="88">
        <v>0</v>
      </c>
      <c r="K41" s="88">
        <v>300</v>
      </c>
      <c r="L41" s="88">
        <v>80</v>
      </c>
      <c r="M41" s="88">
        <v>100</v>
      </c>
      <c r="N41" s="87" t="s">
        <v>4</v>
      </c>
      <c r="O41" s="87" t="s">
        <v>15</v>
      </c>
      <c r="P41" s="88">
        <v>11</v>
      </c>
      <c r="Q41" s="29"/>
    </row>
    <row r="42" spans="1:17">
      <c r="A42" s="82" t="s">
        <v>624</v>
      </c>
      <c r="B42" s="82" t="s">
        <v>4</v>
      </c>
      <c r="C42" s="83">
        <v>120</v>
      </c>
      <c r="D42" s="82" t="s">
        <v>27</v>
      </c>
      <c r="E42" s="82" t="str">
        <f>CONCATENATE("x",Research!$P42)</f>
        <v>x9</v>
      </c>
      <c r="F42" s="82" t="s">
        <v>84</v>
      </c>
      <c r="G42" s="82" t="s">
        <v>372</v>
      </c>
      <c r="H42" s="82" t="str">
        <f>CONCATENATE("검술의 피해량이 ",Research!$P42,"배 증가합니다.")</f>
        <v>검술의 피해량이 9배 증가합니다.</v>
      </c>
      <c r="I42" s="83">
        <v>140</v>
      </c>
      <c r="J42" s="83">
        <v>0</v>
      </c>
      <c r="K42" s="83">
        <v>300</v>
      </c>
      <c r="L42" s="83">
        <v>80</v>
      </c>
      <c r="M42" s="83">
        <v>100</v>
      </c>
      <c r="N42" s="82" t="s">
        <v>4</v>
      </c>
      <c r="O42" s="82" t="s">
        <v>15</v>
      </c>
      <c r="P42" s="83">
        <v>9</v>
      </c>
      <c r="Q42" s="29"/>
    </row>
    <row r="43" spans="1:17">
      <c r="A43" s="87" t="s">
        <v>625</v>
      </c>
      <c r="B43" s="87" t="s">
        <v>4</v>
      </c>
      <c r="C43" s="88">
        <v>140</v>
      </c>
      <c r="D43" s="87" t="s">
        <v>27</v>
      </c>
      <c r="E43" s="87" t="str">
        <f>CONCATENATE("x",Research!$P43)</f>
        <v>x11</v>
      </c>
      <c r="F43" s="87" t="s">
        <v>84</v>
      </c>
      <c r="G43" s="87" t="s">
        <v>373</v>
      </c>
      <c r="H43" s="87" t="str">
        <f>CONCATENATE("검술의 피해량이 ",Research!$P43,"배 증가합니다.")</f>
        <v>검술의 피해량이 11배 증가합니다.</v>
      </c>
      <c r="I43" s="88">
        <v>160</v>
      </c>
      <c r="J43" s="88">
        <v>0</v>
      </c>
      <c r="K43" s="88">
        <v>300</v>
      </c>
      <c r="L43" s="88">
        <v>80</v>
      </c>
      <c r="M43" s="88">
        <v>100</v>
      </c>
      <c r="N43" s="87" t="s">
        <v>4</v>
      </c>
      <c r="O43" s="87" t="s">
        <v>15</v>
      </c>
      <c r="P43" s="88">
        <v>11</v>
      </c>
      <c r="Q43" s="29"/>
    </row>
    <row r="44" spans="1:17">
      <c r="A44" s="82" t="s">
        <v>626</v>
      </c>
      <c r="B44" s="82" t="s">
        <v>4</v>
      </c>
      <c r="C44" s="83">
        <v>160</v>
      </c>
      <c r="D44" s="82" t="s">
        <v>27</v>
      </c>
      <c r="E44" s="82" t="str">
        <f>CONCATENATE("x",Research!$P44)</f>
        <v>x9</v>
      </c>
      <c r="F44" s="82" t="s">
        <v>84</v>
      </c>
      <c r="G44" s="82" t="s">
        <v>374</v>
      </c>
      <c r="H44" s="82" t="str">
        <f>CONCATENATE("검술의 피해량이 ",Research!$P44,"배 증가합니다.")</f>
        <v>검술의 피해량이 9배 증가합니다.</v>
      </c>
      <c r="I44" s="83">
        <v>180</v>
      </c>
      <c r="J44" s="83">
        <v>0</v>
      </c>
      <c r="K44" s="83">
        <v>300</v>
      </c>
      <c r="L44" s="83">
        <v>80</v>
      </c>
      <c r="M44" s="83">
        <v>100</v>
      </c>
      <c r="N44" s="82" t="s">
        <v>4</v>
      </c>
      <c r="O44" s="82" t="s">
        <v>15</v>
      </c>
      <c r="P44" s="83">
        <v>9</v>
      </c>
      <c r="Q44" s="29"/>
    </row>
    <row r="45" spans="1:17">
      <c r="A45" s="87" t="s">
        <v>627</v>
      </c>
      <c r="B45" s="87" t="s">
        <v>4</v>
      </c>
      <c r="C45" s="88">
        <v>180</v>
      </c>
      <c r="D45" s="87" t="s">
        <v>27</v>
      </c>
      <c r="E45" s="87" t="str">
        <f>CONCATENATE("x",Research!$P45)</f>
        <v>x10</v>
      </c>
      <c r="F45" s="87" t="s">
        <v>84</v>
      </c>
      <c r="G45" s="87" t="s">
        <v>606</v>
      </c>
      <c r="H45" s="87" t="str">
        <f>CONCATENATE("검술의 피해량이 ",Research!$P45,"배 증가합니다.")</f>
        <v>검술의 피해량이 10배 증가합니다.</v>
      </c>
      <c r="I45" s="88">
        <v>200</v>
      </c>
      <c r="J45" s="88">
        <v>0</v>
      </c>
      <c r="K45" s="88">
        <v>300</v>
      </c>
      <c r="L45" s="88">
        <v>80</v>
      </c>
      <c r="M45" s="88">
        <v>100</v>
      </c>
      <c r="N45" s="87" t="s">
        <v>4</v>
      </c>
      <c r="O45" s="87" t="s">
        <v>15</v>
      </c>
      <c r="P45" s="88">
        <v>10</v>
      </c>
      <c r="Q45" s="29"/>
    </row>
    <row r="46" spans="1:17" s="11" customFormat="1">
      <c r="A46" s="82" t="s">
        <v>628</v>
      </c>
      <c r="B46" s="82" t="s">
        <v>6</v>
      </c>
      <c r="C46" s="83">
        <v>0</v>
      </c>
      <c r="D46" s="82" t="s">
        <v>23</v>
      </c>
      <c r="E46" s="82" t="str">
        <f>CONCATENATE("x",Research!$P46)</f>
        <v>x2</v>
      </c>
      <c r="F46" s="82" t="s">
        <v>84</v>
      </c>
      <c r="G46" s="82" t="s">
        <v>286</v>
      </c>
      <c r="H46" s="82" t="str">
        <f>CONCATENATE("불의 피해량이 ",Research!$P46,"배 증가합니다.")</f>
        <v>불의 피해량이 2배 증가합니다.</v>
      </c>
      <c r="I46" s="83">
        <v>20</v>
      </c>
      <c r="J46" s="84">
        <v>5</v>
      </c>
      <c r="K46" s="83">
        <v>300</v>
      </c>
      <c r="L46" s="83">
        <v>80</v>
      </c>
      <c r="M46" s="83">
        <v>100</v>
      </c>
      <c r="N46" s="82" t="s">
        <v>5</v>
      </c>
      <c r="O46" s="82" t="s">
        <v>13</v>
      </c>
      <c r="P46" s="83">
        <v>2</v>
      </c>
      <c r="Q46" s="18"/>
    </row>
    <row r="47" spans="1:17">
      <c r="A47" s="87" t="s">
        <v>629</v>
      </c>
      <c r="B47" s="87" t="s">
        <v>6</v>
      </c>
      <c r="C47" s="88">
        <v>20</v>
      </c>
      <c r="D47" s="87" t="s">
        <v>23</v>
      </c>
      <c r="E47" s="87" t="str">
        <f>CONCATENATE("x",Research!$P47)</f>
        <v>x8</v>
      </c>
      <c r="F47" s="87" t="s">
        <v>84</v>
      </c>
      <c r="G47" s="87" t="s">
        <v>287</v>
      </c>
      <c r="H47" s="87" t="str">
        <f>CONCATENATE("불의 피해량이 ",Research!$P47,"배 증가합니다.")</f>
        <v>불의 피해량이 8배 증가합니다.</v>
      </c>
      <c r="I47" s="88">
        <v>40</v>
      </c>
      <c r="J47" s="84">
        <v>5</v>
      </c>
      <c r="K47" s="88">
        <v>300</v>
      </c>
      <c r="L47" s="88">
        <v>80</v>
      </c>
      <c r="M47" s="88">
        <v>100</v>
      </c>
      <c r="N47" s="87" t="s">
        <v>5</v>
      </c>
      <c r="O47" s="87" t="s">
        <v>13</v>
      </c>
      <c r="P47" s="88">
        <v>8</v>
      </c>
      <c r="Q47" s="17"/>
    </row>
    <row r="48" spans="1:17">
      <c r="A48" s="82" t="s">
        <v>630</v>
      </c>
      <c r="B48" s="82" t="s">
        <v>6</v>
      </c>
      <c r="C48" s="83">
        <v>40</v>
      </c>
      <c r="D48" s="82" t="s">
        <v>23</v>
      </c>
      <c r="E48" s="82" t="str">
        <f>CONCATENATE("x",Research!$P48)</f>
        <v>x9</v>
      </c>
      <c r="F48" s="82" t="s">
        <v>84</v>
      </c>
      <c r="G48" s="82" t="s">
        <v>669</v>
      </c>
      <c r="H48" s="82" t="str">
        <f>CONCATENATE("불의 피해량이 ",Research!$P48,"배 증가합니다.")</f>
        <v>불의 피해량이 9배 증가합니다.</v>
      </c>
      <c r="I48" s="83">
        <v>60</v>
      </c>
      <c r="J48" s="84">
        <v>5</v>
      </c>
      <c r="K48" s="83">
        <v>300</v>
      </c>
      <c r="L48" s="83">
        <v>80</v>
      </c>
      <c r="M48" s="83">
        <v>100</v>
      </c>
      <c r="N48" s="82" t="s">
        <v>5</v>
      </c>
      <c r="O48" s="82" t="s">
        <v>13</v>
      </c>
      <c r="P48" s="83">
        <v>9</v>
      </c>
      <c r="Q48" s="18"/>
    </row>
    <row r="49" spans="1:17">
      <c r="A49" s="87" t="s">
        <v>631</v>
      </c>
      <c r="B49" s="87" t="s">
        <v>6</v>
      </c>
      <c r="C49" s="88">
        <v>60</v>
      </c>
      <c r="D49" s="87" t="s">
        <v>23</v>
      </c>
      <c r="E49" s="87" t="str">
        <f>CONCATENATE("x",Research!$P49)</f>
        <v>x8</v>
      </c>
      <c r="F49" s="87" t="s">
        <v>84</v>
      </c>
      <c r="G49" s="87" t="s">
        <v>670</v>
      </c>
      <c r="H49" s="87" t="str">
        <f>CONCATENATE("불의 피해량이 ",Research!$P49,"배 증가합니다.")</f>
        <v>불의 피해량이 8배 증가합니다.</v>
      </c>
      <c r="I49" s="88">
        <v>80</v>
      </c>
      <c r="J49" s="84">
        <v>5</v>
      </c>
      <c r="K49" s="88">
        <v>300</v>
      </c>
      <c r="L49" s="88">
        <v>80</v>
      </c>
      <c r="M49" s="88">
        <v>100</v>
      </c>
      <c r="N49" s="87" t="s">
        <v>5</v>
      </c>
      <c r="O49" s="87" t="s">
        <v>13</v>
      </c>
      <c r="P49" s="88">
        <v>8</v>
      </c>
      <c r="Q49" s="17"/>
    </row>
    <row r="50" spans="1:17" s="11" customFormat="1">
      <c r="A50" s="82" t="s">
        <v>636</v>
      </c>
      <c r="B50" s="82" t="s">
        <v>6</v>
      </c>
      <c r="C50" s="83">
        <v>80</v>
      </c>
      <c r="D50" s="82" t="s">
        <v>23</v>
      </c>
      <c r="E50" s="82" t="str">
        <f>CONCATENATE("x",Research!$P50)</f>
        <v>x10</v>
      </c>
      <c r="F50" s="82" t="s">
        <v>84</v>
      </c>
      <c r="G50" s="82" t="s">
        <v>671</v>
      </c>
      <c r="H50" s="82" t="str">
        <f>CONCATENATE("불의 피해량이 ",Research!$P50,"배 증가합니다.")</f>
        <v>불의 피해량이 10배 증가합니다.</v>
      </c>
      <c r="I50" s="83">
        <v>100</v>
      </c>
      <c r="J50" s="84">
        <v>5</v>
      </c>
      <c r="K50" s="83">
        <v>300</v>
      </c>
      <c r="L50" s="83">
        <v>80</v>
      </c>
      <c r="M50" s="83">
        <v>100</v>
      </c>
      <c r="N50" s="82" t="s">
        <v>5</v>
      </c>
      <c r="O50" s="82" t="s">
        <v>13</v>
      </c>
      <c r="P50" s="83">
        <v>10</v>
      </c>
      <c r="Q50" s="18"/>
    </row>
    <row r="51" spans="1:17">
      <c r="A51" s="87" t="s">
        <v>637</v>
      </c>
      <c r="B51" s="87" t="s">
        <v>6</v>
      </c>
      <c r="C51" s="88">
        <v>100</v>
      </c>
      <c r="D51" s="87" t="s">
        <v>23</v>
      </c>
      <c r="E51" s="87" t="str">
        <f>CONCATENATE("x",Research!$P51)</f>
        <v>x9</v>
      </c>
      <c r="F51" s="87" t="s">
        <v>84</v>
      </c>
      <c r="G51" s="87" t="s">
        <v>672</v>
      </c>
      <c r="H51" s="87" t="str">
        <f>CONCATENATE("불의 피해량이 ",Research!$P51,"배 증가합니다.")</f>
        <v>불의 피해량이 9배 증가합니다.</v>
      </c>
      <c r="I51" s="88">
        <v>120</v>
      </c>
      <c r="J51" s="84">
        <v>5</v>
      </c>
      <c r="K51" s="88">
        <v>300</v>
      </c>
      <c r="L51" s="88">
        <v>80</v>
      </c>
      <c r="M51" s="88">
        <v>100</v>
      </c>
      <c r="N51" s="87" t="s">
        <v>5</v>
      </c>
      <c r="O51" s="87" t="s">
        <v>13</v>
      </c>
      <c r="P51" s="88">
        <v>9</v>
      </c>
      <c r="Q51" s="17"/>
    </row>
    <row r="52" spans="1:17">
      <c r="A52" s="82" t="s">
        <v>638</v>
      </c>
      <c r="B52" s="82" t="s">
        <v>6</v>
      </c>
      <c r="C52" s="83">
        <v>120</v>
      </c>
      <c r="D52" s="82" t="s">
        <v>23</v>
      </c>
      <c r="E52" s="82" t="str">
        <f>CONCATENATE("x",Research!$P52)</f>
        <v>x9</v>
      </c>
      <c r="F52" s="82" t="s">
        <v>84</v>
      </c>
      <c r="G52" s="82" t="s">
        <v>673</v>
      </c>
      <c r="H52" s="82" t="str">
        <f>CONCATENATE("불의 피해량이 ",Research!$P52,"배 증가합니다.")</f>
        <v>불의 피해량이 9배 증가합니다.</v>
      </c>
      <c r="I52" s="83">
        <v>140</v>
      </c>
      <c r="J52" s="84">
        <v>5</v>
      </c>
      <c r="K52" s="83">
        <v>300</v>
      </c>
      <c r="L52" s="83">
        <v>80</v>
      </c>
      <c r="M52" s="83">
        <v>100</v>
      </c>
      <c r="N52" s="82" t="s">
        <v>5</v>
      </c>
      <c r="O52" s="82" t="s">
        <v>13</v>
      </c>
      <c r="P52" s="83">
        <v>9</v>
      </c>
      <c r="Q52" s="29"/>
    </row>
    <row r="53" spans="1:17">
      <c r="A53" s="87" t="s">
        <v>639</v>
      </c>
      <c r="B53" s="87" t="s">
        <v>6</v>
      </c>
      <c r="C53" s="88">
        <v>140</v>
      </c>
      <c r="D53" s="87" t="s">
        <v>23</v>
      </c>
      <c r="E53" s="87" t="str">
        <f>CONCATENATE("x",Research!$P53)</f>
        <v>x11</v>
      </c>
      <c r="F53" s="87" t="s">
        <v>84</v>
      </c>
      <c r="G53" s="87" t="s">
        <v>375</v>
      </c>
      <c r="H53" s="87" t="str">
        <f>CONCATENATE("불의 피해량이 ",Research!$P53,"배 증가합니다.")</f>
        <v>불의 피해량이 11배 증가합니다.</v>
      </c>
      <c r="I53" s="88">
        <v>160</v>
      </c>
      <c r="J53" s="84">
        <v>5</v>
      </c>
      <c r="K53" s="88">
        <v>300</v>
      </c>
      <c r="L53" s="88">
        <v>80</v>
      </c>
      <c r="M53" s="88">
        <v>100</v>
      </c>
      <c r="N53" s="87" t="s">
        <v>5</v>
      </c>
      <c r="O53" s="87" t="s">
        <v>13</v>
      </c>
      <c r="P53" s="88">
        <v>11</v>
      </c>
      <c r="Q53" s="29"/>
    </row>
    <row r="54" spans="1:17">
      <c r="A54" s="82" t="s">
        <v>640</v>
      </c>
      <c r="B54" s="82" t="s">
        <v>6</v>
      </c>
      <c r="C54" s="83">
        <v>160</v>
      </c>
      <c r="D54" s="82" t="s">
        <v>23</v>
      </c>
      <c r="E54" s="82" t="str">
        <f>CONCATENATE("x",Research!$P54)</f>
        <v>x9</v>
      </c>
      <c r="F54" s="82" t="s">
        <v>84</v>
      </c>
      <c r="G54" s="82" t="s">
        <v>376</v>
      </c>
      <c r="H54" s="82" t="str">
        <f>CONCATENATE("불의 피해량이 ",Research!$P54,"배 증가합니다.")</f>
        <v>불의 피해량이 9배 증가합니다.</v>
      </c>
      <c r="I54" s="83">
        <v>180</v>
      </c>
      <c r="J54" s="84">
        <v>5</v>
      </c>
      <c r="K54" s="83">
        <v>300</v>
      </c>
      <c r="L54" s="83">
        <v>80</v>
      </c>
      <c r="M54" s="83">
        <v>100</v>
      </c>
      <c r="N54" s="82" t="s">
        <v>5</v>
      </c>
      <c r="O54" s="82" t="s">
        <v>13</v>
      </c>
      <c r="P54" s="83">
        <v>9</v>
      </c>
      <c r="Q54" s="29"/>
    </row>
    <row r="55" spans="1:17">
      <c r="A55" s="87" t="s">
        <v>632</v>
      </c>
      <c r="B55" s="87" t="s">
        <v>43</v>
      </c>
      <c r="C55" s="88">
        <v>0</v>
      </c>
      <c r="D55" s="87" t="s">
        <v>44</v>
      </c>
      <c r="E55" s="87" t="str">
        <f>CONCATENATE("x",Research!$P55)</f>
        <v>x2</v>
      </c>
      <c r="F55" s="87" t="s">
        <v>84</v>
      </c>
      <c r="G55" s="87" t="s">
        <v>288</v>
      </c>
      <c r="H55" s="87" t="str">
        <f>CONCATENATE("얼음의 피해량이 ",Research!$P55,"배 증가합니다.")</f>
        <v>얼음의 피해량이 2배 증가합니다.</v>
      </c>
      <c r="I55" s="88">
        <v>20</v>
      </c>
      <c r="J55" s="84">
        <v>15</v>
      </c>
      <c r="K55" s="88">
        <v>300</v>
      </c>
      <c r="L55" s="88">
        <v>80</v>
      </c>
      <c r="M55" s="88">
        <v>100</v>
      </c>
      <c r="N55" s="87" t="s">
        <v>45</v>
      </c>
      <c r="O55" s="87" t="s">
        <v>13</v>
      </c>
      <c r="P55" s="88">
        <v>2</v>
      </c>
      <c r="Q55" s="18"/>
    </row>
    <row r="56" spans="1:17">
      <c r="A56" s="82" t="s">
        <v>633</v>
      </c>
      <c r="B56" s="82" t="s">
        <v>43</v>
      </c>
      <c r="C56" s="83">
        <v>20</v>
      </c>
      <c r="D56" s="82" t="s">
        <v>44</v>
      </c>
      <c r="E56" s="82" t="str">
        <f>CONCATENATE("x",Research!$P56)</f>
        <v>x6</v>
      </c>
      <c r="F56" s="82" t="s">
        <v>84</v>
      </c>
      <c r="G56" s="82" t="s">
        <v>289</v>
      </c>
      <c r="H56" s="82" t="str">
        <f>CONCATENATE("얼음의 피해량이 ",Research!$P56,"배 증가합니다.")</f>
        <v>얼음의 피해량이 6배 증가합니다.</v>
      </c>
      <c r="I56" s="83">
        <v>40</v>
      </c>
      <c r="J56" s="84">
        <v>15</v>
      </c>
      <c r="K56" s="83">
        <v>300</v>
      </c>
      <c r="L56" s="83">
        <v>80</v>
      </c>
      <c r="M56" s="83">
        <v>100</v>
      </c>
      <c r="N56" s="82" t="s">
        <v>45</v>
      </c>
      <c r="O56" s="82" t="s">
        <v>13</v>
      </c>
      <c r="P56" s="83">
        <v>6</v>
      </c>
      <c r="Q56" s="17"/>
    </row>
    <row r="57" spans="1:17">
      <c r="A57" s="87" t="s">
        <v>634</v>
      </c>
      <c r="B57" s="87" t="s">
        <v>43</v>
      </c>
      <c r="C57" s="88">
        <v>40</v>
      </c>
      <c r="D57" s="87" t="s">
        <v>44</v>
      </c>
      <c r="E57" s="87" t="str">
        <f>CONCATENATE("x",Research!$P57)</f>
        <v>x8</v>
      </c>
      <c r="F57" s="87" t="s">
        <v>84</v>
      </c>
      <c r="G57" s="87" t="s">
        <v>665</v>
      </c>
      <c r="H57" s="87" t="str">
        <f>CONCATENATE("얼음의 피해량이 ",Research!$P57,"배 증가합니다.")</f>
        <v>얼음의 피해량이 8배 증가합니다.</v>
      </c>
      <c r="I57" s="88">
        <v>60</v>
      </c>
      <c r="J57" s="84">
        <v>15</v>
      </c>
      <c r="K57" s="88">
        <v>300</v>
      </c>
      <c r="L57" s="88">
        <v>80</v>
      </c>
      <c r="M57" s="88">
        <v>100</v>
      </c>
      <c r="N57" s="87" t="s">
        <v>45</v>
      </c>
      <c r="O57" s="87" t="s">
        <v>13</v>
      </c>
      <c r="P57" s="88">
        <v>8</v>
      </c>
      <c r="Q57" s="18"/>
    </row>
    <row r="58" spans="1:17">
      <c r="A58" s="82" t="s">
        <v>635</v>
      </c>
      <c r="B58" s="82" t="s">
        <v>43</v>
      </c>
      <c r="C58" s="83">
        <v>60</v>
      </c>
      <c r="D58" s="82" t="s">
        <v>44</v>
      </c>
      <c r="E58" s="82" t="str">
        <f>CONCATENATE("x",Research!$P58)</f>
        <v>x8</v>
      </c>
      <c r="F58" s="82" t="s">
        <v>84</v>
      </c>
      <c r="G58" s="82" t="s">
        <v>666</v>
      </c>
      <c r="H58" s="82" t="str">
        <f>CONCATENATE("얼음의 피해량이 ",Research!$P58,"배 증가합니다.")</f>
        <v>얼음의 피해량이 8배 증가합니다.</v>
      </c>
      <c r="I58" s="83">
        <v>80</v>
      </c>
      <c r="J58" s="84">
        <v>15</v>
      </c>
      <c r="K58" s="83">
        <v>300</v>
      </c>
      <c r="L58" s="83">
        <v>80</v>
      </c>
      <c r="M58" s="83">
        <v>100</v>
      </c>
      <c r="N58" s="82" t="s">
        <v>45</v>
      </c>
      <c r="O58" s="82" t="s">
        <v>13</v>
      </c>
      <c r="P58" s="83">
        <v>8</v>
      </c>
      <c r="Q58" s="17"/>
    </row>
    <row r="59" spans="1:17">
      <c r="A59" s="87" t="s">
        <v>643</v>
      </c>
      <c r="B59" s="87" t="s">
        <v>43</v>
      </c>
      <c r="C59" s="88">
        <v>80</v>
      </c>
      <c r="D59" s="87" t="s">
        <v>44</v>
      </c>
      <c r="E59" s="87" t="str">
        <f>CONCATENATE("x",Research!$P59)</f>
        <v>x10</v>
      </c>
      <c r="F59" s="87" t="s">
        <v>84</v>
      </c>
      <c r="G59" s="87" t="s">
        <v>667</v>
      </c>
      <c r="H59" s="87" t="str">
        <f>CONCATENATE("얼음의 피해량이 ",Research!$P59,"배 증가합니다.")</f>
        <v>얼음의 피해량이 10배 증가합니다.</v>
      </c>
      <c r="I59" s="88">
        <v>100</v>
      </c>
      <c r="J59" s="84">
        <v>15</v>
      </c>
      <c r="K59" s="88">
        <v>300</v>
      </c>
      <c r="L59" s="88">
        <v>80</v>
      </c>
      <c r="M59" s="88">
        <v>100</v>
      </c>
      <c r="N59" s="87" t="s">
        <v>45</v>
      </c>
      <c r="O59" s="87" t="s">
        <v>13</v>
      </c>
      <c r="P59" s="88">
        <v>10</v>
      </c>
      <c r="Q59" s="17"/>
    </row>
    <row r="60" spans="1:17">
      <c r="A60" s="82" t="s">
        <v>644</v>
      </c>
      <c r="B60" s="82" t="s">
        <v>43</v>
      </c>
      <c r="C60" s="83">
        <v>100</v>
      </c>
      <c r="D60" s="82" t="s">
        <v>44</v>
      </c>
      <c r="E60" s="82" t="str">
        <f>CONCATENATE("x",Research!$P60)</f>
        <v>x9</v>
      </c>
      <c r="F60" s="82" t="s">
        <v>84</v>
      </c>
      <c r="G60" s="82" t="s">
        <v>377</v>
      </c>
      <c r="H60" s="82" t="str">
        <f>CONCATENATE("얼음의 피해량이 ",Research!$P60,"배 증가합니다.")</f>
        <v>얼음의 피해량이 9배 증가합니다.</v>
      </c>
      <c r="I60" s="83">
        <v>120</v>
      </c>
      <c r="J60" s="84">
        <v>15</v>
      </c>
      <c r="K60" s="83">
        <v>300</v>
      </c>
      <c r="L60" s="83">
        <v>80</v>
      </c>
      <c r="M60" s="83">
        <v>100</v>
      </c>
      <c r="N60" s="82" t="s">
        <v>45</v>
      </c>
      <c r="O60" s="82" t="s">
        <v>13</v>
      </c>
      <c r="P60" s="83">
        <v>9</v>
      </c>
      <c r="Q60" s="17"/>
    </row>
    <row r="61" spans="1:17">
      <c r="A61" s="87" t="s">
        <v>645</v>
      </c>
      <c r="B61" s="87" t="s">
        <v>43</v>
      </c>
      <c r="C61" s="88">
        <v>120</v>
      </c>
      <c r="D61" s="87" t="s">
        <v>44</v>
      </c>
      <c r="E61" s="87" t="str">
        <f>CONCATENATE("x",Research!$P61)</f>
        <v>x10</v>
      </c>
      <c r="F61" s="87" t="s">
        <v>84</v>
      </c>
      <c r="G61" s="87" t="s">
        <v>378</v>
      </c>
      <c r="H61" s="87" t="str">
        <f>CONCATENATE("얼음의 피해량이 ",Research!$P61,"배 증가합니다.")</f>
        <v>얼음의 피해량이 10배 증가합니다.</v>
      </c>
      <c r="I61" s="88">
        <v>140</v>
      </c>
      <c r="J61" s="84">
        <v>15</v>
      </c>
      <c r="K61" s="88">
        <v>300</v>
      </c>
      <c r="L61" s="88">
        <v>80</v>
      </c>
      <c r="M61" s="88">
        <v>100</v>
      </c>
      <c r="N61" s="87" t="s">
        <v>45</v>
      </c>
      <c r="O61" s="87" t="s">
        <v>13</v>
      </c>
      <c r="P61" s="88">
        <v>10</v>
      </c>
      <c r="Q61" s="17"/>
    </row>
    <row r="62" spans="1:17">
      <c r="A62" s="82" t="s">
        <v>646</v>
      </c>
      <c r="B62" s="82" t="s">
        <v>43</v>
      </c>
      <c r="C62" s="83">
        <v>140</v>
      </c>
      <c r="D62" s="82" t="s">
        <v>44</v>
      </c>
      <c r="E62" s="82" t="str">
        <f>CONCATENATE("x",Research!$P62)</f>
        <v>x10</v>
      </c>
      <c r="F62" s="82" t="s">
        <v>84</v>
      </c>
      <c r="G62" s="82" t="s">
        <v>379</v>
      </c>
      <c r="H62" s="82" t="str">
        <f>CONCATENATE("얼음의 피해량이 ",Research!$P62,"배 증가합니다.")</f>
        <v>얼음의 피해량이 10배 증가합니다.</v>
      </c>
      <c r="I62" s="83">
        <v>160</v>
      </c>
      <c r="J62" s="84">
        <v>15</v>
      </c>
      <c r="K62" s="83">
        <v>300</v>
      </c>
      <c r="L62" s="83">
        <v>80</v>
      </c>
      <c r="M62" s="83">
        <v>100</v>
      </c>
      <c r="N62" s="82" t="s">
        <v>45</v>
      </c>
      <c r="O62" s="82" t="s">
        <v>13</v>
      </c>
      <c r="P62" s="83">
        <v>10</v>
      </c>
      <c r="Q62" s="17"/>
    </row>
    <row r="63" spans="1:17">
      <c r="A63" s="87" t="s">
        <v>647</v>
      </c>
      <c r="B63" s="87" t="s">
        <v>43</v>
      </c>
      <c r="C63" s="88">
        <v>160</v>
      </c>
      <c r="D63" s="87" t="s">
        <v>44</v>
      </c>
      <c r="E63" s="87" t="str">
        <f>CONCATENATE("x",Research!$P63)</f>
        <v>x9</v>
      </c>
      <c r="F63" s="87" t="s">
        <v>84</v>
      </c>
      <c r="G63" s="87" t="s">
        <v>668</v>
      </c>
      <c r="H63" s="87" t="str">
        <f>CONCATENATE("얼음의 피해량이 ",Research!$P63,"배 증가합니다.")</f>
        <v>얼음의 피해량이 9배 증가합니다.</v>
      </c>
      <c r="I63" s="88">
        <v>180</v>
      </c>
      <c r="J63" s="84">
        <v>15</v>
      </c>
      <c r="K63" s="88">
        <v>300</v>
      </c>
      <c r="L63" s="88">
        <v>80</v>
      </c>
      <c r="M63" s="88">
        <v>100</v>
      </c>
      <c r="N63" s="87" t="s">
        <v>45</v>
      </c>
      <c r="O63" s="87" t="s">
        <v>13</v>
      </c>
      <c r="P63" s="88">
        <v>9</v>
      </c>
      <c r="Q63" s="17"/>
    </row>
    <row r="64" spans="1:17">
      <c r="A64" s="82" t="s">
        <v>641</v>
      </c>
      <c r="B64" s="82" t="s">
        <v>9</v>
      </c>
      <c r="C64" s="83">
        <v>0</v>
      </c>
      <c r="D64" s="82" t="s">
        <v>25</v>
      </c>
      <c r="E64" s="82" t="str">
        <f>CONCATENATE("x",Research!$P64)</f>
        <v>x2</v>
      </c>
      <c r="F64" s="82" t="s">
        <v>84</v>
      </c>
      <c r="G64" s="82" t="s">
        <v>290</v>
      </c>
      <c r="H64" s="82" t="str">
        <f>CONCATENATE("바위의 피해량이 ",Research!$P64,"배 증가합니다.")</f>
        <v>바위의 피해량이 2배 증가합니다.</v>
      </c>
      <c r="I64" s="83">
        <v>20</v>
      </c>
      <c r="J64" s="84">
        <v>30</v>
      </c>
      <c r="K64" s="83">
        <v>300</v>
      </c>
      <c r="L64" s="83">
        <v>80</v>
      </c>
      <c r="M64" s="83">
        <v>100</v>
      </c>
      <c r="N64" s="82" t="s">
        <v>8</v>
      </c>
      <c r="O64" s="82" t="s">
        <v>13</v>
      </c>
      <c r="P64" s="83">
        <v>2</v>
      </c>
      <c r="Q64" s="18"/>
    </row>
    <row r="65" spans="1:17">
      <c r="A65" s="87" t="s">
        <v>642</v>
      </c>
      <c r="B65" s="87" t="s">
        <v>9</v>
      </c>
      <c r="C65" s="88">
        <v>20</v>
      </c>
      <c r="D65" s="87" t="s">
        <v>25</v>
      </c>
      <c r="E65" s="87" t="str">
        <f>CONCATENATE("x",Research!$P65)</f>
        <v>x6</v>
      </c>
      <c r="F65" s="87" t="s">
        <v>84</v>
      </c>
      <c r="G65" s="87" t="s">
        <v>291</v>
      </c>
      <c r="H65" s="87" t="str">
        <f>CONCATENATE("바위의 피해량이 ",Research!$P65,"배 증가합니다.")</f>
        <v>바위의 피해량이 6배 증가합니다.</v>
      </c>
      <c r="I65" s="88">
        <v>40</v>
      </c>
      <c r="J65" s="84">
        <v>30</v>
      </c>
      <c r="K65" s="88">
        <v>300</v>
      </c>
      <c r="L65" s="88">
        <v>80</v>
      </c>
      <c r="M65" s="88">
        <v>100</v>
      </c>
      <c r="N65" s="87" t="s">
        <v>8</v>
      </c>
      <c r="O65" s="87" t="s">
        <v>13</v>
      </c>
      <c r="P65" s="88">
        <v>6</v>
      </c>
      <c r="Q65" s="17"/>
    </row>
    <row r="66" spans="1:17">
      <c r="A66" s="82" t="s">
        <v>648</v>
      </c>
      <c r="B66" s="82" t="s">
        <v>9</v>
      </c>
      <c r="C66" s="83">
        <v>40</v>
      </c>
      <c r="D66" s="82" t="s">
        <v>25</v>
      </c>
      <c r="E66" s="82" t="str">
        <f>CONCATENATE("x",Research!$P66)</f>
        <v>x7</v>
      </c>
      <c r="F66" s="82" t="s">
        <v>84</v>
      </c>
      <c r="G66" s="82" t="s">
        <v>663</v>
      </c>
      <c r="H66" s="82" t="str">
        <f>CONCATENATE("바위의 피해량이 ",Research!$P66,"배 증가합니다.")</f>
        <v>바위의 피해량이 7배 증가합니다.</v>
      </c>
      <c r="I66" s="83">
        <v>60</v>
      </c>
      <c r="J66" s="84">
        <v>30</v>
      </c>
      <c r="K66" s="83">
        <v>300</v>
      </c>
      <c r="L66" s="83">
        <v>80</v>
      </c>
      <c r="M66" s="83">
        <v>100</v>
      </c>
      <c r="N66" s="82" t="s">
        <v>8</v>
      </c>
      <c r="O66" s="82" t="s">
        <v>13</v>
      </c>
      <c r="P66" s="83">
        <v>7</v>
      </c>
      <c r="Q66" s="18"/>
    </row>
    <row r="67" spans="1:17">
      <c r="A67" s="87" t="s">
        <v>649</v>
      </c>
      <c r="B67" s="87" t="s">
        <v>9</v>
      </c>
      <c r="C67" s="88">
        <v>60</v>
      </c>
      <c r="D67" s="87" t="s">
        <v>25</v>
      </c>
      <c r="E67" s="87" t="str">
        <f>CONCATENATE("x",Research!$P67)</f>
        <v>x10</v>
      </c>
      <c r="F67" s="87" t="s">
        <v>84</v>
      </c>
      <c r="G67" s="87" t="s">
        <v>664</v>
      </c>
      <c r="H67" s="87" t="str">
        <f>CONCATENATE("바위의 피해량이 ",Research!$P67,"배 증가합니다.")</f>
        <v>바위의 피해량이 10배 증가합니다.</v>
      </c>
      <c r="I67" s="88">
        <v>80</v>
      </c>
      <c r="J67" s="84">
        <v>30</v>
      </c>
      <c r="K67" s="88">
        <v>300</v>
      </c>
      <c r="L67" s="88">
        <v>80</v>
      </c>
      <c r="M67" s="88">
        <v>100</v>
      </c>
      <c r="N67" s="87" t="s">
        <v>8</v>
      </c>
      <c r="O67" s="87" t="s">
        <v>13</v>
      </c>
      <c r="P67" s="88">
        <v>10</v>
      </c>
      <c r="Q67" s="18"/>
    </row>
    <row r="68" spans="1:17">
      <c r="A68" s="82" t="s">
        <v>650</v>
      </c>
      <c r="B68" s="82" t="s">
        <v>9</v>
      </c>
      <c r="C68" s="83">
        <v>80</v>
      </c>
      <c r="D68" s="82" t="s">
        <v>25</v>
      </c>
      <c r="E68" s="82" t="str">
        <f>CONCATENATE("x",Research!$P68)</f>
        <v>x8</v>
      </c>
      <c r="F68" s="82" t="s">
        <v>84</v>
      </c>
      <c r="G68" s="82" t="s">
        <v>380</v>
      </c>
      <c r="H68" s="82" t="str">
        <f>CONCATENATE("바위의 피해량이 ",Research!$P68,"배 증가합니다.")</f>
        <v>바위의 피해량이 8배 증가합니다.</v>
      </c>
      <c r="I68" s="83">
        <v>100</v>
      </c>
      <c r="J68" s="84">
        <v>30</v>
      </c>
      <c r="K68" s="83">
        <v>300</v>
      </c>
      <c r="L68" s="83">
        <v>80</v>
      </c>
      <c r="M68" s="83">
        <v>100</v>
      </c>
      <c r="N68" s="82" t="s">
        <v>8</v>
      </c>
      <c r="O68" s="82" t="s">
        <v>13</v>
      </c>
      <c r="P68" s="83">
        <v>8</v>
      </c>
      <c r="Q68" s="18"/>
    </row>
    <row r="69" spans="1:17" s="11" customFormat="1">
      <c r="A69" s="87" t="s">
        <v>651</v>
      </c>
      <c r="B69" s="87" t="s">
        <v>9</v>
      </c>
      <c r="C69" s="88">
        <v>100</v>
      </c>
      <c r="D69" s="87" t="s">
        <v>25</v>
      </c>
      <c r="E69" s="87" t="str">
        <f>CONCATENATE("x",Research!$P69)</f>
        <v>x9</v>
      </c>
      <c r="F69" s="87" t="s">
        <v>84</v>
      </c>
      <c r="G69" s="87" t="s">
        <v>381</v>
      </c>
      <c r="H69" s="87" t="str">
        <f>CONCATENATE("바위의 피해량이 ",Research!$P69,"배 증가합니다.")</f>
        <v>바위의 피해량이 9배 증가합니다.</v>
      </c>
      <c r="I69" s="88">
        <v>120</v>
      </c>
      <c r="J69" s="84">
        <v>30</v>
      </c>
      <c r="K69" s="88">
        <v>300</v>
      </c>
      <c r="L69" s="88">
        <v>80</v>
      </c>
      <c r="M69" s="88">
        <v>100</v>
      </c>
      <c r="N69" s="87" t="s">
        <v>8</v>
      </c>
      <c r="O69" s="87" t="s">
        <v>13</v>
      </c>
      <c r="P69" s="88">
        <v>9</v>
      </c>
      <c r="Q69" s="18"/>
    </row>
    <row r="70" spans="1:17">
      <c r="A70" s="82" t="s">
        <v>652</v>
      </c>
      <c r="B70" s="82" t="s">
        <v>9</v>
      </c>
      <c r="C70" s="83">
        <v>120</v>
      </c>
      <c r="D70" s="82" t="s">
        <v>25</v>
      </c>
      <c r="E70" s="82" t="str">
        <f>CONCATENATE("x",Research!$P70)</f>
        <v>x10</v>
      </c>
      <c r="F70" s="82" t="s">
        <v>84</v>
      </c>
      <c r="G70" s="82" t="s">
        <v>382</v>
      </c>
      <c r="H70" s="82" t="str">
        <f>CONCATENATE("바위의 피해량이 ",Research!$P70,"배 증가합니다.")</f>
        <v>바위의 피해량이 10배 증가합니다.</v>
      </c>
      <c r="I70" s="83">
        <v>140</v>
      </c>
      <c r="J70" s="84">
        <v>30</v>
      </c>
      <c r="K70" s="83">
        <v>300</v>
      </c>
      <c r="L70" s="83">
        <v>80</v>
      </c>
      <c r="M70" s="83">
        <v>100</v>
      </c>
      <c r="N70" s="82" t="s">
        <v>8</v>
      </c>
      <c r="O70" s="82" t="s">
        <v>13</v>
      </c>
      <c r="P70" s="83">
        <v>10</v>
      </c>
      <c r="Q70" s="18"/>
    </row>
    <row r="71" spans="1:17">
      <c r="A71" s="87" t="s">
        <v>653</v>
      </c>
      <c r="B71" s="87" t="s">
        <v>9</v>
      </c>
      <c r="C71" s="88">
        <v>140</v>
      </c>
      <c r="D71" s="87" t="s">
        <v>25</v>
      </c>
      <c r="E71" s="87" t="str">
        <f>CONCATENATE("x",Research!$P71)</f>
        <v>x10</v>
      </c>
      <c r="F71" s="87" t="s">
        <v>84</v>
      </c>
      <c r="G71" s="87" t="s">
        <v>383</v>
      </c>
      <c r="H71" s="87" t="str">
        <f>CONCATENATE("바위의 피해량이 ",Research!$P71,"배 증가합니다.")</f>
        <v>바위의 피해량이 10배 증가합니다.</v>
      </c>
      <c r="I71" s="88">
        <v>160</v>
      </c>
      <c r="J71" s="84">
        <v>30</v>
      </c>
      <c r="K71" s="88">
        <v>300</v>
      </c>
      <c r="L71" s="88">
        <v>80</v>
      </c>
      <c r="M71" s="88">
        <v>100</v>
      </c>
      <c r="N71" s="87" t="s">
        <v>8</v>
      </c>
      <c r="O71" s="87" t="s">
        <v>13</v>
      </c>
      <c r="P71" s="88">
        <v>10</v>
      </c>
      <c r="Q71" s="18"/>
    </row>
    <row r="72" spans="1:17">
      <c r="A72" s="82" t="s">
        <v>654</v>
      </c>
      <c r="B72" s="82" t="s">
        <v>11</v>
      </c>
      <c r="C72" s="83">
        <v>0</v>
      </c>
      <c r="D72" s="82" t="s">
        <v>24</v>
      </c>
      <c r="E72" s="82" t="str">
        <f>CONCATENATE("x",Research!$P72)</f>
        <v>x2</v>
      </c>
      <c r="F72" s="82" t="s">
        <v>84</v>
      </c>
      <c r="G72" s="82" t="s">
        <v>292</v>
      </c>
      <c r="H72" s="82" t="str">
        <f>CONCATENATE("전기의 피해량이 ",Research!$P72,"배 증가합니다.")</f>
        <v>전기의 피해량이 2배 증가합니다.</v>
      </c>
      <c r="I72" s="83">
        <v>20</v>
      </c>
      <c r="J72" s="84">
        <v>60</v>
      </c>
      <c r="K72" s="83">
        <v>300</v>
      </c>
      <c r="L72" s="83">
        <v>80</v>
      </c>
      <c r="M72" s="83">
        <v>100</v>
      </c>
      <c r="N72" s="82" t="s">
        <v>10</v>
      </c>
      <c r="O72" s="82" t="s">
        <v>13</v>
      </c>
      <c r="P72" s="83">
        <v>2</v>
      </c>
      <c r="Q72" s="17"/>
    </row>
    <row r="73" spans="1:17">
      <c r="A73" s="87" t="s">
        <v>655</v>
      </c>
      <c r="B73" s="87" t="s">
        <v>11</v>
      </c>
      <c r="C73" s="88">
        <v>20</v>
      </c>
      <c r="D73" s="87" t="s">
        <v>24</v>
      </c>
      <c r="E73" s="87" t="str">
        <f>CONCATENATE("x",Research!$P73)</f>
        <v>x5</v>
      </c>
      <c r="F73" s="87" t="s">
        <v>84</v>
      </c>
      <c r="G73" s="87" t="s">
        <v>293</v>
      </c>
      <c r="H73" s="87" t="str">
        <f>CONCATENATE("전기의 피해량이 ",Research!$P73,"배 증가합니다.")</f>
        <v>전기의 피해량이 5배 증가합니다.</v>
      </c>
      <c r="I73" s="88">
        <v>40</v>
      </c>
      <c r="J73" s="84">
        <v>60</v>
      </c>
      <c r="K73" s="88">
        <v>300</v>
      </c>
      <c r="L73" s="88">
        <v>80</v>
      </c>
      <c r="M73" s="88">
        <v>100</v>
      </c>
      <c r="N73" s="87" t="s">
        <v>10</v>
      </c>
      <c r="O73" s="87" t="s">
        <v>13</v>
      </c>
      <c r="P73" s="88">
        <v>5</v>
      </c>
      <c r="Q73" s="18"/>
    </row>
    <row r="74" spans="1:17">
      <c r="A74" s="82" t="s">
        <v>656</v>
      </c>
      <c r="B74" s="82" t="s">
        <v>11</v>
      </c>
      <c r="C74" s="83">
        <v>40</v>
      </c>
      <c r="D74" s="82" t="s">
        <v>24</v>
      </c>
      <c r="E74" s="82" t="str">
        <f>CONCATENATE("x",Research!$P74)</f>
        <v>x9</v>
      </c>
      <c r="F74" s="82" t="s">
        <v>84</v>
      </c>
      <c r="G74" s="82" t="s">
        <v>384</v>
      </c>
      <c r="H74" s="82" t="str">
        <f>CONCATENATE("전기의 피해량이 ",Research!$P74,"배 증가합니다.")</f>
        <v>전기의 피해량이 9배 증가합니다.</v>
      </c>
      <c r="I74" s="83">
        <v>60</v>
      </c>
      <c r="J74" s="84">
        <v>60</v>
      </c>
      <c r="K74" s="83">
        <v>300</v>
      </c>
      <c r="L74" s="83">
        <v>80</v>
      </c>
      <c r="M74" s="83">
        <v>100</v>
      </c>
      <c r="N74" s="82" t="s">
        <v>10</v>
      </c>
      <c r="O74" s="82" t="s">
        <v>13</v>
      </c>
      <c r="P74" s="83">
        <v>9</v>
      </c>
      <c r="Q74" s="18"/>
    </row>
    <row r="75" spans="1:17">
      <c r="A75" s="87" t="s">
        <v>657</v>
      </c>
      <c r="B75" s="87" t="s">
        <v>11</v>
      </c>
      <c r="C75" s="88">
        <v>60</v>
      </c>
      <c r="D75" s="87" t="s">
        <v>24</v>
      </c>
      <c r="E75" s="87" t="str">
        <f>CONCATENATE("x",Research!$P75)</f>
        <v>x8</v>
      </c>
      <c r="F75" s="87" t="s">
        <v>84</v>
      </c>
      <c r="G75" s="87" t="s">
        <v>385</v>
      </c>
      <c r="H75" s="87" t="str">
        <f>CONCATENATE("전기의 피해량이 ",Research!$P75,"배 증가합니다.")</f>
        <v>전기의 피해량이 8배 증가합니다.</v>
      </c>
      <c r="I75" s="88">
        <v>80</v>
      </c>
      <c r="J75" s="84">
        <v>60</v>
      </c>
      <c r="K75" s="88">
        <v>300</v>
      </c>
      <c r="L75" s="88">
        <v>80</v>
      </c>
      <c r="M75" s="88">
        <v>100</v>
      </c>
      <c r="N75" s="87" t="s">
        <v>10</v>
      </c>
      <c r="O75" s="87" t="s">
        <v>13</v>
      </c>
      <c r="P75" s="88">
        <v>8</v>
      </c>
      <c r="Q75" s="18"/>
    </row>
    <row r="76" spans="1:17">
      <c r="A76" s="82" t="s">
        <v>658</v>
      </c>
      <c r="B76" s="82" t="s">
        <v>11</v>
      </c>
      <c r="C76" s="83">
        <v>80</v>
      </c>
      <c r="D76" s="82" t="s">
        <v>24</v>
      </c>
      <c r="E76" s="82" t="str">
        <f>CONCATENATE("x",Research!$P76)</f>
        <v>x10</v>
      </c>
      <c r="F76" s="82" t="s">
        <v>84</v>
      </c>
      <c r="G76" s="82" t="s">
        <v>386</v>
      </c>
      <c r="H76" s="82" t="str">
        <f>CONCATENATE("전기의 피해량이 ",Research!$P76,"배 증가합니다.")</f>
        <v>전기의 피해량이 10배 증가합니다.</v>
      </c>
      <c r="I76" s="83">
        <v>100</v>
      </c>
      <c r="J76" s="84">
        <v>60</v>
      </c>
      <c r="K76" s="83">
        <v>300</v>
      </c>
      <c r="L76" s="83">
        <v>80</v>
      </c>
      <c r="M76" s="83">
        <v>100</v>
      </c>
      <c r="N76" s="82" t="s">
        <v>10</v>
      </c>
      <c r="O76" s="82" t="s">
        <v>13</v>
      </c>
      <c r="P76" s="83">
        <v>10</v>
      </c>
      <c r="Q76" s="18"/>
    </row>
    <row r="77" spans="1:17">
      <c r="A77" s="87" t="s">
        <v>659</v>
      </c>
      <c r="B77" s="87" t="s">
        <v>11</v>
      </c>
      <c r="C77" s="88">
        <v>100</v>
      </c>
      <c r="D77" s="87" t="s">
        <v>24</v>
      </c>
      <c r="E77" s="87" t="str">
        <f>CONCATENATE("x",Research!$P77)</f>
        <v>x8</v>
      </c>
      <c r="F77" s="87" t="s">
        <v>84</v>
      </c>
      <c r="G77" s="87" t="s">
        <v>661</v>
      </c>
      <c r="H77" s="87" t="str">
        <f>CONCATENATE("전기의 피해량이 ",Research!$P77,"배 증가합니다.")</f>
        <v>전기의 피해량이 8배 증가합니다.</v>
      </c>
      <c r="I77" s="88">
        <v>120</v>
      </c>
      <c r="J77" s="84">
        <v>60</v>
      </c>
      <c r="K77" s="88">
        <v>300</v>
      </c>
      <c r="L77" s="88">
        <v>80</v>
      </c>
      <c r="M77" s="88">
        <v>100</v>
      </c>
      <c r="N77" s="87" t="s">
        <v>10</v>
      </c>
      <c r="O77" s="87" t="s">
        <v>13</v>
      </c>
      <c r="P77" s="88">
        <v>8</v>
      </c>
      <c r="Q77" s="18"/>
    </row>
    <row r="78" spans="1:17">
      <c r="A78" s="82" t="s">
        <v>660</v>
      </c>
      <c r="B78" s="82" t="s">
        <v>11</v>
      </c>
      <c r="C78" s="83">
        <v>120</v>
      </c>
      <c r="D78" s="82" t="s">
        <v>24</v>
      </c>
      <c r="E78" s="82" t="str">
        <f>CONCATENATE("x",Research!$P78)</f>
        <v>x10</v>
      </c>
      <c r="F78" s="82" t="s">
        <v>84</v>
      </c>
      <c r="G78" s="82" t="s">
        <v>662</v>
      </c>
      <c r="H78" s="82" t="str">
        <f>CONCATENATE("전기의 피해량이 ",Research!$P78,"배 증가합니다.")</f>
        <v>전기의 피해량이 10배 증가합니다.</v>
      </c>
      <c r="I78" s="83">
        <v>140</v>
      </c>
      <c r="J78" s="84">
        <v>60</v>
      </c>
      <c r="K78" s="83">
        <v>300</v>
      </c>
      <c r="L78" s="83">
        <v>80</v>
      </c>
      <c r="M78" s="83">
        <v>100</v>
      </c>
      <c r="N78" s="82" t="s">
        <v>10</v>
      </c>
      <c r="O78" s="82" t="s">
        <v>13</v>
      </c>
      <c r="P78" s="83">
        <v>10</v>
      </c>
      <c r="Q78" s="18"/>
    </row>
    <row r="79" spans="1:17">
      <c r="A79" s="87" t="s">
        <v>680</v>
      </c>
      <c r="B79" s="87" t="s">
        <v>41</v>
      </c>
      <c r="C79" s="88">
        <v>0</v>
      </c>
      <c r="D79" s="87" t="s">
        <v>42</v>
      </c>
      <c r="E79" s="87" t="str">
        <f>CONCATENATE("x",Research!$P79)</f>
        <v>x2</v>
      </c>
      <c r="F79" s="87" t="s">
        <v>84</v>
      </c>
      <c r="G79" s="87" t="s">
        <v>294</v>
      </c>
      <c r="H79" s="87" t="str">
        <f>CONCATENATE("물의 피해량이 ",Research!$P79,"배 증가합니다.")</f>
        <v>물의 피해량이 2배 증가합니다.</v>
      </c>
      <c r="I79" s="98">
        <v>20</v>
      </c>
      <c r="J79" s="84">
        <v>105</v>
      </c>
      <c r="K79" s="88">
        <v>300</v>
      </c>
      <c r="L79" s="88">
        <v>80</v>
      </c>
      <c r="M79" s="88">
        <v>100</v>
      </c>
      <c r="N79" s="87" t="s">
        <v>41</v>
      </c>
      <c r="O79" s="87" t="s">
        <v>13</v>
      </c>
      <c r="P79" s="88">
        <v>2</v>
      </c>
      <c r="Q79" s="17"/>
    </row>
    <row r="80" spans="1:17">
      <c r="A80" s="82" t="s">
        <v>681</v>
      </c>
      <c r="B80" s="82" t="s">
        <v>41</v>
      </c>
      <c r="C80" s="99">
        <v>20</v>
      </c>
      <c r="D80" s="82" t="s">
        <v>42</v>
      </c>
      <c r="E80" s="82" t="str">
        <f>CONCATENATE("x",Research!$P80)</f>
        <v>x5</v>
      </c>
      <c r="F80" s="82" t="s">
        <v>84</v>
      </c>
      <c r="G80" s="82" t="s">
        <v>387</v>
      </c>
      <c r="H80" s="82" t="str">
        <f>CONCATENATE("물의 피해량이 ",Research!$P80,"배 증가합니다.")</f>
        <v>물의 피해량이 5배 증가합니다.</v>
      </c>
      <c r="I80" s="83">
        <v>40</v>
      </c>
      <c r="J80" s="84">
        <v>105</v>
      </c>
      <c r="K80" s="83">
        <v>300</v>
      </c>
      <c r="L80" s="83">
        <v>80</v>
      </c>
      <c r="M80" s="83">
        <v>100</v>
      </c>
      <c r="N80" s="82" t="s">
        <v>41</v>
      </c>
      <c r="O80" s="82" t="s">
        <v>13</v>
      </c>
      <c r="P80" s="83">
        <v>5</v>
      </c>
      <c r="Q80" s="17"/>
    </row>
    <row r="81" spans="1:17">
      <c r="A81" s="87" t="s">
        <v>682</v>
      </c>
      <c r="B81" s="87" t="s">
        <v>41</v>
      </c>
      <c r="C81" s="88">
        <v>40</v>
      </c>
      <c r="D81" s="87" t="s">
        <v>42</v>
      </c>
      <c r="E81" s="87" t="str">
        <f>CONCATENATE("x",Research!$P81)</f>
        <v>x8</v>
      </c>
      <c r="F81" s="87" t="s">
        <v>84</v>
      </c>
      <c r="G81" s="87" t="s">
        <v>678</v>
      </c>
      <c r="H81" s="87" t="str">
        <f>CONCATENATE("물의 피해량이 ",Research!$P81,"배 증가합니다.")</f>
        <v>물의 피해량이 8배 증가합니다.</v>
      </c>
      <c r="I81" s="98">
        <v>60</v>
      </c>
      <c r="J81" s="84">
        <v>105</v>
      </c>
      <c r="K81" s="88">
        <v>300</v>
      </c>
      <c r="L81" s="88">
        <v>80</v>
      </c>
      <c r="M81" s="88">
        <v>100</v>
      </c>
      <c r="N81" s="87" t="s">
        <v>41</v>
      </c>
      <c r="O81" s="87" t="s">
        <v>13</v>
      </c>
      <c r="P81" s="88">
        <v>8</v>
      </c>
      <c r="Q81" s="17"/>
    </row>
    <row r="82" spans="1:17">
      <c r="A82" s="82" t="s">
        <v>683</v>
      </c>
      <c r="B82" s="82" t="s">
        <v>41</v>
      </c>
      <c r="C82" s="99">
        <v>60</v>
      </c>
      <c r="D82" s="82" t="s">
        <v>42</v>
      </c>
      <c r="E82" s="82" t="str">
        <f>CONCATENATE("x",Research!$P82)</f>
        <v>x8</v>
      </c>
      <c r="F82" s="82" t="s">
        <v>84</v>
      </c>
      <c r="G82" s="82" t="s">
        <v>679</v>
      </c>
      <c r="H82" s="82" t="str">
        <f>CONCATENATE("물의 피해량이 ",Research!$P82,"배 증가합니다.")</f>
        <v>물의 피해량이 8배 증가합니다.</v>
      </c>
      <c r="I82" s="83">
        <v>80</v>
      </c>
      <c r="J82" s="84">
        <v>105</v>
      </c>
      <c r="K82" s="83">
        <v>300</v>
      </c>
      <c r="L82" s="83">
        <v>80</v>
      </c>
      <c r="M82" s="83">
        <v>100</v>
      </c>
      <c r="N82" s="82" t="s">
        <v>41</v>
      </c>
      <c r="O82" s="82" t="s">
        <v>13</v>
      </c>
      <c r="P82" s="83">
        <v>8</v>
      </c>
      <c r="Q82" s="17"/>
    </row>
    <row r="83" spans="1:17">
      <c r="A83" s="87" t="s">
        <v>687</v>
      </c>
      <c r="B83" s="87" t="s">
        <v>18</v>
      </c>
      <c r="C83" s="98">
        <v>0</v>
      </c>
      <c r="D83" s="97" t="s">
        <v>248</v>
      </c>
      <c r="E83" s="87" t="str">
        <f>CONCATENATE("x",Research!$P83)</f>
        <v>x2</v>
      </c>
      <c r="F83" s="87" t="s">
        <v>84</v>
      </c>
      <c r="G83" s="87" t="s">
        <v>684</v>
      </c>
      <c r="H83" s="87" t="str">
        <f>CONCATENATE("대지의 피해량이 ",Research!$P83,"배 증가합니다.")</f>
        <v>대지의 피해량이 2배 증가합니다.</v>
      </c>
      <c r="I83" s="88">
        <v>20</v>
      </c>
      <c r="J83" s="84">
        <v>155</v>
      </c>
      <c r="K83" s="88">
        <v>300</v>
      </c>
      <c r="L83" s="88">
        <v>80</v>
      </c>
      <c r="M83" s="88">
        <v>100</v>
      </c>
      <c r="N83" s="87" t="s">
        <v>686</v>
      </c>
      <c r="O83" s="87" t="s">
        <v>13</v>
      </c>
      <c r="P83" s="88">
        <v>2</v>
      </c>
      <c r="Q83" s="17"/>
    </row>
    <row r="84" spans="1:17">
      <c r="A84" s="91" t="s">
        <v>688</v>
      </c>
      <c r="B84" s="91" t="s">
        <v>18</v>
      </c>
      <c r="C84" s="101">
        <v>20</v>
      </c>
      <c r="D84" s="102" t="s">
        <v>248</v>
      </c>
      <c r="E84" s="91" t="str">
        <f>CONCATENATE("x",Research!$P84)</f>
        <v>x5</v>
      </c>
      <c r="F84" s="91" t="s">
        <v>84</v>
      </c>
      <c r="G84" s="91" t="s">
        <v>685</v>
      </c>
      <c r="H84" s="91" t="str">
        <f>CONCATENATE("대지의 피해량이 ",Research!$P84,"배 증가합니다.")</f>
        <v>대지의 피해량이 5배 증가합니다.</v>
      </c>
      <c r="I84" s="92">
        <v>40</v>
      </c>
      <c r="J84" s="93">
        <v>155</v>
      </c>
      <c r="K84" s="92">
        <v>300</v>
      </c>
      <c r="L84" s="92">
        <v>80</v>
      </c>
      <c r="M84" s="92">
        <v>100</v>
      </c>
      <c r="N84" s="91" t="s">
        <v>686</v>
      </c>
      <c r="O84" s="91" t="s">
        <v>13</v>
      </c>
      <c r="P84" s="92">
        <v>5</v>
      </c>
      <c r="Q84" s="103"/>
    </row>
    <row r="85" spans="1:17">
      <c r="A85" s="2"/>
      <c r="B85" s="2"/>
      <c r="C85" s="2"/>
      <c r="D85" s="2"/>
      <c r="E85" s="2"/>
      <c r="G85" s="2"/>
      <c r="H85" s="2"/>
      <c r="I85" s="5"/>
      <c r="J85" s="5"/>
      <c r="K85" s="5"/>
      <c r="L85" s="2"/>
      <c r="M85" s="2"/>
      <c r="O85" s="7"/>
      <c r="Q85" s="7"/>
    </row>
    <row r="86" spans="1:17">
      <c r="A86" s="2"/>
      <c r="B86" s="2"/>
      <c r="C86" s="2"/>
      <c r="D86" s="2"/>
      <c r="E86" s="2"/>
      <c r="G86" s="2"/>
      <c r="H86" s="2"/>
      <c r="I86" s="5"/>
      <c r="J86" s="5"/>
      <c r="K86" s="5"/>
      <c r="L86" s="2"/>
      <c r="M86" s="2"/>
      <c r="O86" s="7"/>
      <c r="Q86" s="7"/>
    </row>
    <row r="87" spans="1:17">
      <c r="A87" s="2"/>
      <c r="B87" s="2"/>
      <c r="C87" s="2"/>
      <c r="D87" s="2"/>
      <c r="E87" s="2"/>
      <c r="G87" s="2"/>
      <c r="H87" s="2"/>
      <c r="I87" s="5"/>
      <c r="J87" s="5"/>
      <c r="K87" s="5"/>
      <c r="L87" s="2"/>
      <c r="M87" s="2"/>
      <c r="O87" s="7"/>
      <c r="Q87" s="7"/>
    </row>
    <row r="88" spans="1:17">
      <c r="A88" s="2"/>
      <c r="B88" s="2"/>
      <c r="C88" s="2"/>
      <c r="D88" s="2"/>
      <c r="E88" s="2"/>
      <c r="G88" s="2"/>
      <c r="H88" s="2"/>
      <c r="I88" s="5"/>
      <c r="J88" s="5"/>
      <c r="K88" s="5"/>
      <c r="L88" s="2"/>
      <c r="M88" s="2"/>
      <c r="O88" s="7"/>
      <c r="Q88" s="7"/>
    </row>
    <row r="89" spans="1:17">
      <c r="A89" s="2"/>
      <c r="B89" s="2"/>
      <c r="C89" s="2"/>
      <c r="D89" s="2"/>
      <c r="E89" s="2"/>
      <c r="G89" s="2"/>
      <c r="H89" s="2"/>
      <c r="I89" s="5"/>
      <c r="J89" s="5"/>
      <c r="K89" s="5"/>
      <c r="L89" s="2"/>
      <c r="M89" s="2"/>
      <c r="O89" s="7"/>
      <c r="Q89" s="7"/>
    </row>
    <row r="90" spans="1:17">
      <c r="A90" s="2"/>
      <c r="B90" s="2"/>
      <c r="C90" s="2"/>
      <c r="D90" s="2"/>
      <c r="E90" s="2"/>
      <c r="G90" s="2"/>
      <c r="H90" s="2"/>
      <c r="I90" s="5"/>
      <c r="J90" s="5"/>
      <c r="K90" s="5"/>
      <c r="L90" s="2"/>
      <c r="M90" s="2"/>
      <c r="O90" s="7"/>
      <c r="Q90" s="7"/>
    </row>
    <row r="91" spans="1:17">
      <c r="A91" s="2"/>
      <c r="B91" s="2"/>
      <c r="C91" s="2"/>
      <c r="D91" s="2"/>
      <c r="E91" s="2"/>
      <c r="G91" s="2"/>
      <c r="H91" s="2"/>
      <c r="I91" s="5"/>
      <c r="J91" s="5"/>
      <c r="K91" s="5"/>
      <c r="L91" s="2"/>
      <c r="M91" s="2"/>
      <c r="O91" s="7"/>
      <c r="Q91" s="7"/>
    </row>
    <row r="92" spans="1:17">
      <c r="A92" s="2"/>
      <c r="B92" s="2"/>
      <c r="C92" s="2"/>
      <c r="D92" s="2"/>
      <c r="E92" s="2"/>
      <c r="G92" s="2"/>
      <c r="H92" s="2"/>
      <c r="I92" s="5"/>
      <c r="J92" s="5"/>
      <c r="K92" s="5"/>
      <c r="L92" s="2"/>
      <c r="M92" s="2"/>
      <c r="O92" s="7"/>
      <c r="Q92" s="7"/>
    </row>
    <row r="93" spans="1:17">
      <c r="A93" s="2"/>
      <c r="B93" s="2"/>
      <c r="C93" s="2"/>
      <c r="D93" s="2"/>
      <c r="E93" s="2"/>
      <c r="G93" s="2"/>
      <c r="H93" s="2"/>
      <c r="I93" s="5"/>
      <c r="J93" s="5"/>
      <c r="K93" s="5"/>
      <c r="L93" s="2"/>
      <c r="M93" s="2"/>
      <c r="O93" s="7"/>
      <c r="Q93" s="7"/>
    </row>
    <row r="94" spans="1:17">
      <c r="A94" s="7"/>
      <c r="B94" s="7"/>
      <c r="C94" s="7"/>
      <c r="D94" s="7"/>
      <c r="E94" s="7"/>
      <c r="F94" s="7"/>
      <c r="G94" s="7"/>
      <c r="H94" s="7"/>
      <c r="I94" s="8"/>
      <c r="J94" s="8"/>
      <c r="K94" s="8"/>
      <c r="L94" s="7"/>
      <c r="M94" s="7"/>
      <c r="N94" s="7"/>
      <c r="O94" s="7"/>
      <c r="P94" s="7"/>
      <c r="Q94" s="7"/>
    </row>
    <row r="95" spans="1:17">
      <c r="A95" s="2"/>
      <c r="B95" s="2"/>
      <c r="C95" s="2"/>
      <c r="D95" s="2"/>
      <c r="E95" s="2"/>
      <c r="G95" s="2"/>
      <c r="H95" s="2"/>
      <c r="I95" s="5"/>
      <c r="J95" s="5"/>
      <c r="K95" s="5"/>
      <c r="L95" s="2"/>
      <c r="M95" s="2"/>
      <c r="O95" s="7"/>
      <c r="Q95" s="7"/>
    </row>
    <row r="96" spans="1:17">
      <c r="A96" s="2"/>
      <c r="B96" s="2"/>
      <c r="C96" s="2"/>
      <c r="D96" s="2"/>
      <c r="E96" s="2"/>
      <c r="G96" s="2"/>
      <c r="H96" s="2"/>
      <c r="I96" s="5"/>
      <c r="J96" s="5"/>
      <c r="K96" s="5"/>
      <c r="L96" s="2"/>
      <c r="M96" s="2"/>
      <c r="O96" s="7"/>
    </row>
    <row r="97" spans="1:17">
      <c r="A97" s="2"/>
      <c r="B97" s="2"/>
      <c r="C97" s="2"/>
      <c r="D97" s="2"/>
      <c r="E97" s="2"/>
      <c r="G97" s="2"/>
      <c r="H97" s="2"/>
      <c r="I97" s="5"/>
      <c r="J97" s="5"/>
      <c r="K97" s="5"/>
      <c r="L97" s="2"/>
      <c r="M97" s="2"/>
      <c r="O97" s="7"/>
    </row>
    <row r="98" spans="1:17">
      <c r="A98" s="2"/>
      <c r="B98" s="2"/>
      <c r="C98" s="2"/>
      <c r="D98" s="2"/>
      <c r="E98" s="2"/>
      <c r="G98" s="2"/>
      <c r="H98" s="2"/>
      <c r="I98" s="5"/>
      <c r="J98" s="5"/>
      <c r="K98" s="5"/>
      <c r="L98" s="2"/>
      <c r="M98" s="2"/>
      <c r="O98" s="7"/>
    </row>
    <row r="99" spans="1:17">
      <c r="A99" s="2"/>
      <c r="B99" s="2"/>
      <c r="C99" s="2"/>
      <c r="D99" s="2"/>
      <c r="E99" s="2"/>
      <c r="G99" s="2"/>
      <c r="H99" s="2"/>
      <c r="I99" s="5"/>
      <c r="J99" s="5"/>
      <c r="K99" s="5"/>
      <c r="L99" s="2"/>
      <c r="M99" s="2"/>
      <c r="O99" s="7"/>
    </row>
    <row r="100" spans="1:17">
      <c r="A100" s="2"/>
      <c r="B100" s="2"/>
      <c r="C100" s="2"/>
      <c r="D100" s="2"/>
      <c r="E100" s="2"/>
      <c r="G100" s="2"/>
      <c r="H100" s="2"/>
      <c r="I100" s="5"/>
      <c r="J100" s="5"/>
      <c r="K100" s="5"/>
      <c r="L100" s="2"/>
      <c r="M100" s="2"/>
      <c r="O100" s="7"/>
    </row>
    <row r="101" spans="1:17">
      <c r="A101" s="2"/>
      <c r="B101" s="2"/>
      <c r="C101" s="2"/>
      <c r="D101" s="2"/>
      <c r="E101" s="2"/>
      <c r="G101" s="2"/>
      <c r="H101" s="2"/>
      <c r="I101" s="5"/>
      <c r="J101" s="5"/>
      <c r="K101" s="5"/>
      <c r="L101" s="2"/>
      <c r="M101" s="2"/>
      <c r="O101" s="7"/>
    </row>
    <row r="102" spans="1:17">
      <c r="A102" s="2"/>
      <c r="B102" s="2"/>
      <c r="C102" s="2"/>
      <c r="D102" s="2"/>
      <c r="E102" s="2"/>
      <c r="G102" s="2"/>
      <c r="H102" s="2"/>
      <c r="I102" s="5"/>
      <c r="J102" s="5"/>
      <c r="K102" s="5"/>
      <c r="L102" s="2"/>
      <c r="M102" s="2"/>
      <c r="O102" s="7"/>
    </row>
    <row r="103" spans="1:17">
      <c r="A103" s="2"/>
      <c r="B103" s="2"/>
      <c r="C103" s="2"/>
      <c r="D103" s="2"/>
      <c r="E103" s="2"/>
      <c r="G103" s="2"/>
      <c r="H103" s="2"/>
      <c r="I103" s="5"/>
      <c r="J103" s="5"/>
      <c r="K103" s="5"/>
      <c r="L103" s="2"/>
      <c r="M103" s="2"/>
      <c r="O103" s="7"/>
    </row>
    <row r="104" spans="1:17">
      <c r="A104" s="2"/>
      <c r="B104" s="2"/>
      <c r="C104" s="2"/>
      <c r="D104" s="2"/>
      <c r="E104" s="2"/>
      <c r="G104" s="2"/>
      <c r="H104" s="2"/>
      <c r="I104" s="5"/>
      <c r="J104" s="5"/>
      <c r="K104" s="5"/>
      <c r="L104" s="2"/>
      <c r="M104" s="2"/>
      <c r="O104" s="7"/>
    </row>
    <row r="105" spans="1:17">
      <c r="A105" s="2"/>
      <c r="B105" s="2"/>
      <c r="C105" s="2"/>
      <c r="D105" s="2"/>
      <c r="E105" s="2"/>
      <c r="G105" s="2"/>
      <c r="H105" s="2"/>
      <c r="I105" s="5"/>
      <c r="J105" s="5"/>
      <c r="K105" s="5"/>
      <c r="L105" s="2"/>
      <c r="M105" s="2"/>
      <c r="O105" s="7"/>
      <c r="Q105" s="7"/>
    </row>
    <row r="106" spans="1:17">
      <c r="A106" s="2"/>
      <c r="B106" s="2"/>
      <c r="C106" s="2"/>
      <c r="D106" s="2"/>
      <c r="E106" s="2"/>
      <c r="G106" s="2"/>
      <c r="H106" s="2"/>
      <c r="I106" s="5"/>
      <c r="J106" s="5"/>
      <c r="K106" s="5"/>
      <c r="L106" s="2"/>
      <c r="M106" s="2"/>
      <c r="O106" s="7"/>
      <c r="Q106" s="7"/>
    </row>
    <row r="107" spans="1:17">
      <c r="A107" s="2"/>
      <c r="B107" s="2"/>
      <c r="C107" s="2"/>
      <c r="D107" s="2"/>
      <c r="E107" s="2"/>
      <c r="G107" s="2"/>
      <c r="H107" s="2"/>
      <c r="I107" s="5"/>
      <c r="J107" s="5"/>
      <c r="K107" s="5"/>
      <c r="L107" s="2"/>
      <c r="M107" s="2"/>
      <c r="O107" s="7"/>
      <c r="Q107" s="7"/>
    </row>
    <row r="108" spans="1:17">
      <c r="A108" s="2"/>
      <c r="B108" s="2"/>
      <c r="C108" s="2"/>
      <c r="D108" s="2"/>
      <c r="E108" s="2"/>
      <c r="G108" s="2"/>
      <c r="H108" s="2"/>
      <c r="I108" s="5"/>
      <c r="J108" s="5"/>
      <c r="K108" s="5"/>
      <c r="L108" s="2"/>
      <c r="M108" s="2"/>
      <c r="O108" s="7"/>
      <c r="Q108" s="7"/>
    </row>
    <row r="109" spans="1:17">
      <c r="A109" s="2"/>
      <c r="B109" s="2"/>
      <c r="C109" s="2"/>
      <c r="D109" s="2"/>
      <c r="E109" s="2"/>
      <c r="G109" s="2"/>
      <c r="H109" s="2"/>
      <c r="I109" s="5"/>
      <c r="J109" s="5"/>
      <c r="K109" s="5"/>
      <c r="L109" s="2"/>
      <c r="M109" s="2"/>
      <c r="O109" s="7"/>
      <c r="Q109" s="7"/>
    </row>
    <row r="110" spans="1:17">
      <c r="A110" s="2"/>
      <c r="B110" s="2"/>
      <c r="C110" s="2"/>
      <c r="D110" s="2"/>
      <c r="E110" s="2"/>
      <c r="G110" s="2"/>
      <c r="H110" s="2"/>
      <c r="I110" s="5"/>
      <c r="J110" s="5"/>
      <c r="K110" s="5"/>
      <c r="L110" s="2"/>
      <c r="M110" s="2"/>
      <c r="O110" s="7"/>
      <c r="Q110" s="7"/>
    </row>
    <row r="111" spans="1:17">
      <c r="A111" s="2"/>
      <c r="B111" s="2"/>
      <c r="C111" s="2"/>
      <c r="D111" s="2"/>
      <c r="E111" s="2"/>
      <c r="G111" s="2"/>
      <c r="H111" s="2"/>
      <c r="I111" s="5"/>
      <c r="J111" s="5"/>
      <c r="K111" s="5"/>
      <c r="L111" s="2"/>
      <c r="M111" s="2"/>
      <c r="O111" s="7"/>
      <c r="Q111" s="7"/>
    </row>
    <row r="112" spans="1:17">
      <c r="A112" s="2"/>
      <c r="B112" s="2"/>
      <c r="C112" s="2"/>
      <c r="D112" s="2"/>
      <c r="E112" s="2"/>
      <c r="G112" s="2"/>
      <c r="H112" s="2"/>
      <c r="I112" s="5"/>
      <c r="J112" s="5"/>
      <c r="K112" s="5"/>
      <c r="L112" s="2"/>
      <c r="M112" s="2"/>
      <c r="O112" s="7"/>
    </row>
    <row r="113" spans="1:17">
      <c r="A113" s="2"/>
      <c r="B113" s="2"/>
      <c r="C113" s="2"/>
      <c r="D113" s="2"/>
      <c r="E113" s="2"/>
      <c r="G113" s="2"/>
      <c r="H113" s="2"/>
      <c r="I113" s="5"/>
      <c r="J113" s="5"/>
      <c r="K113" s="5"/>
      <c r="L113" s="2"/>
      <c r="M113" s="2"/>
      <c r="O113" s="7"/>
    </row>
    <row r="114" spans="1:17">
      <c r="A114" s="2"/>
      <c r="B114" s="2"/>
      <c r="C114" s="2"/>
      <c r="D114" s="2"/>
      <c r="E114" s="2"/>
      <c r="G114" s="2"/>
      <c r="H114" s="2"/>
      <c r="I114" s="5"/>
      <c r="J114" s="5"/>
      <c r="K114" s="5"/>
      <c r="L114" s="2"/>
      <c r="M114" s="2"/>
      <c r="O114" s="7"/>
    </row>
    <row r="115" spans="1:17">
      <c r="A115" s="2"/>
      <c r="B115" s="2"/>
      <c r="C115" s="2"/>
      <c r="D115" s="2"/>
      <c r="E115" s="2"/>
      <c r="G115" s="2"/>
      <c r="H115" s="2"/>
      <c r="I115" s="5"/>
      <c r="J115" s="5"/>
      <c r="K115" s="5"/>
      <c r="L115" s="2"/>
      <c r="M115" s="2"/>
      <c r="O115" s="7"/>
      <c r="Q115" s="7"/>
    </row>
    <row r="116" spans="1:17">
      <c r="A116" s="2"/>
      <c r="B116" s="2"/>
      <c r="C116" s="2"/>
      <c r="D116" s="2"/>
      <c r="E116" s="2"/>
      <c r="G116" s="2"/>
      <c r="H116" s="2"/>
      <c r="I116" s="5"/>
      <c r="J116" s="5"/>
      <c r="K116" s="5"/>
      <c r="L116" s="2"/>
      <c r="M116" s="2"/>
      <c r="O116" s="7"/>
      <c r="Q116" s="7"/>
    </row>
    <row r="117" spans="1:17">
      <c r="A117" s="2"/>
      <c r="B117" s="2"/>
      <c r="C117" s="2"/>
      <c r="D117" s="2"/>
      <c r="E117" s="2"/>
      <c r="G117" s="2"/>
      <c r="H117" s="2"/>
      <c r="I117" s="5"/>
      <c r="J117" s="5"/>
      <c r="K117" s="5"/>
      <c r="L117" s="2"/>
      <c r="M117" s="2"/>
      <c r="O117" s="7"/>
      <c r="Q117" s="7"/>
    </row>
    <row r="118" spans="1:17">
      <c r="A118" s="2"/>
      <c r="B118" s="2"/>
      <c r="C118" s="2"/>
      <c r="D118" s="2"/>
      <c r="E118" s="2"/>
      <c r="G118" s="2"/>
      <c r="H118" s="2"/>
      <c r="I118" s="5"/>
      <c r="J118" s="5"/>
      <c r="K118" s="5"/>
      <c r="L118" s="2"/>
      <c r="M118" s="2"/>
      <c r="O118" s="7"/>
      <c r="Q118" s="7"/>
    </row>
    <row r="119" spans="1:17">
      <c r="A119" s="2"/>
      <c r="B119" s="2"/>
      <c r="C119" s="2"/>
      <c r="D119" s="2"/>
      <c r="E119" s="2"/>
      <c r="G119" s="2"/>
      <c r="H119" s="2"/>
      <c r="I119" s="5"/>
      <c r="J119" s="5"/>
      <c r="K119" s="5"/>
      <c r="L119" s="2"/>
      <c r="M119" s="2"/>
      <c r="O119" s="7"/>
      <c r="Q119" s="7"/>
    </row>
    <row r="120" spans="1:17">
      <c r="A120" s="2"/>
      <c r="B120" s="2"/>
      <c r="C120" s="2"/>
      <c r="D120" s="2"/>
      <c r="E120" s="2"/>
      <c r="G120" s="2"/>
      <c r="H120" s="2"/>
      <c r="I120" s="5"/>
      <c r="J120" s="5"/>
      <c r="K120" s="5"/>
      <c r="L120" s="2"/>
      <c r="M120" s="2"/>
      <c r="O120" s="7"/>
      <c r="Q120" s="7"/>
    </row>
    <row r="121" spans="1:17">
      <c r="A121" s="2"/>
      <c r="B121" s="2"/>
      <c r="C121" s="2"/>
      <c r="D121" s="2"/>
      <c r="E121" s="2"/>
      <c r="G121" s="2"/>
      <c r="H121" s="2"/>
      <c r="I121" s="5"/>
      <c r="J121" s="5"/>
      <c r="K121" s="5"/>
      <c r="L121" s="2"/>
      <c r="M121" s="2"/>
      <c r="O121" s="7"/>
      <c r="Q121" s="7"/>
    </row>
    <row r="122" spans="1:17">
      <c r="A122" s="2"/>
      <c r="B122" s="2"/>
      <c r="C122" s="2"/>
      <c r="D122" s="2"/>
      <c r="E122" s="2"/>
      <c r="G122" s="2"/>
      <c r="H122" s="2"/>
      <c r="I122" s="5"/>
      <c r="J122" s="5"/>
      <c r="K122" s="5"/>
      <c r="L122" s="2"/>
      <c r="M122" s="2"/>
      <c r="O122" s="7"/>
      <c r="Q122" s="7"/>
    </row>
    <row r="123" spans="1:17">
      <c r="A123" s="2"/>
      <c r="B123" s="2"/>
      <c r="C123" s="2"/>
      <c r="D123" s="2"/>
      <c r="E123" s="2"/>
      <c r="G123" s="2"/>
      <c r="H123" s="2"/>
      <c r="I123" s="5"/>
      <c r="J123" s="5"/>
      <c r="K123" s="5"/>
      <c r="L123" s="2"/>
      <c r="M123" s="2"/>
      <c r="O123" s="7"/>
      <c r="Q123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5"/>
  <sheetViews>
    <sheetView workbookViewId="0">
      <selection activeCell="A5" sqref="A5"/>
    </sheetView>
  </sheetViews>
  <sheetFormatPr defaultRowHeight="16.5"/>
  <cols>
    <col min="1" max="1" width="11.125" customWidth="1"/>
    <col min="2" max="2" width="8.625" customWidth="1"/>
    <col min="3" max="3" width="12" style="11" customWidth="1"/>
    <col min="4" max="4" width="20.75" bestFit="1" customWidth="1"/>
    <col min="5" max="5" width="14.375" bestFit="1" customWidth="1"/>
    <col min="6" max="6" width="14.375" style="11" customWidth="1"/>
    <col min="7" max="7" width="12" style="11" bestFit="1" customWidth="1"/>
    <col min="8" max="8" width="11.75" bestFit="1" customWidth="1"/>
    <col min="9" max="9" width="28.375" customWidth="1"/>
    <col min="10" max="10" width="32.875" customWidth="1"/>
    <col min="11" max="11" width="17.125" bestFit="1" customWidth="1"/>
    <col min="12" max="12" width="21.125" bestFit="1" customWidth="1"/>
    <col min="13" max="13" width="22.375" style="11" bestFit="1" customWidth="1"/>
    <col min="14" max="14" width="11.375" customWidth="1"/>
    <col min="15" max="15" width="11.375" style="11" customWidth="1"/>
    <col min="16" max="16" width="10.875" customWidth="1"/>
  </cols>
  <sheetData>
    <row r="1" spans="1:18" ht="17.25" thickBot="1">
      <c r="A1" s="78" t="s">
        <v>596</v>
      </c>
      <c r="B1" s="78" t="s">
        <v>597</v>
      </c>
      <c r="C1" s="78" t="s">
        <v>598</v>
      </c>
      <c r="D1" s="78" t="s">
        <v>38</v>
      </c>
      <c r="E1" s="79" t="s">
        <v>83</v>
      </c>
      <c r="F1" s="79" t="s">
        <v>595</v>
      </c>
      <c r="G1" s="79" t="s">
        <v>599</v>
      </c>
      <c r="H1" s="80" t="s">
        <v>600</v>
      </c>
      <c r="I1" s="81" t="s">
        <v>37</v>
      </c>
      <c r="J1" s="78" t="s">
        <v>601</v>
      </c>
      <c r="K1" s="78" t="s">
        <v>40</v>
      </c>
      <c r="L1" s="78" t="s">
        <v>39</v>
      </c>
      <c r="M1" s="11" t="s">
        <v>594</v>
      </c>
      <c r="N1" s="15" t="s">
        <v>81</v>
      </c>
      <c r="O1" s="15" t="s">
        <v>82</v>
      </c>
      <c r="P1" s="15" t="s">
        <v>80</v>
      </c>
    </row>
    <row r="2" spans="1:18" ht="17.25" thickTop="1">
      <c r="A2" s="82" t="s">
        <v>5</v>
      </c>
      <c r="B2" s="82" t="s">
        <v>477</v>
      </c>
      <c r="C2" s="82" t="s">
        <v>322</v>
      </c>
      <c r="D2" s="83">
        <v>5000</v>
      </c>
      <c r="E2" s="84">
        <v>1</v>
      </c>
      <c r="F2" s="84">
        <v>4</v>
      </c>
      <c r="G2" s="84">
        <v>60</v>
      </c>
      <c r="H2" s="84">
        <v>5</v>
      </c>
      <c r="I2" s="82" t="s">
        <v>304</v>
      </c>
      <c r="J2" s="82" t="s">
        <v>313</v>
      </c>
      <c r="K2" s="85">
        <v>45</v>
      </c>
      <c r="L2" s="86">
        <v>110</v>
      </c>
      <c r="M2" s="11" t="s">
        <v>602</v>
      </c>
      <c r="N2">
        <v>0</v>
      </c>
      <c r="O2" s="2">
        <f>H2-1</f>
        <v>4</v>
      </c>
      <c r="P2" s="15">
        <f>Q2</f>
        <v>1</v>
      </c>
      <c r="Q2">
        <f>E2</f>
        <v>1</v>
      </c>
      <c r="R2" s="11" t="s">
        <v>363</v>
      </c>
    </row>
    <row r="3" spans="1:18">
      <c r="A3" s="87" t="s">
        <v>20</v>
      </c>
      <c r="B3" s="87" t="s">
        <v>478</v>
      </c>
      <c r="C3" s="87" t="s">
        <v>297</v>
      </c>
      <c r="D3" s="88">
        <v>7000</v>
      </c>
      <c r="E3" s="84">
        <v>1</v>
      </c>
      <c r="F3" s="84">
        <v>6</v>
      </c>
      <c r="G3" s="84">
        <v>60</v>
      </c>
      <c r="H3" s="84">
        <v>15</v>
      </c>
      <c r="I3" s="87" t="s">
        <v>305</v>
      </c>
      <c r="J3" s="87" t="s">
        <v>314</v>
      </c>
      <c r="K3" s="89">
        <v>40</v>
      </c>
      <c r="L3" s="89">
        <v>360</v>
      </c>
      <c r="N3" s="11">
        <f>H2</f>
        <v>5</v>
      </c>
      <c r="O3" s="2">
        <f t="shared" ref="O3:O10" si="0">H3-1</f>
        <v>14</v>
      </c>
      <c r="P3" s="15">
        <v>2</v>
      </c>
      <c r="Q3" s="11">
        <f>2*SUM(E$2:E2)</f>
        <v>2</v>
      </c>
    </row>
    <row r="4" spans="1:18">
      <c r="A4" s="82" t="s">
        <v>8</v>
      </c>
      <c r="B4" s="82" t="s">
        <v>479</v>
      </c>
      <c r="C4" s="82" t="s">
        <v>298</v>
      </c>
      <c r="D4" s="83">
        <v>10000</v>
      </c>
      <c r="E4" s="84">
        <v>1</v>
      </c>
      <c r="F4" s="84">
        <v>7</v>
      </c>
      <c r="G4" s="84">
        <v>60</v>
      </c>
      <c r="H4" s="84">
        <v>30</v>
      </c>
      <c r="I4" s="82" t="s">
        <v>306</v>
      </c>
      <c r="J4" s="82" t="s">
        <v>315</v>
      </c>
      <c r="K4" s="85">
        <v>30</v>
      </c>
      <c r="L4" s="85">
        <v>500</v>
      </c>
      <c r="N4" s="11">
        <f t="shared" ref="N4:N11" si="1">H3</f>
        <v>15</v>
      </c>
      <c r="O4" s="2">
        <f t="shared" si="0"/>
        <v>29</v>
      </c>
      <c r="P4" s="15">
        <v>3</v>
      </c>
      <c r="Q4" s="11">
        <f>2*SUM(E$2:E3)</f>
        <v>4</v>
      </c>
    </row>
    <row r="5" spans="1:18">
      <c r="A5" s="87" t="s">
        <v>10</v>
      </c>
      <c r="B5" s="87" t="s">
        <v>480</v>
      </c>
      <c r="C5" s="87" t="s">
        <v>299</v>
      </c>
      <c r="D5" s="88">
        <v>4000</v>
      </c>
      <c r="E5" s="84">
        <v>1</v>
      </c>
      <c r="F5" s="84">
        <v>8</v>
      </c>
      <c r="G5" s="84">
        <v>60</v>
      </c>
      <c r="H5" s="84">
        <v>60</v>
      </c>
      <c r="I5" s="87" t="s">
        <v>307</v>
      </c>
      <c r="J5" s="87" t="s">
        <v>316</v>
      </c>
      <c r="K5" s="89">
        <v>35</v>
      </c>
      <c r="L5" s="86">
        <v>210</v>
      </c>
      <c r="M5" s="11" t="s">
        <v>603</v>
      </c>
      <c r="N5" s="11">
        <f t="shared" si="1"/>
        <v>30</v>
      </c>
      <c r="O5" s="2">
        <f t="shared" si="0"/>
        <v>59</v>
      </c>
      <c r="P5" s="15">
        <v>4</v>
      </c>
      <c r="Q5" s="11">
        <f>2*SUM(E$2:E4)</f>
        <v>6</v>
      </c>
    </row>
    <row r="6" spans="1:18">
      <c r="A6" s="82" t="s">
        <v>7</v>
      </c>
      <c r="B6" s="82" t="s">
        <v>481</v>
      </c>
      <c r="C6" s="82" t="s">
        <v>300</v>
      </c>
      <c r="D6" s="83">
        <v>8000</v>
      </c>
      <c r="E6" s="84">
        <v>1</v>
      </c>
      <c r="F6" s="84">
        <v>10</v>
      </c>
      <c r="G6" s="84">
        <v>60</v>
      </c>
      <c r="H6" s="90">
        <v>105</v>
      </c>
      <c r="I6" s="82" t="s">
        <v>308</v>
      </c>
      <c r="J6" s="82" t="s">
        <v>317</v>
      </c>
      <c r="K6" s="85">
        <v>50</v>
      </c>
      <c r="L6" s="86">
        <v>30</v>
      </c>
      <c r="M6" s="11" t="s">
        <v>604</v>
      </c>
      <c r="N6" s="11">
        <f t="shared" si="1"/>
        <v>60</v>
      </c>
      <c r="O6" s="2">
        <f t="shared" si="0"/>
        <v>104</v>
      </c>
      <c r="P6" s="15">
        <v>5</v>
      </c>
      <c r="Q6" s="11">
        <f>2*SUM(E$2:E5)</f>
        <v>8</v>
      </c>
    </row>
    <row r="7" spans="1:18">
      <c r="A7" s="87" t="s">
        <v>18</v>
      </c>
      <c r="B7" s="87" t="s">
        <v>482</v>
      </c>
      <c r="C7" s="87" t="s">
        <v>283</v>
      </c>
      <c r="D7" s="88">
        <v>12000</v>
      </c>
      <c r="E7" s="84">
        <v>1</v>
      </c>
      <c r="F7" s="84">
        <v>12</v>
      </c>
      <c r="G7" s="84">
        <v>60</v>
      </c>
      <c r="H7" s="90">
        <v>155</v>
      </c>
      <c r="I7" s="87" t="s">
        <v>309</v>
      </c>
      <c r="J7" s="87" t="s">
        <v>318</v>
      </c>
      <c r="K7" s="89">
        <v>35</v>
      </c>
      <c r="L7" s="86">
        <v>210</v>
      </c>
      <c r="M7" s="11" t="s">
        <v>603</v>
      </c>
      <c r="N7" s="11">
        <f t="shared" si="1"/>
        <v>105</v>
      </c>
      <c r="O7" s="2">
        <f t="shared" si="0"/>
        <v>154</v>
      </c>
      <c r="P7" s="15">
        <v>6</v>
      </c>
      <c r="Q7" s="11">
        <f>2*SUM(E$2:E6)</f>
        <v>10</v>
      </c>
    </row>
    <row r="8" spans="1:18">
      <c r="A8" s="82" t="s">
        <v>19</v>
      </c>
      <c r="B8" s="82" t="s">
        <v>483</v>
      </c>
      <c r="C8" s="82" t="s">
        <v>301</v>
      </c>
      <c r="D8" s="83">
        <v>3000</v>
      </c>
      <c r="E8" s="84">
        <v>1</v>
      </c>
      <c r="F8" s="84">
        <v>0</v>
      </c>
      <c r="G8" s="84">
        <v>60</v>
      </c>
      <c r="H8" s="90">
        <v>210</v>
      </c>
      <c r="I8" s="82" t="s">
        <v>310</v>
      </c>
      <c r="J8" s="82" t="s">
        <v>319</v>
      </c>
      <c r="K8" s="85">
        <v>25</v>
      </c>
      <c r="L8" s="85">
        <v>550</v>
      </c>
      <c r="N8" s="11">
        <f t="shared" si="1"/>
        <v>155</v>
      </c>
      <c r="O8" s="2">
        <f t="shared" si="0"/>
        <v>209</v>
      </c>
      <c r="P8" s="15">
        <v>7</v>
      </c>
      <c r="Q8" s="11">
        <f>2*SUM(E$2:E7)</f>
        <v>12</v>
      </c>
    </row>
    <row r="9" spans="1:18">
      <c r="A9" s="87" t="s">
        <v>296</v>
      </c>
      <c r="B9" s="87" t="s">
        <v>484</v>
      </c>
      <c r="C9" s="87" t="s">
        <v>302</v>
      </c>
      <c r="D9" s="88">
        <v>9000</v>
      </c>
      <c r="E9" s="84">
        <v>1</v>
      </c>
      <c r="F9" s="84">
        <v>0</v>
      </c>
      <c r="G9" s="84">
        <v>60</v>
      </c>
      <c r="H9" s="90">
        <v>260</v>
      </c>
      <c r="I9" s="87" t="s">
        <v>311</v>
      </c>
      <c r="J9" s="87" t="s">
        <v>320</v>
      </c>
      <c r="K9" s="89">
        <v>55</v>
      </c>
      <c r="L9" s="89">
        <v>280</v>
      </c>
      <c r="N9" s="11">
        <f t="shared" si="1"/>
        <v>210</v>
      </c>
      <c r="O9" s="2">
        <f t="shared" si="0"/>
        <v>259</v>
      </c>
      <c r="P9" s="15">
        <v>8</v>
      </c>
      <c r="Q9" s="11">
        <f>2*SUM(E$2:E8)</f>
        <v>14</v>
      </c>
    </row>
    <row r="10" spans="1:18">
      <c r="A10" s="91" t="s">
        <v>17</v>
      </c>
      <c r="B10" s="91" t="s">
        <v>485</v>
      </c>
      <c r="C10" s="91" t="s">
        <v>303</v>
      </c>
      <c r="D10" s="92">
        <v>15000</v>
      </c>
      <c r="E10" s="93">
        <v>1</v>
      </c>
      <c r="F10" s="93">
        <v>0</v>
      </c>
      <c r="G10" s="93">
        <v>60</v>
      </c>
      <c r="H10" s="94">
        <v>325</v>
      </c>
      <c r="I10" s="91" t="s">
        <v>312</v>
      </c>
      <c r="J10" s="91" t="s">
        <v>321</v>
      </c>
      <c r="K10" s="95">
        <v>45</v>
      </c>
      <c r="L10" s="95">
        <v>330</v>
      </c>
      <c r="N10" s="11">
        <f t="shared" si="1"/>
        <v>260</v>
      </c>
      <c r="O10" s="2">
        <f t="shared" si="0"/>
        <v>324</v>
      </c>
      <c r="P10" s="15">
        <v>9</v>
      </c>
      <c r="Q10" s="11">
        <f>2*SUM(E$2:E9)</f>
        <v>16</v>
      </c>
    </row>
    <row r="11" spans="1:18">
      <c r="A11" s="9"/>
      <c r="B11" s="9"/>
      <c r="C11" s="9"/>
      <c r="D11" s="11"/>
      <c r="E11" s="16">
        <v>1</v>
      </c>
      <c r="F11" s="14"/>
      <c r="G11" s="14"/>
      <c r="H11" s="14">
        <v>395</v>
      </c>
      <c r="I11" s="1"/>
      <c r="J11" s="1"/>
      <c r="L11" s="2"/>
      <c r="N11" s="11">
        <f t="shared" si="1"/>
        <v>325</v>
      </c>
      <c r="O11" s="2">
        <f>H11-1</f>
        <v>394</v>
      </c>
      <c r="P11" s="15">
        <v>10</v>
      </c>
      <c r="Q11" s="11">
        <f>2*SUM(E$2:E10)</f>
        <v>18</v>
      </c>
    </row>
    <row r="12" spans="1:18">
      <c r="A12" s="1"/>
      <c r="B12" s="1"/>
      <c r="C12" s="1"/>
      <c r="E12" s="16">
        <v>1</v>
      </c>
      <c r="F12" s="14"/>
      <c r="G12" s="14"/>
      <c r="H12">
        <v>470</v>
      </c>
      <c r="I12" s="1"/>
      <c r="J12" s="1"/>
      <c r="K12" s="11"/>
      <c r="L12" s="11"/>
      <c r="N12" s="11">
        <f>H11</f>
        <v>395</v>
      </c>
      <c r="O12" s="2">
        <f>H12-1</f>
        <v>469</v>
      </c>
      <c r="P12" s="15">
        <v>11</v>
      </c>
      <c r="Q12" s="11">
        <f>2*SUM(E$2:E11)</f>
        <v>20</v>
      </c>
    </row>
    <row r="13" spans="1:18">
      <c r="I13" s="12"/>
      <c r="J13" s="12"/>
      <c r="N13" s="11">
        <f>H12</f>
        <v>470</v>
      </c>
      <c r="O13" s="2">
        <v>999</v>
      </c>
      <c r="P13" s="15">
        <v>12</v>
      </c>
      <c r="Q13" s="11">
        <f>2*SUM(E$2:E12)</f>
        <v>22</v>
      </c>
    </row>
    <row r="14" spans="1:18">
      <c r="E14" s="4"/>
      <c r="F14" s="4"/>
      <c r="G14" s="4"/>
      <c r="K14" s="13"/>
      <c r="N14" s="3">
        <f>O13+1</f>
        <v>1000</v>
      </c>
      <c r="O14" s="7" t="s">
        <v>361</v>
      </c>
      <c r="P14" s="3" t="s">
        <v>362</v>
      </c>
    </row>
    <row r="15" spans="1:18">
      <c r="K15" s="13"/>
      <c r="L15" s="12"/>
    </row>
    <row r="16" spans="1:18">
      <c r="I16" s="11"/>
      <c r="J16" s="11"/>
      <c r="K16" s="13"/>
      <c r="L16" s="12"/>
    </row>
    <row r="17" spans="5:12">
      <c r="H17" s="11"/>
      <c r="I17" s="11"/>
      <c r="J17" s="11"/>
      <c r="K17" s="13"/>
      <c r="L17" s="12"/>
    </row>
    <row r="18" spans="5:12">
      <c r="I18" s="11"/>
      <c r="J18" s="11"/>
      <c r="K18" s="13"/>
      <c r="L18" s="12"/>
    </row>
    <row r="19" spans="5:12">
      <c r="I19" s="11"/>
      <c r="J19" s="11"/>
      <c r="K19" s="13"/>
      <c r="L19" s="12"/>
    </row>
    <row r="20" spans="5:12">
      <c r="E20" s="11" t="s">
        <v>593</v>
      </c>
      <c r="I20" s="11"/>
      <c r="J20" s="11"/>
      <c r="K20" s="13"/>
      <c r="L20" s="12"/>
    </row>
    <row r="21" spans="5:12">
      <c r="I21" s="11"/>
      <c r="J21" s="11"/>
      <c r="K21" s="13"/>
      <c r="L21" s="12"/>
    </row>
    <row r="22" spans="5:12">
      <c r="I22" s="11"/>
      <c r="J22" s="11"/>
      <c r="K22" s="13"/>
      <c r="L22" s="12"/>
    </row>
    <row r="23" spans="5:12">
      <c r="I23" s="11"/>
      <c r="J23" s="11"/>
      <c r="K23" s="13"/>
      <c r="L23" s="12"/>
    </row>
    <row r="24" spans="5:12">
      <c r="I24" s="11"/>
      <c r="J24" s="11"/>
      <c r="K24" s="13"/>
      <c r="L24" s="12"/>
    </row>
    <row r="25" spans="5:12">
      <c r="I25" s="11"/>
      <c r="J25" s="11"/>
      <c r="K25" s="13"/>
    </row>
    <row r="26" spans="5:12">
      <c r="I26" s="11"/>
      <c r="J26" s="11"/>
    </row>
    <row r="27" spans="5:12">
      <c r="I27" s="11"/>
      <c r="J27" s="11"/>
    </row>
    <row r="28" spans="5:12">
      <c r="I28" s="11"/>
      <c r="J28" s="11"/>
    </row>
    <row r="29" spans="5:12">
      <c r="I29" s="11"/>
      <c r="J29" s="11"/>
    </row>
    <row r="30" spans="5:12">
      <c r="I30" s="11"/>
      <c r="J30" s="11"/>
    </row>
    <row r="31" spans="5:12">
      <c r="I31" s="11"/>
      <c r="J31" s="11"/>
    </row>
    <row r="32" spans="5:12">
      <c r="I32" s="11"/>
      <c r="J32" s="11"/>
    </row>
    <row r="33" spans="9:10">
      <c r="I33" s="11"/>
      <c r="J33" s="11"/>
    </row>
    <row r="34" spans="9:10">
      <c r="I34" s="11"/>
      <c r="J34" s="11"/>
    </row>
    <row r="35" spans="9:10">
      <c r="I35" s="11"/>
      <c r="J35" s="1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61"/>
  <sheetViews>
    <sheetView zoomScaleNormal="100" workbookViewId="0">
      <selection activeCell="K17" sqref="K17"/>
    </sheetView>
  </sheetViews>
  <sheetFormatPr defaultColWidth="8.625" defaultRowHeight="16.5"/>
  <cols>
    <col min="1" max="1" width="9.625" style="64" customWidth="1"/>
    <col min="2" max="2" width="12.75" style="64" bestFit="1" customWidth="1"/>
    <col min="3" max="3" width="13.25" style="64" bestFit="1" customWidth="1"/>
    <col min="4" max="4" width="11.25" style="64" bestFit="1" customWidth="1"/>
    <col min="5" max="6" width="15.25" style="64" bestFit="1" customWidth="1"/>
    <col min="7" max="7" width="11.25" style="64" bestFit="1" customWidth="1"/>
    <col min="8" max="8" width="8.625" style="64" bestFit="1" customWidth="1"/>
    <col min="9" max="9" width="9" style="64" customWidth="1"/>
    <col min="10" max="10" width="11.625" style="64" customWidth="1"/>
    <col min="11" max="13" width="13" style="64" customWidth="1"/>
    <col min="14" max="14" width="16.625" style="64" customWidth="1"/>
    <col min="15" max="15" width="6.25" style="64" customWidth="1"/>
    <col min="16" max="16" width="8.625" style="64"/>
    <col min="17" max="17" width="8.625" style="11"/>
    <col min="18" max="18" width="10.25" style="64" customWidth="1"/>
    <col min="19" max="19" width="17.75" style="64" customWidth="1"/>
    <col min="20" max="16384" width="8.625" style="64"/>
  </cols>
  <sheetData>
    <row r="1" spans="1:22" s="51" customFormat="1" ht="17.25" thickBot="1">
      <c r="A1" s="39" t="s">
        <v>411</v>
      </c>
      <c r="B1" s="39" t="s">
        <v>412</v>
      </c>
      <c r="C1" s="68" t="s">
        <v>413</v>
      </c>
      <c r="D1" s="40" t="s">
        <v>414</v>
      </c>
      <c r="E1" s="40" t="s">
        <v>415</v>
      </c>
      <c r="F1" s="41" t="s">
        <v>416</v>
      </c>
      <c r="G1" s="39" t="s">
        <v>417</v>
      </c>
      <c r="H1" s="42" t="s">
        <v>418</v>
      </c>
      <c r="I1" s="43" t="s">
        <v>419</v>
      </c>
      <c r="J1" s="44" t="s">
        <v>420</v>
      </c>
      <c r="K1" s="45" t="s">
        <v>421</v>
      </c>
      <c r="L1" s="46" t="s">
        <v>422</v>
      </c>
      <c r="M1" s="47" t="s">
        <v>423</v>
      </c>
      <c r="N1" s="48" t="s">
        <v>424</v>
      </c>
      <c r="O1" s="49" t="s">
        <v>425</v>
      </c>
      <c r="P1" s="50" t="s">
        <v>426</v>
      </c>
      <c r="Q1" s="11"/>
      <c r="R1" s="69" t="s">
        <v>396</v>
      </c>
      <c r="S1" s="69" t="s">
        <v>581</v>
      </c>
    </row>
    <row r="2" spans="1:22" s="57" customFormat="1" ht="17.25" thickTop="1">
      <c r="A2" s="52" t="s">
        <v>427</v>
      </c>
      <c r="B2" s="52" t="s">
        <v>429</v>
      </c>
      <c r="C2" s="110" t="s">
        <v>717</v>
      </c>
      <c r="D2" s="52" t="s">
        <v>428</v>
      </c>
      <c r="E2" s="53">
        <v>0</v>
      </c>
      <c r="F2" s="52" t="s">
        <v>397</v>
      </c>
      <c r="G2" s="53">
        <v>0</v>
      </c>
      <c r="H2" s="52" t="s">
        <v>431</v>
      </c>
      <c r="I2" s="52"/>
      <c r="J2" s="54"/>
      <c r="K2" s="55"/>
      <c r="L2" s="55"/>
      <c r="M2" s="55"/>
      <c r="N2" s="55" t="s">
        <v>432</v>
      </c>
      <c r="O2" s="53">
        <v>1</v>
      </c>
      <c r="P2" s="56">
        <v>0</v>
      </c>
      <c r="Q2" s="11"/>
      <c r="R2" s="11">
        <v>10</v>
      </c>
      <c r="S2" s="11">
        <v>0.17335831000868729</v>
      </c>
    </row>
    <row r="3" spans="1:22">
      <c r="A3" s="59" t="s">
        <v>433</v>
      </c>
      <c r="B3" s="59" t="s">
        <v>434</v>
      </c>
      <c r="C3" s="111" t="s">
        <v>718</v>
      </c>
      <c r="D3" s="52" t="s">
        <v>428</v>
      </c>
      <c r="E3" s="61">
        <v>10</v>
      </c>
      <c r="F3" s="59" t="s">
        <v>572</v>
      </c>
      <c r="G3" s="53">
        <v>0</v>
      </c>
      <c r="H3" s="59" t="s">
        <v>436</v>
      </c>
      <c r="I3" s="59"/>
      <c r="J3" s="62" t="s">
        <v>394</v>
      </c>
      <c r="K3" s="61"/>
      <c r="L3" s="61"/>
      <c r="M3" s="61"/>
      <c r="N3" s="61" t="s">
        <v>435</v>
      </c>
      <c r="O3" s="61">
        <v>1</v>
      </c>
      <c r="P3" s="63">
        <v>1</v>
      </c>
      <c r="R3" s="11">
        <v>20</v>
      </c>
      <c r="S3" s="11">
        <v>0.60166932759546454</v>
      </c>
      <c r="V3" s="59" t="s">
        <v>151</v>
      </c>
    </row>
    <row r="4" spans="1:22">
      <c r="A4" s="59" t="s">
        <v>393</v>
      </c>
      <c r="B4" s="52" t="s">
        <v>27</v>
      </c>
      <c r="C4" s="111" t="s">
        <v>719</v>
      </c>
      <c r="D4" s="52" t="s">
        <v>410</v>
      </c>
      <c r="E4" s="53">
        <v>20</v>
      </c>
      <c r="F4" s="59" t="s">
        <v>573</v>
      </c>
      <c r="G4" s="53">
        <v>0</v>
      </c>
      <c r="H4" s="52" t="s">
        <v>131</v>
      </c>
      <c r="I4" s="52"/>
      <c r="J4" s="65" t="s">
        <v>592</v>
      </c>
      <c r="K4" s="61"/>
      <c r="L4" s="61"/>
      <c r="M4" s="61"/>
      <c r="N4" s="61" t="s">
        <v>399</v>
      </c>
      <c r="O4" s="53">
        <v>1</v>
      </c>
      <c r="P4" s="56">
        <v>2</v>
      </c>
      <c r="R4" s="11">
        <v>30</v>
      </c>
      <c r="S4" s="11">
        <v>1.2990989746104225</v>
      </c>
      <c r="V4" s="52" t="s">
        <v>438</v>
      </c>
    </row>
    <row r="5" spans="1:22">
      <c r="A5" s="59" t="s">
        <v>155</v>
      </c>
      <c r="B5" s="59" t="s">
        <v>27</v>
      </c>
      <c r="C5" s="111" t="s">
        <v>720</v>
      </c>
      <c r="D5" s="52" t="s">
        <v>410</v>
      </c>
      <c r="E5" s="61">
        <v>30</v>
      </c>
      <c r="F5" s="59" t="s">
        <v>574</v>
      </c>
      <c r="G5" s="53">
        <v>0</v>
      </c>
      <c r="H5" s="59" t="s">
        <v>132</v>
      </c>
      <c r="I5" s="59"/>
      <c r="J5" s="62" t="s">
        <v>439</v>
      </c>
      <c r="K5" s="61"/>
      <c r="L5" s="61"/>
      <c r="M5" s="61"/>
      <c r="N5" s="61"/>
      <c r="O5" s="61">
        <v>1</v>
      </c>
      <c r="P5" s="63">
        <v>3</v>
      </c>
      <c r="R5" s="11">
        <v>40</v>
      </c>
      <c r="S5" s="11">
        <v>2.1623278499901164</v>
      </c>
      <c r="T5" s="64" t="s">
        <v>402</v>
      </c>
      <c r="U5" s="64" t="s">
        <v>440</v>
      </c>
      <c r="V5" s="59" t="s">
        <v>153</v>
      </c>
    </row>
    <row r="6" spans="1:22">
      <c r="A6" s="59" t="s">
        <v>103</v>
      </c>
      <c r="B6" s="52" t="s">
        <v>27</v>
      </c>
      <c r="C6" s="111" t="s">
        <v>721</v>
      </c>
      <c r="D6" s="52" t="s">
        <v>428</v>
      </c>
      <c r="E6" s="53">
        <v>40</v>
      </c>
      <c r="F6" s="59" t="s">
        <v>569</v>
      </c>
      <c r="G6" s="53">
        <v>0</v>
      </c>
      <c r="H6" s="52" t="s">
        <v>442</v>
      </c>
      <c r="I6" s="60"/>
      <c r="J6" s="62" t="s">
        <v>437</v>
      </c>
      <c r="K6" s="61"/>
      <c r="L6" s="61"/>
      <c r="M6" s="61"/>
      <c r="N6" s="61"/>
      <c r="O6" s="53">
        <v>1</v>
      </c>
      <c r="P6" s="56">
        <v>4</v>
      </c>
      <c r="R6" s="11">
        <v>50</v>
      </c>
      <c r="S6" s="11">
        <v>3.3521163953680135</v>
      </c>
      <c r="T6" s="64" t="s">
        <v>401</v>
      </c>
      <c r="U6" s="64" t="s">
        <v>459</v>
      </c>
      <c r="V6" s="52" t="s">
        <v>460</v>
      </c>
    </row>
    <row r="7" spans="1:22">
      <c r="A7" s="59" t="s">
        <v>104</v>
      </c>
      <c r="B7" s="59" t="s">
        <v>27</v>
      </c>
      <c r="C7" s="111" t="s">
        <v>722</v>
      </c>
      <c r="D7" s="52" t="s">
        <v>430</v>
      </c>
      <c r="E7" s="61">
        <v>50</v>
      </c>
      <c r="F7" s="59" t="s">
        <v>360</v>
      </c>
      <c r="G7" s="53">
        <v>0</v>
      </c>
      <c r="H7" s="59" t="s">
        <v>431</v>
      </c>
      <c r="I7" s="59"/>
      <c r="J7" s="62" t="s">
        <v>394</v>
      </c>
      <c r="K7" s="61"/>
      <c r="L7" s="61"/>
      <c r="M7" s="61"/>
      <c r="N7" s="61"/>
      <c r="O7" s="61">
        <v>1</v>
      </c>
      <c r="P7" s="63">
        <v>5</v>
      </c>
      <c r="R7" s="11">
        <v>60</v>
      </c>
      <c r="S7" s="11">
        <v>4.964404506368993</v>
      </c>
      <c r="V7" s="59" t="s">
        <v>149</v>
      </c>
    </row>
    <row r="8" spans="1:22">
      <c r="A8" s="59" t="s">
        <v>156</v>
      </c>
      <c r="B8" s="52" t="s">
        <v>27</v>
      </c>
      <c r="C8" s="111" t="s">
        <v>723</v>
      </c>
      <c r="D8" s="52" t="s">
        <v>410</v>
      </c>
      <c r="E8" s="61">
        <v>50</v>
      </c>
      <c r="F8" s="59" t="s">
        <v>360</v>
      </c>
      <c r="G8" s="53">
        <v>0</v>
      </c>
      <c r="H8" s="52" t="s">
        <v>441</v>
      </c>
      <c r="I8" s="52"/>
      <c r="J8" s="65" t="s">
        <v>592</v>
      </c>
      <c r="K8" s="61"/>
      <c r="L8" s="61"/>
      <c r="M8" s="61"/>
      <c r="N8" s="61"/>
      <c r="O8" s="53">
        <v>1</v>
      </c>
      <c r="P8" s="56">
        <v>6</v>
      </c>
      <c r="R8" s="11">
        <v>70</v>
      </c>
      <c r="S8" s="11">
        <v>6.939420350306472</v>
      </c>
      <c r="V8" s="52" t="s">
        <v>152</v>
      </c>
    </row>
    <row r="9" spans="1:22">
      <c r="A9" s="59" t="s">
        <v>157</v>
      </c>
      <c r="B9" s="59" t="s">
        <v>27</v>
      </c>
      <c r="C9" s="111" t="s">
        <v>724</v>
      </c>
      <c r="D9" s="52" t="s">
        <v>461</v>
      </c>
      <c r="E9" s="61">
        <v>50</v>
      </c>
      <c r="F9" s="59" t="s">
        <v>360</v>
      </c>
      <c r="G9" s="53">
        <v>0</v>
      </c>
      <c r="H9" s="59" t="s">
        <v>132</v>
      </c>
      <c r="I9" s="59"/>
      <c r="J9" s="62" t="s">
        <v>6</v>
      </c>
      <c r="K9" s="61"/>
      <c r="L9" s="61"/>
      <c r="M9" s="61"/>
      <c r="N9" s="61"/>
      <c r="O9" s="61">
        <v>1</v>
      </c>
      <c r="P9" s="63">
        <v>7</v>
      </c>
      <c r="R9" s="11">
        <v>80</v>
      </c>
      <c r="S9" s="11">
        <v>9.5067369846479455</v>
      </c>
      <c r="V9" s="59" t="s">
        <v>154</v>
      </c>
    </row>
    <row r="10" spans="1:22">
      <c r="A10" s="59" t="s">
        <v>105</v>
      </c>
      <c r="B10" s="52" t="s">
        <v>27</v>
      </c>
      <c r="C10" s="111" t="s">
        <v>725</v>
      </c>
      <c r="D10" s="52" t="s">
        <v>428</v>
      </c>
      <c r="E10" s="61">
        <v>50</v>
      </c>
      <c r="F10" s="59" t="s">
        <v>360</v>
      </c>
      <c r="G10" s="53">
        <v>0</v>
      </c>
      <c r="H10" s="52" t="s">
        <v>462</v>
      </c>
      <c r="I10" s="52"/>
      <c r="J10" s="62" t="s">
        <v>43</v>
      </c>
      <c r="K10" s="61"/>
      <c r="L10" s="61"/>
      <c r="M10" s="61"/>
      <c r="N10" s="61"/>
      <c r="O10" s="53">
        <v>1</v>
      </c>
      <c r="P10" s="56">
        <v>8</v>
      </c>
      <c r="R10" s="11">
        <v>90</v>
      </c>
      <c r="S10" s="11">
        <v>12.82871139864972</v>
      </c>
      <c r="V10" s="52" t="s">
        <v>463</v>
      </c>
    </row>
    <row r="11" spans="1:22">
      <c r="A11" s="59" t="s">
        <v>106</v>
      </c>
      <c r="B11" s="52" t="s">
        <v>27</v>
      </c>
      <c r="C11" s="108" t="s">
        <v>713</v>
      </c>
      <c r="D11" s="52" t="s">
        <v>428</v>
      </c>
      <c r="E11" s="61">
        <v>50</v>
      </c>
      <c r="F11" s="59" t="s">
        <v>360</v>
      </c>
      <c r="G11" s="53">
        <v>1</v>
      </c>
      <c r="H11" s="59" t="s">
        <v>431</v>
      </c>
      <c r="I11" s="59"/>
      <c r="J11" s="62" t="s">
        <v>4</v>
      </c>
      <c r="K11" s="61"/>
      <c r="L11" s="61"/>
      <c r="M11" s="61"/>
      <c r="N11" s="61" t="s">
        <v>465</v>
      </c>
      <c r="O11" s="61">
        <v>3</v>
      </c>
      <c r="P11" s="63">
        <v>9</v>
      </c>
      <c r="R11" s="11">
        <v>100</v>
      </c>
      <c r="S11" s="11">
        <v>17.1111111111111</v>
      </c>
      <c r="V11" s="59" t="s">
        <v>466</v>
      </c>
    </row>
    <row r="12" spans="1:22">
      <c r="A12" s="59" t="s">
        <v>575</v>
      </c>
      <c r="B12" s="52" t="s">
        <v>27</v>
      </c>
      <c r="C12" s="109" t="s">
        <v>714</v>
      </c>
      <c r="D12" s="52" t="s">
        <v>180</v>
      </c>
      <c r="E12" s="61">
        <v>50</v>
      </c>
      <c r="F12" s="59" t="s">
        <v>360</v>
      </c>
      <c r="G12" s="53">
        <v>1</v>
      </c>
      <c r="H12" s="52" t="s">
        <v>131</v>
      </c>
      <c r="I12" s="52"/>
      <c r="J12" s="65" t="s">
        <v>592</v>
      </c>
      <c r="K12" s="61" t="s">
        <v>43</v>
      </c>
      <c r="L12" s="61"/>
      <c r="M12" s="61"/>
      <c r="N12" s="58"/>
      <c r="O12" s="58"/>
      <c r="P12" s="58"/>
      <c r="R12" s="11">
        <v>110</v>
      </c>
      <c r="S12" s="11">
        <v>22.565346032236278</v>
      </c>
      <c r="V12" s="52" t="s">
        <v>467</v>
      </c>
    </row>
    <row r="13" spans="1:22">
      <c r="A13" s="59" t="s">
        <v>576</v>
      </c>
      <c r="B13" s="52" t="s">
        <v>27</v>
      </c>
      <c r="C13" s="109" t="s">
        <v>715</v>
      </c>
      <c r="D13" s="52" t="s">
        <v>180</v>
      </c>
      <c r="E13" s="61">
        <v>50</v>
      </c>
      <c r="F13" s="59" t="s">
        <v>360</v>
      </c>
      <c r="G13" s="53">
        <v>1</v>
      </c>
      <c r="H13" s="59" t="s">
        <v>132</v>
      </c>
      <c r="I13" s="59"/>
      <c r="J13" s="62" t="s">
        <v>190</v>
      </c>
      <c r="K13" s="61"/>
      <c r="L13" s="61"/>
      <c r="M13" s="61"/>
      <c r="N13" s="58"/>
      <c r="O13" s="58"/>
      <c r="P13" s="58"/>
      <c r="R13" s="11">
        <v>120</v>
      </c>
      <c r="S13" s="11">
        <v>29.483191210020401</v>
      </c>
      <c r="V13" s="59" t="s">
        <v>468</v>
      </c>
    </row>
    <row r="14" spans="1:22">
      <c r="A14" s="59" t="s">
        <v>577</v>
      </c>
      <c r="B14" s="52" t="s">
        <v>27</v>
      </c>
      <c r="C14" s="109" t="s">
        <v>716</v>
      </c>
      <c r="D14" s="52" t="s">
        <v>180</v>
      </c>
      <c r="E14" s="61">
        <v>50</v>
      </c>
      <c r="F14" s="59" t="s">
        <v>360</v>
      </c>
      <c r="G14" s="53">
        <v>1</v>
      </c>
      <c r="H14" s="52" t="s">
        <v>132</v>
      </c>
      <c r="I14" s="52"/>
      <c r="J14" s="62" t="s">
        <v>9</v>
      </c>
      <c r="K14" s="61"/>
      <c r="L14" s="61"/>
      <c r="M14" s="61"/>
      <c r="N14" s="58"/>
      <c r="O14" s="58"/>
      <c r="P14" s="58"/>
      <c r="R14" s="11">
        <v>130</v>
      </c>
      <c r="S14" s="11">
        <v>38.303451627619445</v>
      </c>
      <c r="V14" s="52" t="s">
        <v>443</v>
      </c>
    </row>
    <row r="15" spans="1:22">
      <c r="A15" s="59" t="s">
        <v>578</v>
      </c>
      <c r="B15" s="59" t="s">
        <v>464</v>
      </c>
      <c r="C15" s="112" t="s">
        <v>727</v>
      </c>
      <c r="D15" s="52" t="s">
        <v>180</v>
      </c>
      <c r="E15" s="61">
        <v>50</v>
      </c>
      <c r="F15" s="59" t="s">
        <v>360</v>
      </c>
      <c r="G15" s="61">
        <v>2</v>
      </c>
      <c r="H15" s="59" t="s">
        <v>431</v>
      </c>
      <c r="I15" s="52" t="s">
        <v>728</v>
      </c>
      <c r="J15" s="62" t="s">
        <v>14</v>
      </c>
      <c r="K15" s="61" t="s">
        <v>437</v>
      </c>
      <c r="L15" s="61"/>
      <c r="M15" s="61"/>
      <c r="N15" s="58"/>
      <c r="O15" s="58"/>
      <c r="P15" s="58"/>
      <c r="R15" s="11">
        <v>140</v>
      </c>
      <c r="S15" s="11">
        <v>49.53064498786464</v>
      </c>
      <c r="V15" s="59" t="s">
        <v>469</v>
      </c>
    </row>
    <row r="16" spans="1:22">
      <c r="A16" s="59" t="s">
        <v>731</v>
      </c>
      <c r="B16" s="105" t="s">
        <v>708</v>
      </c>
      <c r="C16" s="113" t="s">
        <v>729</v>
      </c>
      <c r="D16" s="105" t="s">
        <v>709</v>
      </c>
      <c r="E16" s="61">
        <v>50</v>
      </c>
      <c r="F16" s="59" t="s">
        <v>360</v>
      </c>
      <c r="G16" s="106">
        <v>2</v>
      </c>
      <c r="H16" s="52" t="s">
        <v>131</v>
      </c>
      <c r="I16" s="52" t="s">
        <v>728</v>
      </c>
      <c r="J16" s="107" t="s">
        <v>592</v>
      </c>
      <c r="K16" s="106"/>
      <c r="L16" s="106"/>
      <c r="M16" s="106"/>
      <c r="N16" s="58"/>
      <c r="O16" s="58"/>
      <c r="P16" s="58"/>
      <c r="R16" s="11">
        <v>150</v>
      </c>
      <c r="S16" s="11">
        <v>63.800880144009838</v>
      </c>
      <c r="V16" s="52" t="s">
        <v>470</v>
      </c>
    </row>
    <row r="17" spans="1:22">
      <c r="A17" s="59" t="s">
        <v>732</v>
      </c>
      <c r="B17" s="105" t="s">
        <v>708</v>
      </c>
      <c r="C17" s="113" t="s">
        <v>730</v>
      </c>
      <c r="D17" s="105" t="s">
        <v>709</v>
      </c>
      <c r="E17" s="61">
        <v>50</v>
      </c>
      <c r="F17" s="59" t="s">
        <v>360</v>
      </c>
      <c r="G17" s="106">
        <v>2</v>
      </c>
      <c r="H17" s="59" t="s">
        <v>132</v>
      </c>
      <c r="I17" s="52" t="s">
        <v>728</v>
      </c>
      <c r="J17" s="87" t="s">
        <v>10</v>
      </c>
      <c r="K17" s="106"/>
      <c r="L17" s="106"/>
      <c r="M17" s="106"/>
      <c r="N17" s="58"/>
      <c r="O17" s="58"/>
      <c r="P17" s="58"/>
      <c r="R17" s="11">
        <v>160</v>
      </c>
      <c r="S17" s="11">
        <v>81.793654895767759</v>
      </c>
      <c r="V17" s="59" t="s">
        <v>471</v>
      </c>
    </row>
    <row r="18" spans="1:22">
      <c r="A18" s="59" t="s">
        <v>733</v>
      </c>
      <c r="B18" s="105" t="s">
        <v>708</v>
      </c>
      <c r="C18" s="113" t="s">
        <v>726</v>
      </c>
      <c r="D18" s="105" t="s">
        <v>709</v>
      </c>
      <c r="E18" s="61">
        <v>50</v>
      </c>
      <c r="F18" s="59" t="s">
        <v>360</v>
      </c>
      <c r="G18" s="106">
        <v>2</v>
      </c>
      <c r="H18" s="52" t="s">
        <v>442</v>
      </c>
      <c r="I18" s="52" t="s">
        <v>728</v>
      </c>
      <c r="J18" s="107" t="s">
        <v>710</v>
      </c>
      <c r="K18" s="106" t="s">
        <v>711</v>
      </c>
      <c r="L18" s="106" t="s">
        <v>712</v>
      </c>
      <c r="M18" s="106"/>
      <c r="N18" s="58"/>
      <c r="O18" s="58"/>
      <c r="P18" s="58"/>
      <c r="R18" s="11">
        <v>170</v>
      </c>
      <c r="S18" s="11">
        <v>104.43071842182437</v>
      </c>
      <c r="V18" s="52" t="s">
        <v>444</v>
      </c>
    </row>
    <row r="19" spans="1:22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R19" s="11">
        <v>180</v>
      </c>
      <c r="S19" s="11">
        <v>133.04190787618268</v>
      </c>
      <c r="V19" s="59" t="s">
        <v>445</v>
      </c>
    </row>
    <row r="20" spans="1:22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R20" s="11">
        <v>190</v>
      </c>
      <c r="S20" s="11">
        <v>169.17469071710627</v>
      </c>
      <c r="V20" s="52" t="s">
        <v>446</v>
      </c>
    </row>
    <row r="21" spans="1:22">
      <c r="A21" s="58"/>
      <c r="B21" s="58"/>
      <c r="C21" s="59" t="s">
        <v>151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R21" s="11">
        <v>200</v>
      </c>
      <c r="S21" s="11">
        <v>214.77272727272776</v>
      </c>
      <c r="V21" s="59" t="s">
        <v>447</v>
      </c>
    </row>
    <row r="22" spans="1:22">
      <c r="A22" s="58"/>
      <c r="B22" s="58"/>
      <c r="C22" s="52" t="s">
        <v>438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R22" s="11">
        <v>210</v>
      </c>
      <c r="S22" s="11">
        <v>272.27634858926115</v>
      </c>
      <c r="V22" s="52" t="s">
        <v>448</v>
      </c>
    </row>
    <row r="23" spans="1:22">
      <c r="A23" s="58"/>
      <c r="B23" s="58"/>
      <c r="C23" s="59" t="s">
        <v>153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R23" s="11">
        <v>220</v>
      </c>
      <c r="S23" s="11">
        <v>345.62109692399537</v>
      </c>
      <c r="V23" s="59" t="s">
        <v>449</v>
      </c>
    </row>
    <row r="24" spans="1:22">
      <c r="A24" s="58"/>
      <c r="B24" s="58"/>
      <c r="C24" s="52" t="s">
        <v>460</v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R24" s="11">
        <v>230</v>
      </c>
      <c r="S24" s="11">
        <v>438.18442479183096</v>
      </c>
      <c r="V24" s="52" t="s">
        <v>450</v>
      </c>
    </row>
    <row r="25" spans="1:22">
      <c r="A25" s="58"/>
      <c r="B25" s="58"/>
      <c r="C25" s="59" t="s">
        <v>149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R25" s="11">
        <v>240</v>
      </c>
      <c r="S25" s="11">
        <v>554.92687987055672</v>
      </c>
      <c r="V25" s="59" t="s">
        <v>451</v>
      </c>
    </row>
    <row r="26" spans="1:22">
      <c r="A26" s="58"/>
      <c r="B26" s="58"/>
      <c r="C26" s="52" t="s">
        <v>152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R26" s="11">
        <v>250</v>
      </c>
      <c r="S26" s="11">
        <v>702.07541033664734</v>
      </c>
      <c r="V26" s="52" t="s">
        <v>452</v>
      </c>
    </row>
    <row r="27" spans="1:22">
      <c r="A27" s="58"/>
      <c r="B27" s="58"/>
      <c r="C27" s="59" t="s">
        <v>154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R27" s="11">
        <v>260</v>
      </c>
      <c r="S27" s="11">
        <v>887.44377681523099</v>
      </c>
      <c r="V27" s="59" t="s">
        <v>453</v>
      </c>
    </row>
    <row r="28" spans="1:22">
      <c r="A28" s="58"/>
      <c r="B28" s="58"/>
      <c r="C28" s="52" t="s">
        <v>463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R28" s="11">
        <v>270</v>
      </c>
      <c r="S28" s="11">
        <v>1114.5247953609555</v>
      </c>
      <c r="V28" s="52" t="s">
        <v>454</v>
      </c>
    </row>
    <row r="29" spans="1:22">
      <c r="A29" s="58"/>
      <c r="B29" s="58"/>
      <c r="C29" s="59" t="s">
        <v>466</v>
      </c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R29" s="11">
        <v>280</v>
      </c>
      <c r="S29" s="11">
        <v>1398.9905660403438</v>
      </c>
      <c r="V29" s="59" t="s">
        <v>455</v>
      </c>
    </row>
    <row r="30" spans="1:22">
      <c r="A30" s="58"/>
      <c r="B30" s="58"/>
      <c r="C30" s="52" t="s">
        <v>467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R30" s="11">
        <v>290</v>
      </c>
      <c r="S30" s="11">
        <v>1755.2328831839664</v>
      </c>
      <c r="V30" s="52" t="s">
        <v>456</v>
      </c>
    </row>
    <row r="31" spans="1:22">
      <c r="A31" s="58"/>
      <c r="B31" s="58"/>
      <c r="C31" s="59" t="s">
        <v>468</v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R31" s="11">
        <v>300</v>
      </c>
      <c r="S31" s="11">
        <v>2201.2307692307686</v>
      </c>
      <c r="V31" s="59" t="s">
        <v>457</v>
      </c>
    </row>
    <row r="32" spans="1:22">
      <c r="A32" s="58"/>
      <c r="B32" s="58"/>
      <c r="C32" s="52" t="s">
        <v>443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R32" s="11">
        <v>310</v>
      </c>
      <c r="S32" s="11">
        <v>2759.4398891583091</v>
      </c>
      <c r="V32" s="66" t="s">
        <v>458</v>
      </c>
    </row>
    <row r="33" spans="1:19">
      <c r="A33" s="58"/>
      <c r="B33" s="58"/>
      <c r="C33" s="59" t="s">
        <v>469</v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R33" s="11">
        <v>320</v>
      </c>
      <c r="S33" s="11">
        <v>3457.9014737763664</v>
      </c>
    </row>
    <row r="34" spans="1:19">
      <c r="A34" s="58"/>
      <c r="B34" s="58"/>
      <c r="C34" s="52" t="s">
        <v>470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R34" s="11">
        <v>330</v>
      </c>
      <c r="S34" s="11">
        <v>4329.0026601206646</v>
      </c>
    </row>
    <row r="35" spans="1:19">
      <c r="A35" s="58"/>
      <c r="B35" s="58"/>
      <c r="C35" s="59" t="s">
        <v>471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R35" s="11">
        <v>340</v>
      </c>
      <c r="S35" s="11">
        <v>5414.6234964888636</v>
      </c>
    </row>
    <row r="36" spans="1:19">
      <c r="A36" s="58"/>
      <c r="B36" s="58"/>
      <c r="C36" s="52" t="s">
        <v>444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R36" s="11">
        <v>350</v>
      </c>
      <c r="S36" s="11">
        <v>6770.6165753920095</v>
      </c>
    </row>
    <row r="37" spans="1:19">
      <c r="A37" s="58"/>
      <c r="B37" s="58"/>
      <c r="C37" s="59" t="s">
        <v>445</v>
      </c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R37" s="11">
        <v>360</v>
      </c>
      <c r="S37" s="11">
        <v>8463.9658797446882</v>
      </c>
    </row>
    <row r="38" spans="1:19">
      <c r="A38" s="58"/>
      <c r="B38" s="58"/>
      <c r="C38" s="52" t="s">
        <v>446</v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R38" s="11">
        <v>370</v>
      </c>
      <c r="S38" s="11">
        <v>10578.175961501225</v>
      </c>
    </row>
    <row r="39" spans="1:19">
      <c r="A39" s="58"/>
      <c r="B39" s="58"/>
      <c r="C39" s="59" t="s">
        <v>447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R39" s="11">
        <v>380</v>
      </c>
      <c r="S39" s="11">
        <v>13217.330413321972</v>
      </c>
    </row>
    <row r="40" spans="1:19">
      <c r="A40" s="58"/>
      <c r="B40" s="58"/>
      <c r="C40" s="52" t="s">
        <v>448</v>
      </c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R40" s="11">
        <v>390</v>
      </c>
      <c r="S40" s="11">
        <v>16511.143869680127</v>
      </c>
    </row>
    <row r="41" spans="1:19">
      <c r="A41" s="58"/>
      <c r="B41" s="58"/>
      <c r="C41" s="59" t="s">
        <v>449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R41" s="11">
        <v>400</v>
      </c>
      <c r="S41" s="11">
        <v>20611.500000000004</v>
      </c>
    </row>
    <row r="42" spans="1:19">
      <c r="A42" s="58"/>
      <c r="B42" s="58"/>
      <c r="C42" s="52" t="s">
        <v>450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R42" s="11">
        <v>410</v>
      </c>
      <c r="S42" s="11">
        <v>25713.014337009936</v>
      </c>
    </row>
    <row r="43" spans="1:19">
      <c r="A43" s="58"/>
      <c r="B43" s="58"/>
      <c r="C43" s="59" t="s">
        <v>451</v>
      </c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R43" s="11">
        <v>420</v>
      </c>
      <c r="S43" s="11">
        <v>32071.437791537388</v>
      </c>
    </row>
    <row r="44" spans="1:19">
      <c r="A44" s="58"/>
      <c r="B44" s="58"/>
      <c r="C44" s="52" t="s">
        <v>452</v>
      </c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R44" s="11">
        <v>430</v>
      </c>
      <c r="S44" s="11">
        <v>39995.259462237169</v>
      </c>
    </row>
    <row r="45" spans="1:19">
      <c r="A45" s="58"/>
      <c r="B45" s="58"/>
      <c r="C45" s="59" t="s">
        <v>453</v>
      </c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R45" s="11">
        <v>440</v>
      </c>
      <c r="S45" s="11">
        <v>49868.425697919294</v>
      </c>
    </row>
    <row r="46" spans="1:19">
      <c r="A46" s="58"/>
      <c r="B46" s="58"/>
      <c r="C46" s="52" t="s">
        <v>454</v>
      </c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R46" s="11">
        <v>450</v>
      </c>
      <c r="S46" s="11">
        <v>62168.741265887453</v>
      </c>
    </row>
    <row r="47" spans="1:19">
      <c r="A47" s="58"/>
      <c r="B47" s="58"/>
      <c r="C47" s="59" t="s">
        <v>455</v>
      </c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R47" s="11">
        <v>460</v>
      </c>
      <c r="S47" s="11">
        <v>77490.745664470727</v>
      </c>
    </row>
    <row r="48" spans="1:19">
      <c r="A48" s="58"/>
      <c r="B48" s="58"/>
      <c r="C48" s="52" t="s">
        <v>456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R48" s="11">
        <v>470</v>
      </c>
      <c r="S48" s="11">
        <v>96574.150256070483</v>
      </c>
    </row>
    <row r="49" spans="1:19">
      <c r="C49" s="59" t="s">
        <v>457</v>
      </c>
      <c r="R49" s="56"/>
      <c r="S49" s="77"/>
    </row>
    <row r="50" spans="1:19">
      <c r="A50" s="67"/>
      <c r="B50" s="67"/>
      <c r="C50" s="66" t="s">
        <v>458</v>
      </c>
      <c r="D50" s="67"/>
      <c r="E50" s="67"/>
      <c r="F50" s="10"/>
      <c r="G50" s="10"/>
      <c r="H50" s="67"/>
      <c r="I50" s="10"/>
      <c r="J50" s="10"/>
      <c r="K50" s="10"/>
      <c r="L50" s="10"/>
      <c r="M50" s="10"/>
      <c r="N50" s="10"/>
    </row>
    <row r="51" spans="1:19">
      <c r="A51" s="67"/>
      <c r="B51" s="67"/>
      <c r="C51" s="67"/>
      <c r="D51" s="67"/>
      <c r="E51" s="67"/>
      <c r="F51" s="10"/>
      <c r="G51" s="10"/>
      <c r="H51" s="67"/>
      <c r="I51" s="10"/>
      <c r="J51" s="10"/>
      <c r="K51" s="10"/>
      <c r="L51" s="10"/>
      <c r="M51" s="10"/>
      <c r="N51" s="10"/>
    </row>
    <row r="52" spans="1:19">
      <c r="A52" s="67"/>
      <c r="B52" s="67"/>
      <c r="C52" s="67"/>
      <c r="D52" s="67"/>
      <c r="E52" s="67"/>
      <c r="F52" s="10"/>
      <c r="G52" s="10"/>
      <c r="H52" s="67"/>
      <c r="I52" s="10"/>
      <c r="J52" s="10"/>
      <c r="K52" s="10"/>
      <c r="L52" s="10"/>
      <c r="M52" s="10"/>
      <c r="N52" s="10"/>
    </row>
    <row r="53" spans="1:19">
      <c r="A53" s="67"/>
      <c r="B53" s="67"/>
      <c r="C53" s="67"/>
      <c r="D53" s="67"/>
      <c r="E53" s="67"/>
      <c r="F53" s="10"/>
      <c r="G53" s="10"/>
      <c r="H53" s="67"/>
      <c r="I53" s="10"/>
      <c r="J53" s="10"/>
      <c r="K53" s="10"/>
      <c r="L53" s="10"/>
      <c r="M53" s="10"/>
      <c r="N53" s="10"/>
    </row>
    <row r="54" spans="1:19">
      <c r="A54" s="67"/>
      <c r="B54" s="67"/>
      <c r="C54" s="67"/>
      <c r="D54" s="67"/>
      <c r="E54" s="67"/>
      <c r="F54" s="10"/>
      <c r="G54" s="10"/>
      <c r="H54" s="67"/>
      <c r="I54" s="10"/>
      <c r="J54" s="10"/>
      <c r="K54" s="10"/>
      <c r="L54" s="10"/>
      <c r="M54" s="10"/>
      <c r="N54" s="10"/>
    </row>
    <row r="55" spans="1:19">
      <c r="A55" s="67"/>
      <c r="B55" s="67"/>
      <c r="C55" s="67"/>
      <c r="D55" s="67"/>
      <c r="E55" s="67"/>
      <c r="F55" s="10"/>
      <c r="G55" s="10"/>
      <c r="H55" s="67"/>
      <c r="I55" s="10"/>
      <c r="J55" s="10"/>
      <c r="K55" s="10"/>
      <c r="L55" s="10"/>
      <c r="M55" s="10"/>
      <c r="N55" s="10"/>
    </row>
    <row r="56" spans="1:19">
      <c r="A56" s="67"/>
      <c r="B56" s="67"/>
      <c r="C56" s="67"/>
      <c r="D56" s="67"/>
      <c r="E56" s="67"/>
      <c r="F56" s="10"/>
      <c r="G56" s="10"/>
      <c r="H56" s="67"/>
      <c r="I56" s="10"/>
      <c r="J56" s="10"/>
      <c r="K56" s="10"/>
      <c r="L56" s="10"/>
      <c r="M56" s="10"/>
      <c r="N56" s="10"/>
    </row>
    <row r="57" spans="1:19">
      <c r="A57" s="67"/>
      <c r="B57" s="67"/>
      <c r="C57" s="67"/>
      <c r="D57" s="67"/>
      <c r="E57" s="67"/>
      <c r="F57" s="10"/>
      <c r="G57" s="10"/>
      <c r="H57" s="67"/>
      <c r="I57" s="10"/>
      <c r="J57" s="10"/>
      <c r="K57" s="10"/>
      <c r="L57" s="10"/>
      <c r="M57" s="10"/>
      <c r="N57" s="10"/>
    </row>
    <row r="58" spans="1:19">
      <c r="A58" s="67"/>
      <c r="B58" s="67"/>
      <c r="C58" s="67"/>
      <c r="D58" s="67"/>
      <c r="E58" s="67"/>
      <c r="F58" s="10"/>
      <c r="G58" s="10"/>
      <c r="H58" s="67"/>
      <c r="I58" s="10"/>
      <c r="J58" s="10"/>
      <c r="K58" s="10"/>
      <c r="L58" s="10"/>
      <c r="M58" s="10"/>
      <c r="N58" s="10"/>
    </row>
    <row r="59" spans="1:19">
      <c r="A59" s="67"/>
      <c r="B59" s="67"/>
      <c r="C59" s="67"/>
      <c r="D59" s="67"/>
      <c r="E59" s="67"/>
      <c r="F59" s="10"/>
      <c r="G59" s="10"/>
      <c r="H59" s="67"/>
      <c r="I59" s="10"/>
      <c r="J59" s="10"/>
      <c r="K59" s="10"/>
      <c r="L59" s="10"/>
      <c r="M59" s="10"/>
      <c r="N59" s="10"/>
    </row>
    <row r="60" spans="1:19">
      <c r="A60" s="67"/>
      <c r="B60" s="67"/>
      <c r="C60" s="67"/>
      <c r="D60" s="67"/>
      <c r="E60" s="67"/>
      <c r="F60" s="10"/>
      <c r="G60" s="10"/>
      <c r="H60" s="67"/>
      <c r="I60" s="10"/>
      <c r="J60" s="10"/>
      <c r="K60" s="10"/>
      <c r="L60" s="10"/>
      <c r="M60" s="10"/>
      <c r="N60" s="10"/>
    </row>
    <row r="61" spans="1:19">
      <c r="A61" s="67"/>
      <c r="B61" s="67"/>
      <c r="C61" s="67"/>
      <c r="D61" s="67"/>
      <c r="E61" s="67"/>
      <c r="F61" s="10"/>
      <c r="G61" s="10"/>
      <c r="H61" s="67"/>
      <c r="I61" s="10"/>
      <c r="J61" s="10"/>
      <c r="K61" s="10"/>
      <c r="L61" s="10"/>
      <c r="M61" s="10"/>
      <c r="N61" s="10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47"/>
  <sheetViews>
    <sheetView zoomScaleNormal="100" workbookViewId="0">
      <selection activeCell="C12" sqref="C12"/>
    </sheetView>
  </sheetViews>
  <sheetFormatPr defaultRowHeight="11.25"/>
  <cols>
    <col min="1" max="1" width="7.625" style="20" bestFit="1" customWidth="1"/>
    <col min="2" max="2" width="9" style="20"/>
    <col min="3" max="3" width="9" style="20" bestFit="1" customWidth="1"/>
    <col min="4" max="5" width="11" style="20" customWidth="1"/>
    <col min="6" max="6" width="7" style="20" bestFit="1" customWidth="1"/>
    <col min="7" max="7" width="14.375" style="20" bestFit="1" customWidth="1"/>
    <col min="8" max="8" width="7.875" style="20" bestFit="1" customWidth="1"/>
    <col min="9" max="9" width="14.75" style="20" bestFit="1" customWidth="1"/>
    <col min="10" max="10" width="11.125" style="20" bestFit="1" customWidth="1"/>
    <col min="11" max="11" width="7.875" style="20" bestFit="1" customWidth="1"/>
    <col min="12" max="12" width="7" style="20" bestFit="1" customWidth="1"/>
    <col min="13" max="13" width="11.125" style="20" bestFit="1" customWidth="1"/>
    <col min="14" max="14" width="7.875" style="20" bestFit="1" customWidth="1"/>
    <col min="15" max="16" width="7" style="20" bestFit="1" customWidth="1"/>
    <col min="17" max="17" width="7.875" style="20" bestFit="1" customWidth="1"/>
    <col min="18" max="18" width="6.25" style="20" bestFit="1" customWidth="1"/>
    <col min="19" max="16384" width="9" style="20"/>
  </cols>
  <sheetData>
    <row r="1" spans="1:21" ht="12" thickBot="1">
      <c r="A1" s="70" t="s">
        <v>135</v>
      </c>
      <c r="B1" s="71" t="s">
        <v>134</v>
      </c>
      <c r="C1" s="72" t="s">
        <v>150</v>
      </c>
      <c r="D1" s="21" t="s">
        <v>395</v>
      </c>
      <c r="E1" s="21" t="s">
        <v>472</v>
      </c>
      <c r="F1" s="32" t="s">
        <v>136</v>
      </c>
      <c r="G1" s="33" t="s">
        <v>137</v>
      </c>
      <c r="H1" s="34" t="s">
        <v>138</v>
      </c>
      <c r="I1" s="32" t="s">
        <v>139</v>
      </c>
      <c r="J1" s="33" t="s">
        <v>140</v>
      </c>
      <c r="K1" s="34" t="s">
        <v>141</v>
      </c>
      <c r="L1" s="32" t="s">
        <v>142</v>
      </c>
      <c r="M1" s="33" t="s">
        <v>143</v>
      </c>
      <c r="N1" s="34" t="s">
        <v>144</v>
      </c>
      <c r="O1" s="32" t="s">
        <v>145</v>
      </c>
      <c r="P1" s="33" t="s">
        <v>146</v>
      </c>
      <c r="Q1" s="34" t="s">
        <v>147</v>
      </c>
      <c r="R1" s="73" t="s">
        <v>130</v>
      </c>
      <c r="S1" s="20" t="s">
        <v>475</v>
      </c>
    </row>
    <row r="2" spans="1:21">
      <c r="A2" s="75" t="s">
        <v>181</v>
      </c>
      <c r="B2" s="76" t="s">
        <v>182</v>
      </c>
      <c r="C2" s="27" t="s">
        <v>180</v>
      </c>
      <c r="D2" s="30">
        <v>0</v>
      </c>
      <c r="E2" s="35">
        <v>0</v>
      </c>
      <c r="F2" s="75"/>
      <c r="G2" s="75"/>
      <c r="H2" s="35"/>
      <c r="I2" s="75"/>
      <c r="J2" s="75"/>
      <c r="K2" s="35"/>
      <c r="L2" s="75"/>
      <c r="M2" s="75"/>
      <c r="N2" s="35"/>
      <c r="O2" s="75"/>
      <c r="P2" s="75"/>
      <c r="Q2" s="35"/>
      <c r="R2" s="74">
        <v>0</v>
      </c>
    </row>
    <row r="3" spans="1:21">
      <c r="A3" s="25" t="s">
        <v>133</v>
      </c>
      <c r="B3" s="25" t="s">
        <v>474</v>
      </c>
      <c r="C3" s="25" t="s">
        <v>179</v>
      </c>
      <c r="D3" s="31">
        <v>0</v>
      </c>
      <c r="E3" s="31">
        <v>300</v>
      </c>
      <c r="F3" s="25" t="s">
        <v>6</v>
      </c>
      <c r="G3" s="25" t="s">
        <v>539</v>
      </c>
      <c r="H3" s="27" t="s">
        <v>476</v>
      </c>
      <c r="I3" s="25" t="s">
        <v>43</v>
      </c>
      <c r="J3" s="25" t="s">
        <v>539</v>
      </c>
      <c r="K3" s="31">
        <v>5</v>
      </c>
      <c r="L3" s="25" t="s">
        <v>9</v>
      </c>
      <c r="M3" s="25" t="s">
        <v>539</v>
      </c>
      <c r="N3" s="31">
        <v>5</v>
      </c>
      <c r="O3" s="25"/>
      <c r="P3" s="25"/>
      <c r="Q3" s="31"/>
      <c r="R3" s="31">
        <v>1</v>
      </c>
      <c r="T3" s="22" t="s">
        <v>183</v>
      </c>
      <c r="U3" s="23" t="s">
        <v>184</v>
      </c>
    </row>
    <row r="4" spans="1:21">
      <c r="A4" s="27" t="s">
        <v>107</v>
      </c>
      <c r="B4" s="27"/>
      <c r="C4" s="27" t="s">
        <v>180</v>
      </c>
      <c r="D4" s="30">
        <v>0</v>
      </c>
      <c r="E4" s="31">
        <v>300</v>
      </c>
      <c r="F4" s="27"/>
      <c r="G4" s="27"/>
      <c r="H4" s="30"/>
      <c r="I4" s="27"/>
      <c r="J4" s="27"/>
      <c r="K4" s="30"/>
      <c r="L4" s="27"/>
      <c r="M4" s="27"/>
      <c r="N4" s="30"/>
      <c r="O4" s="27"/>
      <c r="P4" s="27"/>
      <c r="Q4" s="30"/>
      <c r="R4" s="30">
        <v>2</v>
      </c>
      <c r="T4" s="24" t="s">
        <v>185</v>
      </c>
      <c r="U4" s="25" t="s">
        <v>186</v>
      </c>
    </row>
    <row r="5" spans="1:21">
      <c r="A5" s="25" t="s">
        <v>108</v>
      </c>
      <c r="B5" s="25" t="s">
        <v>189</v>
      </c>
      <c r="C5" s="25" t="s">
        <v>180</v>
      </c>
      <c r="D5" s="31">
        <v>0</v>
      </c>
      <c r="E5" s="31">
        <v>300</v>
      </c>
      <c r="F5" s="25" t="s">
        <v>190</v>
      </c>
      <c r="G5" s="25" t="s">
        <v>102</v>
      </c>
      <c r="H5" s="31">
        <v>5</v>
      </c>
      <c r="I5" s="25"/>
      <c r="J5" s="25"/>
      <c r="K5" s="31"/>
      <c r="L5" s="25"/>
      <c r="M5" s="25"/>
      <c r="N5" s="31"/>
      <c r="O5" s="25"/>
      <c r="P5" s="25"/>
      <c r="Q5" s="31"/>
      <c r="R5" s="31">
        <v>3</v>
      </c>
      <c r="T5" s="26" t="s">
        <v>187</v>
      </c>
      <c r="U5" s="27" t="s">
        <v>188</v>
      </c>
    </row>
    <row r="6" spans="1:21">
      <c r="A6" s="27" t="s">
        <v>109</v>
      </c>
      <c r="B6" s="27" t="s">
        <v>195</v>
      </c>
      <c r="C6" s="27" t="s">
        <v>180</v>
      </c>
      <c r="D6" s="30">
        <v>0</v>
      </c>
      <c r="E6" s="31">
        <v>300</v>
      </c>
      <c r="F6" s="27" t="s">
        <v>190</v>
      </c>
      <c r="G6" s="27" t="s">
        <v>30</v>
      </c>
      <c r="H6" s="30">
        <v>5</v>
      </c>
      <c r="I6" s="27"/>
      <c r="J6" s="27"/>
      <c r="K6" s="30"/>
      <c r="L6" s="27"/>
      <c r="M6" s="27"/>
      <c r="N6" s="30"/>
      <c r="O6" s="27"/>
      <c r="P6" s="27"/>
      <c r="Q6" s="30"/>
      <c r="R6" s="30">
        <v>4</v>
      </c>
    </row>
    <row r="7" spans="1:21">
      <c r="A7" s="25" t="s">
        <v>110</v>
      </c>
      <c r="B7" s="25" t="s">
        <v>196</v>
      </c>
      <c r="C7" s="25" t="s">
        <v>180</v>
      </c>
      <c r="D7" s="31">
        <v>0</v>
      </c>
      <c r="E7" s="31">
        <v>300</v>
      </c>
      <c r="F7" s="25" t="s">
        <v>191</v>
      </c>
      <c r="G7" s="25" t="s">
        <v>36</v>
      </c>
      <c r="H7" s="31">
        <v>5</v>
      </c>
      <c r="I7" s="25"/>
      <c r="J7" s="25"/>
      <c r="K7" s="31"/>
      <c r="L7" s="25"/>
      <c r="M7" s="25"/>
      <c r="N7" s="31"/>
      <c r="O7" s="25"/>
      <c r="P7" s="25"/>
      <c r="Q7" s="31"/>
      <c r="R7" s="31">
        <v>5</v>
      </c>
    </row>
    <row r="8" spans="1:21">
      <c r="A8" s="27" t="s">
        <v>111</v>
      </c>
      <c r="B8" s="27" t="s">
        <v>197</v>
      </c>
      <c r="C8" s="27" t="s">
        <v>180</v>
      </c>
      <c r="D8" s="30">
        <v>0</v>
      </c>
      <c r="E8" s="31">
        <v>300</v>
      </c>
      <c r="F8" s="27" t="s">
        <v>192</v>
      </c>
      <c r="G8" s="27" t="s">
        <v>31</v>
      </c>
      <c r="H8" s="30">
        <v>5</v>
      </c>
      <c r="I8" s="27"/>
      <c r="J8" s="27"/>
      <c r="K8" s="30"/>
      <c r="L8" s="27"/>
      <c r="M8" s="27"/>
      <c r="N8" s="30"/>
      <c r="O8" s="27"/>
      <c r="P8" s="27"/>
      <c r="Q8" s="30"/>
      <c r="R8" s="30">
        <v>6</v>
      </c>
    </row>
    <row r="9" spans="1:21">
      <c r="A9" s="25" t="s">
        <v>112</v>
      </c>
      <c r="B9" s="25" t="s">
        <v>198</v>
      </c>
      <c r="C9" s="25" t="s">
        <v>180</v>
      </c>
      <c r="D9" s="31">
        <v>0</v>
      </c>
      <c r="E9" s="31">
        <v>300</v>
      </c>
      <c r="F9" s="25" t="s">
        <v>193</v>
      </c>
      <c r="G9" s="25" t="s">
        <v>194</v>
      </c>
      <c r="H9" s="31">
        <v>8</v>
      </c>
      <c r="I9" s="25" t="s">
        <v>9</v>
      </c>
      <c r="J9" s="25" t="s">
        <v>473</v>
      </c>
      <c r="K9" s="31">
        <v>7</v>
      </c>
      <c r="L9" s="25"/>
      <c r="M9" s="25"/>
      <c r="N9" s="31"/>
      <c r="O9" s="25"/>
      <c r="P9" s="25"/>
      <c r="Q9" s="31"/>
      <c r="R9" s="31">
        <v>7</v>
      </c>
    </row>
    <row r="10" spans="1:21">
      <c r="A10" s="27" t="s">
        <v>113</v>
      </c>
      <c r="B10" s="27"/>
      <c r="C10" s="27" t="s">
        <v>180</v>
      </c>
      <c r="D10" s="30"/>
      <c r="E10" s="31">
        <v>300</v>
      </c>
      <c r="F10" s="27"/>
      <c r="G10" s="27"/>
      <c r="H10" s="30"/>
      <c r="I10" s="27"/>
      <c r="J10" s="27"/>
      <c r="K10" s="30"/>
      <c r="L10" s="27"/>
      <c r="M10" s="27"/>
      <c r="N10" s="30"/>
      <c r="O10" s="27"/>
      <c r="P10" s="27"/>
      <c r="Q10" s="30"/>
      <c r="R10" s="30">
        <v>8</v>
      </c>
    </row>
    <row r="11" spans="1:21">
      <c r="A11" s="25" t="s">
        <v>114</v>
      </c>
      <c r="B11" s="25"/>
      <c r="C11" s="25" t="s">
        <v>180</v>
      </c>
      <c r="D11" s="31"/>
      <c r="E11" s="31">
        <v>300</v>
      </c>
      <c r="F11" s="25"/>
      <c r="G11" s="25"/>
      <c r="H11" s="31"/>
      <c r="I11" s="25"/>
      <c r="J11" s="25"/>
      <c r="K11" s="31"/>
      <c r="L11" s="25"/>
      <c r="M11" s="25"/>
      <c r="N11" s="31"/>
      <c r="O11" s="25"/>
      <c r="P11" s="25"/>
      <c r="Q11" s="31"/>
      <c r="R11" s="31">
        <v>9</v>
      </c>
    </row>
    <row r="12" spans="1:21">
      <c r="A12" s="27" t="s">
        <v>115</v>
      </c>
      <c r="B12" s="27"/>
      <c r="C12" s="27" t="s">
        <v>179</v>
      </c>
      <c r="D12" s="30"/>
      <c r="E12" s="31">
        <v>300</v>
      </c>
      <c r="F12" s="27"/>
      <c r="G12" s="27"/>
      <c r="H12" s="30"/>
      <c r="I12" s="27"/>
      <c r="J12" s="27"/>
      <c r="K12" s="30"/>
      <c r="L12" s="27"/>
      <c r="M12" s="27"/>
      <c r="N12" s="30"/>
      <c r="O12" s="27"/>
      <c r="P12" s="27"/>
      <c r="Q12" s="30"/>
      <c r="R12" s="30">
        <v>10</v>
      </c>
    </row>
    <row r="13" spans="1:21">
      <c r="A13" s="25" t="s">
        <v>116</v>
      </c>
      <c r="B13" s="25"/>
      <c r="C13" s="25" t="s">
        <v>179</v>
      </c>
      <c r="D13" s="31"/>
      <c r="E13" s="31">
        <v>300</v>
      </c>
      <c r="F13" s="25"/>
      <c r="G13" s="25"/>
      <c r="H13" s="31"/>
      <c r="I13" s="25"/>
      <c r="J13" s="25"/>
      <c r="K13" s="31"/>
      <c r="L13" s="25"/>
      <c r="M13" s="25"/>
      <c r="N13" s="31"/>
      <c r="O13" s="25"/>
      <c r="P13" s="25"/>
      <c r="Q13" s="31"/>
      <c r="R13" s="31">
        <v>11</v>
      </c>
    </row>
    <row r="14" spans="1:21">
      <c r="A14" s="27" t="s">
        <v>117</v>
      </c>
      <c r="B14" s="27"/>
      <c r="C14" s="27" t="s">
        <v>179</v>
      </c>
      <c r="D14" s="30"/>
      <c r="E14" s="31">
        <v>300</v>
      </c>
      <c r="F14" s="27"/>
      <c r="G14" s="27"/>
      <c r="H14" s="30"/>
      <c r="I14" s="27"/>
      <c r="J14" s="27"/>
      <c r="K14" s="30"/>
      <c r="L14" s="27"/>
      <c r="M14" s="27"/>
      <c r="N14" s="30"/>
      <c r="O14" s="27"/>
      <c r="P14" s="27"/>
      <c r="Q14" s="30"/>
      <c r="R14" s="30">
        <v>12</v>
      </c>
    </row>
    <row r="15" spans="1:21">
      <c r="A15" s="25" t="s">
        <v>118</v>
      </c>
      <c r="B15" s="25"/>
      <c r="C15" s="25" t="s">
        <v>179</v>
      </c>
      <c r="D15" s="31"/>
      <c r="E15" s="31">
        <v>300</v>
      </c>
      <c r="F15" s="25"/>
      <c r="G15" s="25"/>
      <c r="H15" s="31"/>
      <c r="I15" s="25"/>
      <c r="J15" s="25"/>
      <c r="K15" s="31"/>
      <c r="L15" s="25"/>
      <c r="M15" s="25"/>
      <c r="N15" s="31"/>
      <c r="O15" s="25"/>
      <c r="P15" s="25"/>
      <c r="Q15" s="31"/>
      <c r="R15" s="31">
        <v>13</v>
      </c>
    </row>
    <row r="16" spans="1:21">
      <c r="A16" s="27" t="s">
        <v>119</v>
      </c>
      <c r="B16" s="27"/>
      <c r="C16" s="27" t="s">
        <v>179</v>
      </c>
      <c r="D16" s="30"/>
      <c r="E16" s="31">
        <v>300</v>
      </c>
      <c r="F16" s="27"/>
      <c r="G16" s="27"/>
      <c r="H16" s="30"/>
      <c r="I16" s="27"/>
      <c r="J16" s="27"/>
      <c r="K16" s="30"/>
      <c r="L16" s="27"/>
      <c r="M16" s="27"/>
      <c r="N16" s="30"/>
      <c r="O16" s="27"/>
      <c r="P16" s="27"/>
      <c r="Q16" s="30"/>
      <c r="R16" s="30">
        <v>14</v>
      </c>
    </row>
    <row r="17" spans="1:18">
      <c r="A17" s="25" t="s">
        <v>120</v>
      </c>
      <c r="B17" s="25"/>
      <c r="C17" s="25" t="s">
        <v>179</v>
      </c>
      <c r="D17" s="31"/>
      <c r="E17" s="31">
        <v>300</v>
      </c>
      <c r="F17" s="25"/>
      <c r="G17" s="25"/>
      <c r="H17" s="31"/>
      <c r="I17" s="25"/>
      <c r="J17" s="25"/>
      <c r="K17" s="31"/>
      <c r="L17" s="25"/>
      <c r="M17" s="25"/>
      <c r="N17" s="31"/>
      <c r="O17" s="25"/>
      <c r="P17" s="25"/>
      <c r="Q17" s="31"/>
      <c r="R17" s="31">
        <v>15</v>
      </c>
    </row>
    <row r="18" spans="1:18">
      <c r="A18" s="27" t="s">
        <v>121</v>
      </c>
      <c r="B18" s="27"/>
      <c r="C18" s="27" t="s">
        <v>180</v>
      </c>
      <c r="D18" s="30"/>
      <c r="E18" s="31">
        <v>300</v>
      </c>
      <c r="F18" s="27"/>
      <c r="G18" s="27"/>
      <c r="H18" s="30"/>
      <c r="I18" s="27"/>
      <c r="J18" s="27"/>
      <c r="K18" s="30"/>
      <c r="L18" s="27"/>
      <c r="M18" s="27"/>
      <c r="N18" s="30"/>
      <c r="O18" s="27"/>
      <c r="P18" s="27"/>
      <c r="Q18" s="30"/>
      <c r="R18" s="30">
        <v>16</v>
      </c>
    </row>
    <row r="19" spans="1:18">
      <c r="A19" s="25" t="s">
        <v>122</v>
      </c>
      <c r="B19" s="25"/>
      <c r="C19" s="25" t="s">
        <v>180</v>
      </c>
      <c r="D19" s="31"/>
      <c r="E19" s="31">
        <v>300</v>
      </c>
      <c r="F19" s="25"/>
      <c r="G19" s="25"/>
      <c r="H19" s="31"/>
      <c r="I19" s="25"/>
      <c r="J19" s="25"/>
      <c r="K19" s="31"/>
      <c r="L19" s="25"/>
      <c r="M19" s="25"/>
      <c r="N19" s="31"/>
      <c r="O19" s="25"/>
      <c r="P19" s="25"/>
      <c r="Q19" s="31"/>
      <c r="R19" s="31">
        <v>17</v>
      </c>
    </row>
    <row r="20" spans="1:18">
      <c r="A20" s="27" t="s">
        <v>123</v>
      </c>
      <c r="B20" s="27"/>
      <c r="C20" s="27" t="s">
        <v>180</v>
      </c>
      <c r="D20" s="30"/>
      <c r="E20" s="31">
        <v>300</v>
      </c>
      <c r="F20" s="27"/>
      <c r="G20" s="27"/>
      <c r="H20" s="30"/>
      <c r="I20" s="27"/>
      <c r="J20" s="27"/>
      <c r="K20" s="30"/>
      <c r="L20" s="27"/>
      <c r="M20" s="27"/>
      <c r="N20" s="30"/>
      <c r="O20" s="27"/>
      <c r="P20" s="27"/>
      <c r="Q20" s="30"/>
      <c r="R20" s="30">
        <v>18</v>
      </c>
    </row>
    <row r="21" spans="1:18">
      <c r="A21" s="25" t="s">
        <v>124</v>
      </c>
      <c r="B21" s="25"/>
      <c r="C21" s="25" t="s">
        <v>180</v>
      </c>
      <c r="D21" s="31"/>
      <c r="E21" s="31">
        <v>300</v>
      </c>
      <c r="F21" s="25"/>
      <c r="G21" s="25"/>
      <c r="H21" s="31"/>
      <c r="I21" s="25"/>
      <c r="J21" s="25"/>
      <c r="K21" s="31"/>
      <c r="L21" s="25"/>
      <c r="M21" s="25"/>
      <c r="N21" s="31"/>
      <c r="O21" s="25"/>
      <c r="P21" s="25"/>
      <c r="Q21" s="31"/>
      <c r="R21" s="31">
        <v>19</v>
      </c>
    </row>
    <row r="22" spans="1:18">
      <c r="A22" s="27" t="s">
        <v>125</v>
      </c>
      <c r="B22" s="27"/>
      <c r="C22" s="27" t="s">
        <v>180</v>
      </c>
      <c r="D22" s="30"/>
      <c r="E22" s="31">
        <v>300</v>
      </c>
      <c r="F22" s="27"/>
      <c r="G22" s="27"/>
      <c r="H22" s="30"/>
      <c r="I22" s="27"/>
      <c r="J22" s="27"/>
      <c r="K22" s="30"/>
      <c r="L22" s="27"/>
      <c r="M22" s="27"/>
      <c r="N22" s="30"/>
      <c r="O22" s="27"/>
      <c r="P22" s="27"/>
      <c r="Q22" s="30"/>
      <c r="R22" s="30">
        <v>20</v>
      </c>
    </row>
    <row r="23" spans="1:18">
      <c r="A23" s="25" t="s">
        <v>126</v>
      </c>
      <c r="B23" s="25"/>
      <c r="C23" s="25" t="s">
        <v>180</v>
      </c>
      <c r="D23" s="31"/>
      <c r="E23" s="31">
        <v>300</v>
      </c>
      <c r="F23" s="25"/>
      <c r="G23" s="25"/>
      <c r="H23" s="31"/>
      <c r="I23" s="25"/>
      <c r="J23" s="25"/>
      <c r="K23" s="31"/>
      <c r="L23" s="25"/>
      <c r="M23" s="25"/>
      <c r="N23" s="31"/>
      <c r="O23" s="25"/>
      <c r="P23" s="25"/>
      <c r="Q23" s="31"/>
      <c r="R23" s="31">
        <v>21</v>
      </c>
    </row>
    <row r="24" spans="1:18">
      <c r="A24" s="27" t="s">
        <v>127</v>
      </c>
      <c r="B24" s="27"/>
      <c r="C24" s="27" t="s">
        <v>180</v>
      </c>
      <c r="D24" s="30"/>
      <c r="E24" s="31">
        <v>300</v>
      </c>
      <c r="F24" s="27"/>
      <c r="G24" s="27"/>
      <c r="H24" s="30"/>
      <c r="I24" s="27"/>
      <c r="J24" s="27"/>
      <c r="K24" s="30"/>
      <c r="L24" s="27"/>
      <c r="M24" s="27"/>
      <c r="N24" s="30"/>
      <c r="O24" s="27"/>
      <c r="P24" s="27"/>
      <c r="Q24" s="30"/>
      <c r="R24" s="30">
        <v>22</v>
      </c>
    </row>
    <row r="25" spans="1:18">
      <c r="A25" s="25" t="s">
        <v>128</v>
      </c>
      <c r="B25" s="25"/>
      <c r="C25" s="25" t="s">
        <v>180</v>
      </c>
      <c r="D25" s="31"/>
      <c r="E25" s="31">
        <v>300</v>
      </c>
      <c r="F25" s="25"/>
      <c r="G25" s="25"/>
      <c r="H25" s="31"/>
      <c r="I25" s="25"/>
      <c r="J25" s="25"/>
      <c r="K25" s="31"/>
      <c r="L25" s="25"/>
      <c r="M25" s="25"/>
      <c r="N25" s="31"/>
      <c r="O25" s="25"/>
      <c r="P25" s="25"/>
      <c r="Q25" s="31"/>
      <c r="R25" s="31">
        <v>23</v>
      </c>
    </row>
    <row r="26" spans="1:18">
      <c r="A26" s="27" t="s">
        <v>129</v>
      </c>
      <c r="B26" s="27"/>
      <c r="C26" s="27" t="s">
        <v>180</v>
      </c>
      <c r="D26" s="30"/>
      <c r="E26" s="31">
        <v>300</v>
      </c>
      <c r="F26" s="27"/>
      <c r="G26" s="27"/>
      <c r="H26" s="30"/>
      <c r="I26" s="27"/>
      <c r="J26" s="27"/>
      <c r="K26" s="30"/>
      <c r="L26" s="27"/>
      <c r="M26" s="27"/>
      <c r="N26" s="30"/>
      <c r="O26" s="27"/>
      <c r="P26" s="27"/>
      <c r="Q26" s="30"/>
      <c r="R26" s="30">
        <v>24</v>
      </c>
    </row>
    <row r="27" spans="1:18">
      <c r="A27" s="25" t="s">
        <v>158</v>
      </c>
      <c r="B27" s="25"/>
      <c r="C27" s="25" t="s">
        <v>179</v>
      </c>
      <c r="D27" s="31"/>
      <c r="E27" s="31">
        <v>300</v>
      </c>
      <c r="F27" s="25"/>
      <c r="G27" s="25"/>
      <c r="H27" s="31"/>
      <c r="I27" s="25"/>
      <c r="J27" s="25"/>
      <c r="K27" s="31"/>
      <c r="L27" s="25"/>
      <c r="M27" s="25"/>
      <c r="N27" s="31"/>
      <c r="O27" s="25"/>
      <c r="P27" s="25"/>
      <c r="Q27" s="31"/>
      <c r="R27" s="31">
        <v>25</v>
      </c>
    </row>
    <row r="28" spans="1:18">
      <c r="A28" s="27" t="s">
        <v>159</v>
      </c>
      <c r="B28" s="27"/>
      <c r="C28" s="27" t="s">
        <v>179</v>
      </c>
      <c r="D28" s="30"/>
      <c r="E28" s="31">
        <v>300</v>
      </c>
      <c r="F28" s="27"/>
      <c r="G28" s="27"/>
      <c r="H28" s="30"/>
      <c r="I28" s="27"/>
      <c r="J28" s="27"/>
      <c r="K28" s="30"/>
      <c r="L28" s="27"/>
      <c r="M28" s="27"/>
      <c r="N28" s="30"/>
      <c r="O28" s="27"/>
      <c r="P28" s="27"/>
      <c r="Q28" s="30"/>
      <c r="R28" s="30">
        <v>26</v>
      </c>
    </row>
    <row r="29" spans="1:18">
      <c r="A29" s="25" t="s">
        <v>160</v>
      </c>
      <c r="B29" s="25"/>
      <c r="C29" s="25" t="s">
        <v>179</v>
      </c>
      <c r="D29" s="31"/>
      <c r="E29" s="31">
        <v>300</v>
      </c>
      <c r="F29" s="25"/>
      <c r="G29" s="25"/>
      <c r="H29" s="31"/>
      <c r="I29" s="25"/>
      <c r="J29" s="25"/>
      <c r="K29" s="31"/>
      <c r="L29" s="25"/>
      <c r="M29" s="25"/>
      <c r="N29" s="31"/>
      <c r="O29" s="25"/>
      <c r="P29" s="25"/>
      <c r="Q29" s="31"/>
      <c r="R29" s="31">
        <v>27</v>
      </c>
    </row>
    <row r="30" spans="1:18">
      <c r="A30" s="27" t="s">
        <v>161</v>
      </c>
      <c r="B30" s="27"/>
      <c r="C30" s="27" t="s">
        <v>179</v>
      </c>
      <c r="D30" s="30"/>
      <c r="E30" s="31">
        <v>300</v>
      </c>
      <c r="F30" s="27"/>
      <c r="G30" s="27"/>
      <c r="H30" s="30"/>
      <c r="I30" s="27"/>
      <c r="J30" s="27"/>
      <c r="K30" s="30"/>
      <c r="L30" s="27"/>
      <c r="M30" s="27"/>
      <c r="N30" s="30"/>
      <c r="O30" s="27"/>
      <c r="P30" s="27"/>
      <c r="Q30" s="30"/>
      <c r="R30" s="30">
        <v>28</v>
      </c>
    </row>
    <row r="31" spans="1:18">
      <c r="A31" s="25" t="s">
        <v>162</v>
      </c>
      <c r="B31" s="25"/>
      <c r="C31" s="25" t="s">
        <v>179</v>
      </c>
      <c r="D31" s="31"/>
      <c r="E31" s="31">
        <v>300</v>
      </c>
      <c r="F31" s="25"/>
      <c r="G31" s="25"/>
      <c r="H31" s="31"/>
      <c r="I31" s="25"/>
      <c r="J31" s="25"/>
      <c r="K31" s="31"/>
      <c r="L31" s="25"/>
      <c r="M31" s="25"/>
      <c r="N31" s="31"/>
      <c r="O31" s="25"/>
      <c r="P31" s="25"/>
      <c r="Q31" s="31"/>
      <c r="R31" s="31">
        <v>29</v>
      </c>
    </row>
    <row r="32" spans="1:18">
      <c r="A32" s="27" t="s">
        <v>163</v>
      </c>
      <c r="B32" s="27"/>
      <c r="C32" s="27" t="s">
        <v>179</v>
      </c>
      <c r="D32" s="30"/>
      <c r="E32" s="31">
        <v>300</v>
      </c>
      <c r="F32" s="27"/>
      <c r="G32" s="27"/>
      <c r="H32" s="30"/>
      <c r="I32" s="27"/>
      <c r="J32" s="27"/>
      <c r="K32" s="30"/>
      <c r="L32" s="27"/>
      <c r="M32" s="27"/>
      <c r="N32" s="30"/>
      <c r="O32" s="27"/>
      <c r="P32" s="27"/>
      <c r="Q32" s="30"/>
      <c r="R32" s="30">
        <v>30</v>
      </c>
    </row>
    <row r="33" spans="1:18">
      <c r="A33" s="25" t="s">
        <v>164</v>
      </c>
      <c r="B33" s="25"/>
      <c r="C33" s="25" t="s">
        <v>180</v>
      </c>
      <c r="D33" s="31"/>
      <c r="E33" s="31">
        <v>300</v>
      </c>
      <c r="F33" s="25"/>
      <c r="G33" s="25"/>
      <c r="H33" s="31"/>
      <c r="I33" s="25"/>
      <c r="J33" s="25"/>
      <c r="K33" s="31"/>
      <c r="L33" s="25"/>
      <c r="M33" s="25"/>
      <c r="N33" s="31"/>
      <c r="O33" s="25"/>
      <c r="P33" s="25"/>
      <c r="Q33" s="31"/>
      <c r="R33" s="31">
        <v>31</v>
      </c>
    </row>
    <row r="34" spans="1:18">
      <c r="A34" s="27" t="s">
        <v>165</v>
      </c>
      <c r="B34" s="27"/>
      <c r="C34" s="27" t="s">
        <v>180</v>
      </c>
      <c r="D34" s="30"/>
      <c r="E34" s="31">
        <v>300</v>
      </c>
      <c r="F34" s="27"/>
      <c r="G34" s="27"/>
      <c r="H34" s="30"/>
      <c r="I34" s="27"/>
      <c r="J34" s="27"/>
      <c r="K34" s="30"/>
      <c r="L34" s="27"/>
      <c r="M34" s="27"/>
      <c r="N34" s="30"/>
      <c r="O34" s="27"/>
      <c r="P34" s="27"/>
      <c r="Q34" s="30"/>
      <c r="R34" s="30">
        <v>32</v>
      </c>
    </row>
    <row r="35" spans="1:18">
      <c r="A35" s="25" t="s">
        <v>166</v>
      </c>
      <c r="B35" s="25"/>
      <c r="C35" s="25" t="s">
        <v>180</v>
      </c>
      <c r="D35" s="31"/>
      <c r="E35" s="31">
        <v>300</v>
      </c>
      <c r="F35" s="25"/>
      <c r="G35" s="25"/>
      <c r="H35" s="31"/>
      <c r="I35" s="25"/>
      <c r="J35" s="25"/>
      <c r="K35" s="31"/>
      <c r="L35" s="25"/>
      <c r="M35" s="25"/>
      <c r="N35" s="31"/>
      <c r="O35" s="25"/>
      <c r="P35" s="25"/>
      <c r="Q35" s="31"/>
      <c r="R35" s="31">
        <v>33</v>
      </c>
    </row>
    <row r="36" spans="1:18">
      <c r="A36" s="27" t="s">
        <v>167</v>
      </c>
      <c r="B36" s="27"/>
      <c r="C36" s="27" t="s">
        <v>180</v>
      </c>
      <c r="D36" s="30"/>
      <c r="E36" s="31">
        <v>300</v>
      </c>
      <c r="F36" s="27"/>
      <c r="G36" s="27"/>
      <c r="H36" s="30"/>
      <c r="I36" s="27"/>
      <c r="J36" s="27"/>
      <c r="K36" s="30"/>
      <c r="L36" s="27"/>
      <c r="M36" s="27"/>
      <c r="N36" s="30"/>
      <c r="O36" s="27"/>
      <c r="P36" s="27"/>
      <c r="Q36" s="30"/>
      <c r="R36" s="30">
        <v>34</v>
      </c>
    </row>
    <row r="37" spans="1:18">
      <c r="A37" s="25" t="s">
        <v>168</v>
      </c>
      <c r="B37" s="25"/>
      <c r="C37" s="25" t="s">
        <v>180</v>
      </c>
      <c r="D37" s="31"/>
      <c r="E37" s="31">
        <v>300</v>
      </c>
      <c r="F37" s="25"/>
      <c r="G37" s="25"/>
      <c r="H37" s="31"/>
      <c r="I37" s="25"/>
      <c r="J37" s="25"/>
      <c r="K37" s="31"/>
      <c r="L37" s="25"/>
      <c r="M37" s="25"/>
      <c r="N37" s="31"/>
      <c r="O37" s="25"/>
      <c r="P37" s="25"/>
      <c r="Q37" s="31"/>
      <c r="R37" s="31">
        <v>35</v>
      </c>
    </row>
    <row r="38" spans="1:18">
      <c r="A38" s="27" t="s">
        <v>169</v>
      </c>
      <c r="B38" s="27"/>
      <c r="C38" s="27" t="s">
        <v>180</v>
      </c>
      <c r="D38" s="30"/>
      <c r="E38" s="31">
        <v>300</v>
      </c>
      <c r="F38" s="27"/>
      <c r="G38" s="27"/>
      <c r="H38" s="30"/>
      <c r="I38" s="27"/>
      <c r="J38" s="27"/>
      <c r="K38" s="30"/>
      <c r="L38" s="27"/>
      <c r="M38" s="27"/>
      <c r="N38" s="30"/>
      <c r="O38" s="27"/>
      <c r="P38" s="27"/>
      <c r="Q38" s="30"/>
      <c r="R38" s="30">
        <v>36</v>
      </c>
    </row>
    <row r="39" spans="1:18">
      <c r="A39" s="25" t="s">
        <v>170</v>
      </c>
      <c r="B39" s="25"/>
      <c r="C39" s="25" t="s">
        <v>180</v>
      </c>
      <c r="D39" s="31"/>
      <c r="E39" s="31">
        <v>300</v>
      </c>
      <c r="F39" s="25"/>
      <c r="G39" s="25"/>
      <c r="H39" s="31"/>
      <c r="I39" s="25"/>
      <c r="J39" s="25"/>
      <c r="K39" s="31"/>
      <c r="L39" s="25"/>
      <c r="M39" s="25"/>
      <c r="N39" s="31"/>
      <c r="O39" s="25"/>
      <c r="P39" s="25"/>
      <c r="Q39" s="31"/>
      <c r="R39" s="31">
        <v>37</v>
      </c>
    </row>
    <row r="40" spans="1:18">
      <c r="A40" s="27" t="s">
        <v>171</v>
      </c>
      <c r="B40" s="27"/>
      <c r="C40" s="27" t="s">
        <v>180</v>
      </c>
      <c r="D40" s="30"/>
      <c r="E40" s="31">
        <v>300</v>
      </c>
      <c r="F40" s="27"/>
      <c r="G40" s="27"/>
      <c r="H40" s="30"/>
      <c r="I40" s="27"/>
      <c r="J40" s="27"/>
      <c r="K40" s="30"/>
      <c r="L40" s="27"/>
      <c r="M40" s="27"/>
      <c r="N40" s="30"/>
      <c r="O40" s="27"/>
      <c r="P40" s="27"/>
      <c r="Q40" s="30"/>
      <c r="R40" s="30">
        <v>38</v>
      </c>
    </row>
    <row r="41" spans="1:18">
      <c r="A41" s="25" t="s">
        <v>172</v>
      </c>
      <c r="B41" s="25"/>
      <c r="C41" s="25" t="s">
        <v>180</v>
      </c>
      <c r="D41" s="31"/>
      <c r="E41" s="31">
        <v>300</v>
      </c>
      <c r="F41" s="25"/>
      <c r="G41" s="25"/>
      <c r="H41" s="31"/>
      <c r="I41" s="25"/>
      <c r="J41" s="25"/>
      <c r="K41" s="31"/>
      <c r="L41" s="25"/>
      <c r="M41" s="25"/>
      <c r="N41" s="31"/>
      <c r="O41" s="25"/>
      <c r="P41" s="25"/>
      <c r="Q41" s="31"/>
      <c r="R41" s="31">
        <v>39</v>
      </c>
    </row>
    <row r="42" spans="1:18">
      <c r="A42" s="27" t="s">
        <v>173</v>
      </c>
      <c r="B42" s="27"/>
      <c r="C42" s="27" t="s">
        <v>179</v>
      </c>
      <c r="D42" s="30"/>
      <c r="E42" s="31">
        <v>300</v>
      </c>
      <c r="F42" s="27"/>
      <c r="G42" s="27"/>
      <c r="H42" s="30"/>
      <c r="I42" s="27"/>
      <c r="J42" s="27"/>
      <c r="K42" s="30"/>
      <c r="L42" s="27"/>
      <c r="M42" s="27"/>
      <c r="N42" s="30"/>
      <c r="O42" s="27"/>
      <c r="P42" s="27"/>
      <c r="Q42" s="30"/>
      <c r="R42" s="30">
        <v>40</v>
      </c>
    </row>
    <row r="43" spans="1:18">
      <c r="A43" s="25" t="s">
        <v>174</v>
      </c>
      <c r="B43" s="25"/>
      <c r="C43" s="25" t="s">
        <v>179</v>
      </c>
      <c r="D43" s="31"/>
      <c r="E43" s="31">
        <v>300</v>
      </c>
      <c r="F43" s="25"/>
      <c r="G43" s="25"/>
      <c r="H43" s="31"/>
      <c r="I43" s="25"/>
      <c r="J43" s="25"/>
      <c r="K43" s="31"/>
      <c r="L43" s="25"/>
      <c r="M43" s="25"/>
      <c r="N43" s="31"/>
      <c r="O43" s="25"/>
      <c r="P43" s="25"/>
      <c r="Q43" s="31"/>
      <c r="R43" s="31">
        <v>41</v>
      </c>
    </row>
    <row r="44" spans="1:18">
      <c r="A44" s="27" t="s">
        <v>175</v>
      </c>
      <c r="B44" s="27"/>
      <c r="C44" s="27" t="s">
        <v>179</v>
      </c>
      <c r="D44" s="30"/>
      <c r="E44" s="31">
        <v>300</v>
      </c>
      <c r="F44" s="27"/>
      <c r="G44" s="27"/>
      <c r="H44" s="30"/>
      <c r="I44" s="27"/>
      <c r="J44" s="27"/>
      <c r="K44" s="30"/>
      <c r="L44" s="27"/>
      <c r="M44" s="27"/>
      <c r="N44" s="30"/>
      <c r="O44" s="27"/>
      <c r="P44" s="27"/>
      <c r="Q44" s="30"/>
      <c r="R44" s="30">
        <v>42</v>
      </c>
    </row>
    <row r="45" spans="1:18">
      <c r="A45" s="25" t="s">
        <v>176</v>
      </c>
      <c r="B45" s="25"/>
      <c r="C45" s="25" t="s">
        <v>179</v>
      </c>
      <c r="D45" s="31"/>
      <c r="E45" s="31">
        <v>300</v>
      </c>
      <c r="F45" s="25"/>
      <c r="G45" s="25"/>
      <c r="H45" s="31"/>
      <c r="I45" s="25"/>
      <c r="J45" s="25"/>
      <c r="K45" s="31"/>
      <c r="L45" s="25"/>
      <c r="M45" s="25"/>
      <c r="N45" s="31"/>
      <c r="O45" s="25"/>
      <c r="P45" s="25"/>
      <c r="Q45" s="31"/>
      <c r="R45" s="31">
        <v>43</v>
      </c>
    </row>
    <row r="46" spans="1:18">
      <c r="A46" s="27" t="s">
        <v>177</v>
      </c>
      <c r="B46" s="27"/>
      <c r="C46" s="27" t="s">
        <v>179</v>
      </c>
      <c r="D46" s="30"/>
      <c r="E46" s="31">
        <v>300</v>
      </c>
      <c r="F46" s="27"/>
      <c r="G46" s="27"/>
      <c r="H46" s="30"/>
      <c r="I46" s="27"/>
      <c r="J46" s="27"/>
      <c r="K46" s="30"/>
      <c r="L46" s="27"/>
      <c r="M46" s="27"/>
      <c r="N46" s="30"/>
      <c r="O46" s="27"/>
      <c r="P46" s="27"/>
      <c r="Q46" s="30"/>
      <c r="R46" s="30">
        <v>44</v>
      </c>
    </row>
    <row r="47" spans="1:18">
      <c r="A47" s="36" t="s">
        <v>178</v>
      </c>
      <c r="B47" s="36"/>
      <c r="C47" s="36" t="s">
        <v>179</v>
      </c>
      <c r="D47" s="37"/>
      <c r="E47" s="31">
        <v>300</v>
      </c>
      <c r="F47" s="36"/>
      <c r="G47" s="36"/>
      <c r="H47" s="37"/>
      <c r="I47" s="36"/>
      <c r="J47" s="36"/>
      <c r="K47" s="37"/>
      <c r="L47" s="36"/>
      <c r="M47" s="36"/>
      <c r="N47" s="37"/>
      <c r="O47" s="36"/>
      <c r="P47" s="36"/>
      <c r="Q47" s="37"/>
      <c r="R47" s="37">
        <v>45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F471"/>
  <sheetViews>
    <sheetView workbookViewId="0">
      <selection activeCell="B1" sqref="A1:B471"/>
    </sheetView>
  </sheetViews>
  <sheetFormatPr defaultRowHeight="16.5"/>
  <sheetData>
    <row r="1" spans="1:6">
      <c r="A1">
        <v>0</v>
      </c>
      <c r="B1">
        <v>0</v>
      </c>
      <c r="D1">
        <v>0</v>
      </c>
      <c r="E1">
        <v>0</v>
      </c>
      <c r="F1">
        <f>ROUND(E1,4)</f>
        <v>0</v>
      </c>
    </row>
    <row r="2" spans="1:6">
      <c r="A2">
        <v>1</v>
      </c>
      <c r="B2">
        <v>0</v>
      </c>
      <c r="D2">
        <v>10</v>
      </c>
      <c r="E2">
        <v>0.29615377959817391</v>
      </c>
      <c r="F2" s="11">
        <f t="shared" ref="F2:F48" si="0">ROUND(E2,4)</f>
        <v>0.29620000000000002</v>
      </c>
    </row>
    <row r="3" spans="1:6">
      <c r="A3">
        <v>2</v>
      </c>
      <c r="B3">
        <v>0</v>
      </c>
      <c r="D3">
        <v>20</v>
      </c>
      <c r="E3">
        <v>0.89820635333894328</v>
      </c>
      <c r="F3" s="11">
        <f t="shared" si="0"/>
        <v>0.8982</v>
      </c>
    </row>
    <row r="4" spans="1:6">
      <c r="A4">
        <v>3</v>
      </c>
      <c r="B4">
        <v>0</v>
      </c>
      <c r="D4">
        <v>30</v>
      </c>
      <c r="E4">
        <v>1.8403902140314314</v>
      </c>
      <c r="F4" s="11">
        <f t="shared" si="0"/>
        <v>1.8404</v>
      </c>
    </row>
    <row r="5" spans="1:6">
      <c r="A5">
        <v>4</v>
      </c>
      <c r="B5">
        <v>0</v>
      </c>
      <c r="D5">
        <v>40</v>
      </c>
      <c r="E5">
        <v>3.0380706292361124</v>
      </c>
      <c r="F5" s="11">
        <f t="shared" si="0"/>
        <v>3.0381</v>
      </c>
    </row>
    <row r="6" spans="1:6">
      <c r="A6">
        <v>5</v>
      </c>
      <c r="B6">
        <v>0</v>
      </c>
      <c r="D6">
        <v>50</v>
      </c>
      <c r="E6">
        <v>4.6777260608089977</v>
      </c>
      <c r="F6" s="11">
        <f t="shared" si="0"/>
        <v>4.6776999999999997</v>
      </c>
    </row>
    <row r="7" spans="1:6">
      <c r="A7">
        <v>6</v>
      </c>
      <c r="B7">
        <v>0</v>
      </c>
      <c r="D7">
        <v>60</v>
      </c>
      <c r="E7">
        <v>6.8881112525869774</v>
      </c>
      <c r="F7" s="11">
        <f t="shared" si="0"/>
        <v>6.8880999999999997</v>
      </c>
    </row>
    <row r="8" spans="1:6">
      <c r="A8">
        <v>7</v>
      </c>
      <c r="B8">
        <v>0</v>
      </c>
      <c r="D8">
        <v>70</v>
      </c>
      <c r="E8">
        <v>9.6786652254274479</v>
      </c>
      <c r="F8" s="11">
        <f t="shared" si="0"/>
        <v>9.6786999999999992</v>
      </c>
    </row>
    <row r="9" spans="1:6">
      <c r="A9">
        <v>8</v>
      </c>
      <c r="B9">
        <v>0</v>
      </c>
      <c r="D9">
        <v>80</v>
      </c>
      <c r="E9">
        <v>13.321315199737937</v>
      </c>
      <c r="F9" s="11">
        <f t="shared" si="0"/>
        <v>13.321300000000001</v>
      </c>
    </row>
    <row r="10" spans="1:6">
      <c r="A10">
        <v>9</v>
      </c>
      <c r="B10">
        <v>0</v>
      </c>
      <c r="D10">
        <v>90</v>
      </c>
      <c r="E10">
        <v>18.051829610957114</v>
      </c>
      <c r="F10" s="11">
        <f t="shared" si="0"/>
        <v>18.0518</v>
      </c>
    </row>
    <row r="11" spans="1:6">
      <c r="A11">
        <v>11</v>
      </c>
      <c r="B11">
        <v>0</v>
      </c>
      <c r="D11">
        <v>100</v>
      </c>
      <c r="E11">
        <v>24.169444444444441</v>
      </c>
      <c r="F11" s="11">
        <f t="shared" si="0"/>
        <v>24.1694</v>
      </c>
    </row>
    <row r="12" spans="1:6">
      <c r="A12">
        <v>12</v>
      </c>
      <c r="B12">
        <v>0</v>
      </c>
      <c r="D12">
        <v>110</v>
      </c>
      <c r="E12">
        <v>32.089249431136011</v>
      </c>
      <c r="F12" s="11">
        <f t="shared" si="0"/>
        <v>32.089199999999998</v>
      </c>
    </row>
    <row r="13" spans="1:6">
      <c r="A13">
        <v>13</v>
      </c>
      <c r="B13">
        <v>0</v>
      </c>
      <c r="D13">
        <v>120</v>
      </c>
      <c r="E13">
        <v>42.319505118911394</v>
      </c>
      <c r="F13" s="11">
        <f t="shared" si="0"/>
        <v>42.319499999999998</v>
      </c>
    </row>
    <row r="14" spans="1:6">
      <c r="A14">
        <v>14</v>
      </c>
      <c r="B14">
        <v>0</v>
      </c>
      <c r="D14">
        <v>130</v>
      </c>
      <c r="E14">
        <v>55.452951560894597</v>
      </c>
      <c r="F14" s="11">
        <f t="shared" si="0"/>
        <v>55.453000000000003</v>
      </c>
    </row>
    <row r="15" spans="1:6">
      <c r="A15">
        <v>15</v>
      </c>
      <c r="B15">
        <v>0</v>
      </c>
      <c r="D15">
        <v>140</v>
      </c>
      <c r="E15">
        <v>72.275638541502701</v>
      </c>
      <c r="F15" s="11">
        <f t="shared" si="0"/>
        <v>72.275599999999997</v>
      </c>
    </row>
    <row r="16" spans="1:6">
      <c r="A16">
        <v>16</v>
      </c>
      <c r="B16">
        <v>0</v>
      </c>
      <c r="D16">
        <v>150</v>
      </c>
      <c r="E16">
        <v>93.78188695744538</v>
      </c>
      <c r="F16" s="11">
        <f t="shared" si="0"/>
        <v>93.781899999999993</v>
      </c>
    </row>
    <row r="17" spans="1:6">
      <c r="A17">
        <v>17</v>
      </c>
      <c r="B17">
        <v>0</v>
      </c>
      <c r="D17">
        <v>160</v>
      </c>
      <c r="E17">
        <v>121.34760144237779</v>
      </c>
      <c r="F17" s="11">
        <f t="shared" si="0"/>
        <v>121.3476</v>
      </c>
    </row>
    <row r="18" spans="1:6">
      <c r="A18">
        <v>18</v>
      </c>
      <c r="B18">
        <v>0</v>
      </c>
      <c r="D18">
        <v>170</v>
      </c>
      <c r="E18">
        <v>156.64607763273636</v>
      </c>
      <c r="F18" s="11">
        <f t="shared" si="0"/>
        <v>156.64609999999999</v>
      </c>
    </row>
    <row r="19" spans="1:6">
      <c r="A19">
        <v>19</v>
      </c>
      <c r="B19">
        <v>0</v>
      </c>
      <c r="D19">
        <v>180</v>
      </c>
      <c r="E19">
        <v>201.62407447151028</v>
      </c>
      <c r="F19" s="11">
        <f t="shared" si="0"/>
        <v>201.6241</v>
      </c>
    </row>
    <row r="20" spans="1:6">
      <c r="A20">
        <v>21</v>
      </c>
      <c r="B20">
        <v>0</v>
      </c>
      <c r="D20">
        <v>190</v>
      </c>
      <c r="E20">
        <v>258.8604514123387</v>
      </c>
      <c r="F20" s="11">
        <f t="shared" si="0"/>
        <v>258.8605</v>
      </c>
    </row>
    <row r="21" spans="1:6">
      <c r="A21">
        <v>22</v>
      </c>
      <c r="B21">
        <v>0</v>
      </c>
      <c r="D21">
        <v>200</v>
      </c>
      <c r="E21">
        <v>331.6090909090907</v>
      </c>
      <c r="F21" s="11">
        <f t="shared" si="0"/>
        <v>331.60910000000001</v>
      </c>
    </row>
    <row r="22" spans="1:6">
      <c r="A22">
        <v>23</v>
      </c>
      <c r="B22">
        <v>0</v>
      </c>
      <c r="D22">
        <v>210</v>
      </c>
      <c r="E22">
        <v>423.97317137470662</v>
      </c>
      <c r="F22" s="11">
        <f t="shared" si="0"/>
        <v>423.97320000000002</v>
      </c>
    </row>
    <row r="23" spans="1:6">
      <c r="A23">
        <v>24</v>
      </c>
      <c r="B23">
        <v>0</v>
      </c>
      <c r="D23">
        <v>220</v>
      </c>
      <c r="E23">
        <v>545.31328625785943</v>
      </c>
      <c r="F23" s="11">
        <f t="shared" si="0"/>
        <v>545.31330000000003</v>
      </c>
    </row>
    <row r="24" spans="1:6">
      <c r="A24">
        <v>25</v>
      </c>
      <c r="B24">
        <v>0</v>
      </c>
      <c r="D24">
        <v>230</v>
      </c>
      <c r="E24">
        <v>699.91079743776243</v>
      </c>
      <c r="F24" s="11">
        <f t="shared" si="0"/>
        <v>699.91079999999999</v>
      </c>
    </row>
    <row r="25" spans="1:6">
      <c r="A25">
        <v>26</v>
      </c>
      <c r="B25">
        <v>0</v>
      </c>
      <c r="D25">
        <v>240</v>
      </c>
      <c r="E25">
        <v>896.64501115926805</v>
      </c>
      <c r="F25" s="11">
        <f t="shared" si="0"/>
        <v>896.64499999999998</v>
      </c>
    </row>
    <row r="26" spans="1:6">
      <c r="A26">
        <v>27</v>
      </c>
      <c r="B26">
        <v>0</v>
      </c>
      <c r="D26">
        <v>250</v>
      </c>
      <c r="E26">
        <v>1146.7231702165243</v>
      </c>
      <c r="F26" s="11">
        <f t="shared" si="0"/>
        <v>1146.7231999999999</v>
      </c>
    </row>
    <row r="27" spans="1:6">
      <c r="A27">
        <v>28</v>
      </c>
      <c r="B27">
        <v>0</v>
      </c>
      <c r="D27">
        <v>260</v>
      </c>
      <c r="E27">
        <v>1464.2822317451312</v>
      </c>
      <c r="F27" s="11">
        <f t="shared" si="0"/>
        <v>1464.2822000000001</v>
      </c>
    </row>
    <row r="28" spans="1:6">
      <c r="A28">
        <v>29</v>
      </c>
      <c r="B28">
        <v>0</v>
      </c>
      <c r="D28">
        <v>270</v>
      </c>
      <c r="E28">
        <v>1859.4689628262738</v>
      </c>
      <c r="F28" s="11">
        <f t="shared" si="0"/>
        <v>1859.4690000000001</v>
      </c>
    </row>
    <row r="29" spans="1:6">
      <c r="A29">
        <v>31</v>
      </c>
      <c r="B29">
        <v>0</v>
      </c>
      <c r="D29">
        <v>280</v>
      </c>
      <c r="E29">
        <v>2358.8535377402477</v>
      </c>
      <c r="F29" s="11">
        <f t="shared" si="0"/>
        <v>2358.8535000000002</v>
      </c>
    </row>
    <row r="30" spans="1:6">
      <c r="A30">
        <v>32</v>
      </c>
      <c r="B30">
        <v>0</v>
      </c>
      <c r="D30">
        <v>290</v>
      </c>
      <c r="E30">
        <v>2989.4807333137851</v>
      </c>
      <c r="F30" s="11">
        <f t="shared" si="0"/>
        <v>2989.4807000000001</v>
      </c>
    </row>
    <row r="31" spans="1:6">
      <c r="A31">
        <v>33</v>
      </c>
      <c r="B31">
        <v>0</v>
      </c>
      <c r="D31">
        <v>300</v>
      </c>
      <c r="E31">
        <v>3785.3307692307721</v>
      </c>
      <c r="F31" s="11">
        <f t="shared" si="0"/>
        <v>3785.3308000000002</v>
      </c>
    </row>
    <row r="32" spans="1:6">
      <c r="A32">
        <v>34</v>
      </c>
      <c r="B32">
        <v>0</v>
      </c>
      <c r="D32">
        <v>310</v>
      </c>
      <c r="E32">
        <v>4789.0805444734397</v>
      </c>
      <c r="F32" s="11">
        <f t="shared" si="0"/>
        <v>4789.0805</v>
      </c>
    </row>
    <row r="33" spans="1:6">
      <c r="A33">
        <v>35</v>
      </c>
      <c r="B33">
        <v>0</v>
      </c>
      <c r="D33">
        <v>320</v>
      </c>
      <c r="E33">
        <v>6054.3085286550086</v>
      </c>
      <c r="F33" s="11">
        <f t="shared" si="0"/>
        <v>6054.3085000000001</v>
      </c>
    </row>
    <row r="34" spans="1:6">
      <c r="A34">
        <v>36</v>
      </c>
      <c r="B34">
        <v>0</v>
      </c>
      <c r="D34">
        <v>330</v>
      </c>
      <c r="E34">
        <v>7653.3017501070262</v>
      </c>
      <c r="F34" s="11">
        <f t="shared" si="0"/>
        <v>7653.3018000000002</v>
      </c>
    </row>
    <row r="35" spans="1:6">
      <c r="A35">
        <v>37</v>
      </c>
      <c r="B35">
        <v>0</v>
      </c>
      <c r="D35">
        <v>340</v>
      </c>
      <c r="E35">
        <v>9673.9174445990029</v>
      </c>
      <c r="F35" s="11">
        <f t="shared" si="0"/>
        <v>9673.9174000000003</v>
      </c>
    </row>
    <row r="36" spans="1:6">
      <c r="A36">
        <v>38</v>
      </c>
      <c r="B36">
        <v>0</v>
      </c>
      <c r="D36">
        <v>350</v>
      </c>
      <c r="E36">
        <v>12219.412395702726</v>
      </c>
      <c r="F36" s="11">
        <f t="shared" si="0"/>
        <v>12219.412399999999</v>
      </c>
    </row>
    <row r="37" spans="1:6">
      <c r="A37">
        <v>39</v>
      </c>
      <c r="B37">
        <v>0</v>
      </c>
      <c r="D37">
        <v>360</v>
      </c>
      <c r="E37">
        <v>15424.464136113689</v>
      </c>
      <c r="F37" s="11">
        <f t="shared" si="0"/>
        <v>15424.464099999999</v>
      </c>
    </row>
    <row r="38" spans="1:6">
      <c r="A38">
        <v>41</v>
      </c>
      <c r="B38">
        <v>0</v>
      </c>
      <c r="D38">
        <v>370</v>
      </c>
      <c r="E38">
        <v>19457.967004739221</v>
      </c>
      <c r="F38" s="11">
        <f t="shared" si="0"/>
        <v>19457.967000000001</v>
      </c>
    </row>
    <row r="39" spans="1:6">
      <c r="A39">
        <v>42</v>
      </c>
      <c r="B39">
        <v>0</v>
      </c>
      <c r="D39">
        <v>380</v>
      </c>
      <c r="E39">
        <v>24531.654677718612</v>
      </c>
      <c r="F39" s="11">
        <f t="shared" si="0"/>
        <v>24531.654699999999</v>
      </c>
    </row>
    <row r="40" spans="1:6">
      <c r="A40">
        <v>43</v>
      </c>
      <c r="B40">
        <v>0</v>
      </c>
      <c r="D40">
        <v>390</v>
      </c>
      <c r="E40">
        <v>30910.880672572079</v>
      </c>
      <c r="F40" s="11">
        <f t="shared" si="0"/>
        <v>30910.880700000002</v>
      </c>
    </row>
    <row r="41" spans="1:6">
      <c r="A41">
        <v>44</v>
      </c>
      <c r="B41">
        <v>0</v>
      </c>
      <c r="D41">
        <v>400</v>
      </c>
      <c r="E41">
        <v>38950.275000000016</v>
      </c>
      <c r="F41" s="11">
        <f t="shared" si="0"/>
        <v>38950.275000000001</v>
      </c>
    </row>
    <row r="42" spans="1:6">
      <c r="A42">
        <v>45</v>
      </c>
      <c r="B42">
        <v>0</v>
      </c>
      <c r="D42">
        <v>410</v>
      </c>
      <c r="E42">
        <v>49081.60677858664</v>
      </c>
      <c r="F42" s="11">
        <f t="shared" si="0"/>
        <v>49081.606800000001</v>
      </c>
    </row>
    <row r="43" spans="1:6">
      <c r="A43">
        <v>46</v>
      </c>
      <c r="B43">
        <v>0</v>
      </c>
      <c r="D43">
        <v>420</v>
      </c>
      <c r="E43">
        <v>61815.109936914858</v>
      </c>
      <c r="F43" s="11">
        <f t="shared" si="0"/>
        <v>61815.109900000003</v>
      </c>
    </row>
    <row r="44" spans="1:6">
      <c r="A44">
        <v>47</v>
      </c>
      <c r="B44">
        <v>0</v>
      </c>
      <c r="D44">
        <v>430</v>
      </c>
      <c r="E44">
        <v>77812.433138473614</v>
      </c>
      <c r="F44" s="11">
        <f t="shared" si="0"/>
        <v>77812.433099999995</v>
      </c>
    </row>
    <row r="45" spans="1:6">
      <c r="A45">
        <v>48</v>
      </c>
      <c r="B45">
        <v>0</v>
      </c>
      <c r="D45">
        <v>440</v>
      </c>
      <c r="E45">
        <v>97902.069695632279</v>
      </c>
      <c r="F45" s="11">
        <f t="shared" si="0"/>
        <v>97902.069699999993</v>
      </c>
    </row>
    <row r="46" spans="1:6">
      <c r="A46">
        <v>49</v>
      </c>
      <c r="B46">
        <v>0</v>
      </c>
      <c r="D46">
        <v>450</v>
      </c>
      <c r="E46">
        <v>123121.1375939643</v>
      </c>
      <c r="F46" s="11">
        <f t="shared" si="0"/>
        <v>123121.1376</v>
      </c>
    </row>
    <row r="47" spans="1:6">
      <c r="A47">
        <v>51</v>
      </c>
      <c r="B47">
        <v>0</v>
      </c>
      <c r="D47">
        <v>460</v>
      </c>
      <c r="E47">
        <v>154767.55982250613</v>
      </c>
      <c r="F47" s="11">
        <f t="shared" si="0"/>
        <v>154767.55979999999</v>
      </c>
    </row>
    <row r="48" spans="1:6">
      <c r="A48">
        <v>52</v>
      </c>
      <c r="B48">
        <v>0</v>
      </c>
      <c r="D48">
        <v>470</v>
      </c>
      <c r="E48">
        <v>194465.22074290557</v>
      </c>
      <c r="F48" s="11">
        <f t="shared" si="0"/>
        <v>194465.22070000001</v>
      </c>
    </row>
    <row r="49" spans="1:2">
      <c r="A49">
        <v>53</v>
      </c>
      <c r="B49">
        <v>0</v>
      </c>
    </row>
    <row r="50" spans="1:2">
      <c r="A50">
        <v>54</v>
      </c>
      <c r="B50">
        <v>0</v>
      </c>
    </row>
    <row r="51" spans="1:2">
      <c r="A51">
        <v>55</v>
      </c>
      <c r="B51">
        <v>0</v>
      </c>
    </row>
    <row r="52" spans="1:2">
      <c r="A52">
        <v>56</v>
      </c>
      <c r="B52">
        <v>0</v>
      </c>
    </row>
    <row r="53" spans="1:2">
      <c r="A53">
        <v>57</v>
      </c>
      <c r="B53">
        <v>0</v>
      </c>
    </row>
    <row r="54" spans="1:2">
      <c r="A54">
        <v>58</v>
      </c>
      <c r="B54">
        <v>0</v>
      </c>
    </row>
    <row r="55" spans="1:2">
      <c r="A55">
        <v>59</v>
      </c>
      <c r="B55">
        <v>0</v>
      </c>
    </row>
    <row r="56" spans="1:2">
      <c r="A56">
        <v>61</v>
      </c>
      <c r="B56">
        <v>0</v>
      </c>
    </row>
    <row r="57" spans="1:2">
      <c r="A57">
        <v>62</v>
      </c>
      <c r="B57">
        <v>0</v>
      </c>
    </row>
    <row r="58" spans="1:2">
      <c r="A58">
        <v>63</v>
      </c>
      <c r="B58">
        <v>0</v>
      </c>
    </row>
    <row r="59" spans="1:2">
      <c r="A59">
        <v>64</v>
      </c>
      <c r="B59">
        <v>0</v>
      </c>
    </row>
    <row r="60" spans="1:2">
      <c r="A60">
        <v>65</v>
      </c>
      <c r="B60">
        <v>0</v>
      </c>
    </row>
    <row r="61" spans="1:2">
      <c r="A61">
        <v>66</v>
      </c>
      <c r="B61">
        <v>0</v>
      </c>
    </row>
    <row r="62" spans="1:2">
      <c r="A62">
        <v>67</v>
      </c>
      <c r="B62">
        <v>0</v>
      </c>
    </row>
    <row r="63" spans="1:2">
      <c r="A63">
        <v>68</v>
      </c>
      <c r="B63">
        <v>0</v>
      </c>
    </row>
    <row r="64" spans="1:2">
      <c r="A64">
        <v>69</v>
      </c>
      <c r="B64">
        <v>0</v>
      </c>
    </row>
    <row r="65" spans="1:2">
      <c r="A65">
        <v>71</v>
      </c>
      <c r="B65">
        <v>0</v>
      </c>
    </row>
    <row r="66" spans="1:2">
      <c r="A66">
        <v>72</v>
      </c>
      <c r="B66">
        <v>0</v>
      </c>
    </row>
    <row r="67" spans="1:2">
      <c r="A67">
        <v>73</v>
      </c>
      <c r="B67">
        <v>0</v>
      </c>
    </row>
    <row r="68" spans="1:2">
      <c r="A68">
        <v>74</v>
      </c>
      <c r="B68">
        <v>0</v>
      </c>
    </row>
    <row r="69" spans="1:2">
      <c r="A69">
        <v>75</v>
      </c>
      <c r="B69">
        <v>0</v>
      </c>
    </row>
    <row r="70" spans="1:2">
      <c r="A70">
        <v>76</v>
      </c>
      <c r="B70">
        <v>0</v>
      </c>
    </row>
    <row r="71" spans="1:2">
      <c r="A71">
        <v>77</v>
      </c>
      <c r="B71">
        <v>0</v>
      </c>
    </row>
    <row r="72" spans="1:2">
      <c r="A72">
        <v>78</v>
      </c>
      <c r="B72">
        <v>0</v>
      </c>
    </row>
    <row r="73" spans="1:2">
      <c r="A73">
        <v>79</v>
      </c>
      <c r="B73">
        <v>0</v>
      </c>
    </row>
    <row r="74" spans="1:2">
      <c r="A74">
        <v>81</v>
      </c>
      <c r="B74">
        <v>0</v>
      </c>
    </row>
    <row r="75" spans="1:2">
      <c r="A75">
        <v>82</v>
      </c>
      <c r="B75">
        <v>0</v>
      </c>
    </row>
    <row r="76" spans="1:2">
      <c r="A76">
        <v>83</v>
      </c>
      <c r="B76">
        <v>0</v>
      </c>
    </row>
    <row r="77" spans="1:2">
      <c r="A77">
        <v>84</v>
      </c>
      <c r="B77">
        <v>0</v>
      </c>
    </row>
    <row r="78" spans="1:2">
      <c r="A78">
        <v>85</v>
      </c>
      <c r="B78">
        <v>0</v>
      </c>
    </row>
    <row r="79" spans="1:2">
      <c r="A79">
        <v>86</v>
      </c>
      <c r="B79">
        <v>0</v>
      </c>
    </row>
    <row r="80" spans="1:2">
      <c r="A80">
        <v>87</v>
      </c>
      <c r="B80">
        <v>0</v>
      </c>
    </row>
    <row r="81" spans="1:2">
      <c r="A81">
        <v>88</v>
      </c>
      <c r="B81">
        <v>0</v>
      </c>
    </row>
    <row r="82" spans="1:2">
      <c r="A82">
        <v>89</v>
      </c>
      <c r="B82">
        <v>0</v>
      </c>
    </row>
    <row r="83" spans="1:2">
      <c r="A83">
        <v>91</v>
      </c>
      <c r="B83">
        <v>0</v>
      </c>
    </row>
    <row r="84" spans="1:2">
      <c r="A84">
        <v>92</v>
      </c>
      <c r="B84">
        <v>0</v>
      </c>
    </row>
    <row r="85" spans="1:2">
      <c r="A85">
        <v>93</v>
      </c>
      <c r="B85">
        <v>0</v>
      </c>
    </row>
    <row r="86" spans="1:2">
      <c r="A86">
        <v>94</v>
      </c>
      <c r="B86">
        <v>0</v>
      </c>
    </row>
    <row r="87" spans="1:2">
      <c r="A87">
        <v>95</v>
      </c>
      <c r="B87">
        <v>0</v>
      </c>
    </row>
    <row r="88" spans="1:2">
      <c r="A88">
        <v>96</v>
      </c>
      <c r="B88">
        <v>0</v>
      </c>
    </row>
    <row r="89" spans="1:2">
      <c r="A89">
        <v>97</v>
      </c>
      <c r="B89">
        <v>0</v>
      </c>
    </row>
    <row r="90" spans="1:2">
      <c r="A90">
        <v>98</v>
      </c>
      <c r="B90">
        <v>0</v>
      </c>
    </row>
    <row r="91" spans="1:2">
      <c r="A91">
        <v>99</v>
      </c>
      <c r="B91">
        <v>0</v>
      </c>
    </row>
    <row r="92" spans="1:2">
      <c r="A92">
        <v>101</v>
      </c>
      <c r="B92">
        <v>0</v>
      </c>
    </row>
    <row r="93" spans="1:2">
      <c r="A93">
        <v>102</v>
      </c>
      <c r="B93">
        <v>0</v>
      </c>
    </row>
    <row r="94" spans="1:2">
      <c r="A94">
        <v>103</v>
      </c>
      <c r="B94">
        <v>0</v>
      </c>
    </row>
    <row r="95" spans="1:2">
      <c r="A95">
        <v>104</v>
      </c>
      <c r="B95">
        <v>0</v>
      </c>
    </row>
    <row r="96" spans="1:2">
      <c r="A96">
        <v>105</v>
      </c>
      <c r="B96">
        <v>0</v>
      </c>
    </row>
    <row r="97" spans="1:2">
      <c r="A97">
        <v>106</v>
      </c>
      <c r="B97">
        <v>0</v>
      </c>
    </row>
    <row r="98" spans="1:2">
      <c r="A98">
        <v>107</v>
      </c>
      <c r="B98">
        <v>0</v>
      </c>
    </row>
    <row r="99" spans="1:2">
      <c r="A99">
        <v>108</v>
      </c>
      <c r="B99">
        <v>0</v>
      </c>
    </row>
    <row r="100" spans="1:2">
      <c r="A100">
        <v>109</v>
      </c>
      <c r="B100">
        <v>0</v>
      </c>
    </row>
    <row r="101" spans="1:2">
      <c r="A101">
        <v>111</v>
      </c>
      <c r="B101">
        <v>0</v>
      </c>
    </row>
    <row r="102" spans="1:2">
      <c r="A102">
        <v>112</v>
      </c>
      <c r="B102">
        <v>0</v>
      </c>
    </row>
    <row r="103" spans="1:2">
      <c r="A103">
        <v>113</v>
      </c>
      <c r="B103">
        <v>0</v>
      </c>
    </row>
    <row r="104" spans="1:2">
      <c r="A104">
        <v>114</v>
      </c>
      <c r="B104">
        <v>0</v>
      </c>
    </row>
    <row r="105" spans="1:2">
      <c r="A105">
        <v>115</v>
      </c>
      <c r="B105">
        <v>0</v>
      </c>
    </row>
    <row r="106" spans="1:2">
      <c r="A106">
        <v>116</v>
      </c>
      <c r="B106">
        <v>0</v>
      </c>
    </row>
    <row r="107" spans="1:2">
      <c r="A107">
        <v>117</v>
      </c>
      <c r="B107">
        <v>0</v>
      </c>
    </row>
    <row r="108" spans="1:2">
      <c r="A108">
        <v>118</v>
      </c>
      <c r="B108">
        <v>0</v>
      </c>
    </row>
    <row r="109" spans="1:2">
      <c r="A109">
        <v>119</v>
      </c>
      <c r="B109">
        <v>0</v>
      </c>
    </row>
    <row r="110" spans="1:2">
      <c r="A110">
        <v>121</v>
      </c>
      <c r="B110">
        <v>0</v>
      </c>
    </row>
    <row r="111" spans="1:2">
      <c r="A111">
        <v>122</v>
      </c>
      <c r="B111">
        <v>0</v>
      </c>
    </row>
    <row r="112" spans="1:2">
      <c r="A112">
        <v>123</v>
      </c>
      <c r="B112">
        <v>0</v>
      </c>
    </row>
    <row r="113" spans="1:2">
      <c r="A113">
        <v>124</v>
      </c>
      <c r="B113">
        <v>0</v>
      </c>
    </row>
    <row r="114" spans="1:2">
      <c r="A114">
        <v>125</v>
      </c>
      <c r="B114">
        <v>0</v>
      </c>
    </row>
    <row r="115" spans="1:2">
      <c r="A115">
        <v>126</v>
      </c>
      <c r="B115">
        <v>0</v>
      </c>
    </row>
    <row r="116" spans="1:2">
      <c r="A116">
        <v>127</v>
      </c>
      <c r="B116">
        <v>0</v>
      </c>
    </row>
    <row r="117" spans="1:2">
      <c r="A117">
        <v>128</v>
      </c>
      <c r="B117">
        <v>0</v>
      </c>
    </row>
    <row r="118" spans="1:2">
      <c r="A118">
        <v>129</v>
      </c>
      <c r="B118">
        <v>0</v>
      </c>
    </row>
    <row r="119" spans="1:2">
      <c r="A119">
        <v>131</v>
      </c>
      <c r="B119">
        <v>0</v>
      </c>
    </row>
    <row r="120" spans="1:2">
      <c r="A120">
        <v>132</v>
      </c>
      <c r="B120">
        <v>0</v>
      </c>
    </row>
    <row r="121" spans="1:2">
      <c r="A121">
        <v>133</v>
      </c>
      <c r="B121">
        <v>0</v>
      </c>
    </row>
    <row r="122" spans="1:2">
      <c r="A122">
        <v>134</v>
      </c>
      <c r="B122">
        <v>0</v>
      </c>
    </row>
    <row r="123" spans="1:2">
      <c r="A123">
        <v>135</v>
      </c>
      <c r="B123">
        <v>0</v>
      </c>
    </row>
    <row r="124" spans="1:2">
      <c r="A124">
        <v>136</v>
      </c>
      <c r="B124">
        <v>0</v>
      </c>
    </row>
    <row r="125" spans="1:2">
      <c r="A125">
        <v>137</v>
      </c>
      <c r="B125">
        <v>0</v>
      </c>
    </row>
    <row r="126" spans="1:2">
      <c r="A126">
        <v>138</v>
      </c>
      <c r="B126">
        <v>0</v>
      </c>
    </row>
    <row r="127" spans="1:2">
      <c r="A127">
        <v>139</v>
      </c>
      <c r="B127">
        <v>0</v>
      </c>
    </row>
    <row r="128" spans="1:2">
      <c r="A128">
        <v>141</v>
      </c>
      <c r="B128">
        <v>0</v>
      </c>
    </row>
    <row r="129" spans="1:2">
      <c r="A129">
        <v>142</v>
      </c>
      <c r="B129">
        <v>0</v>
      </c>
    </row>
    <row r="130" spans="1:2">
      <c r="A130">
        <v>143</v>
      </c>
      <c r="B130">
        <v>0</v>
      </c>
    </row>
    <row r="131" spans="1:2">
      <c r="A131">
        <v>144</v>
      </c>
      <c r="B131">
        <v>0</v>
      </c>
    </row>
    <row r="132" spans="1:2">
      <c r="A132">
        <v>145</v>
      </c>
      <c r="B132">
        <v>0</v>
      </c>
    </row>
    <row r="133" spans="1:2">
      <c r="A133">
        <v>146</v>
      </c>
      <c r="B133">
        <v>0</v>
      </c>
    </row>
    <row r="134" spans="1:2">
      <c r="A134">
        <v>147</v>
      </c>
      <c r="B134">
        <v>0</v>
      </c>
    </row>
    <row r="135" spans="1:2">
      <c r="A135">
        <v>148</v>
      </c>
      <c r="B135">
        <v>0</v>
      </c>
    </row>
    <row r="136" spans="1:2">
      <c r="A136">
        <v>149</v>
      </c>
      <c r="B136">
        <v>0</v>
      </c>
    </row>
    <row r="137" spans="1:2">
      <c r="A137">
        <v>151</v>
      </c>
      <c r="B137">
        <v>0</v>
      </c>
    </row>
    <row r="138" spans="1:2">
      <c r="A138">
        <v>152</v>
      </c>
      <c r="B138">
        <v>0</v>
      </c>
    </row>
    <row r="139" spans="1:2">
      <c r="A139">
        <v>153</v>
      </c>
      <c r="B139">
        <v>0</v>
      </c>
    </row>
    <row r="140" spans="1:2">
      <c r="A140">
        <v>154</v>
      </c>
      <c r="B140">
        <v>0</v>
      </c>
    </row>
    <row r="141" spans="1:2">
      <c r="A141">
        <v>155</v>
      </c>
      <c r="B141">
        <v>0</v>
      </c>
    </row>
    <row r="142" spans="1:2">
      <c r="A142">
        <v>156</v>
      </c>
      <c r="B142">
        <v>0</v>
      </c>
    </row>
    <row r="143" spans="1:2">
      <c r="A143">
        <v>157</v>
      </c>
      <c r="B143">
        <v>0</v>
      </c>
    </row>
    <row r="144" spans="1:2">
      <c r="A144">
        <v>158</v>
      </c>
      <c r="B144">
        <v>0</v>
      </c>
    </row>
    <row r="145" spans="1:2">
      <c r="A145">
        <v>159</v>
      </c>
      <c r="B145">
        <v>0</v>
      </c>
    </row>
    <row r="146" spans="1:2">
      <c r="A146">
        <v>161</v>
      </c>
      <c r="B146">
        <v>0</v>
      </c>
    </row>
    <row r="147" spans="1:2">
      <c r="A147">
        <v>162</v>
      </c>
      <c r="B147">
        <v>0</v>
      </c>
    </row>
    <row r="148" spans="1:2">
      <c r="A148">
        <v>163</v>
      </c>
      <c r="B148">
        <v>0</v>
      </c>
    </row>
    <row r="149" spans="1:2">
      <c r="A149">
        <v>164</v>
      </c>
      <c r="B149">
        <v>0</v>
      </c>
    </row>
    <row r="150" spans="1:2">
      <c r="A150">
        <v>165</v>
      </c>
      <c r="B150">
        <v>0</v>
      </c>
    </row>
    <row r="151" spans="1:2">
      <c r="A151">
        <v>166</v>
      </c>
      <c r="B151">
        <v>0</v>
      </c>
    </row>
    <row r="152" spans="1:2">
      <c r="A152">
        <v>167</v>
      </c>
      <c r="B152">
        <v>0</v>
      </c>
    </row>
    <row r="153" spans="1:2">
      <c r="A153">
        <v>168</v>
      </c>
      <c r="B153">
        <v>0</v>
      </c>
    </row>
    <row r="154" spans="1:2">
      <c r="A154">
        <v>169</v>
      </c>
      <c r="B154">
        <v>0</v>
      </c>
    </row>
    <row r="155" spans="1:2">
      <c r="A155">
        <v>171</v>
      </c>
      <c r="B155">
        <v>0</v>
      </c>
    </row>
    <row r="156" spans="1:2">
      <c r="A156">
        <v>172</v>
      </c>
      <c r="B156">
        <v>0</v>
      </c>
    </row>
    <row r="157" spans="1:2">
      <c r="A157">
        <v>173</v>
      </c>
      <c r="B157">
        <v>0</v>
      </c>
    </row>
    <row r="158" spans="1:2">
      <c r="A158">
        <v>174</v>
      </c>
      <c r="B158">
        <v>0</v>
      </c>
    </row>
    <row r="159" spans="1:2">
      <c r="A159">
        <v>175</v>
      </c>
      <c r="B159">
        <v>0</v>
      </c>
    </row>
    <row r="160" spans="1:2">
      <c r="A160">
        <v>176</v>
      </c>
      <c r="B160">
        <v>0</v>
      </c>
    </row>
    <row r="161" spans="1:2">
      <c r="A161">
        <v>177</v>
      </c>
      <c r="B161">
        <v>0</v>
      </c>
    </row>
    <row r="162" spans="1:2">
      <c r="A162">
        <v>178</v>
      </c>
      <c r="B162">
        <v>0</v>
      </c>
    </row>
    <row r="163" spans="1:2">
      <c r="A163">
        <v>179</v>
      </c>
      <c r="B163">
        <v>0</v>
      </c>
    </row>
    <row r="164" spans="1:2">
      <c r="A164">
        <v>181</v>
      </c>
      <c r="B164">
        <v>0</v>
      </c>
    </row>
    <row r="165" spans="1:2">
      <c r="A165">
        <v>182</v>
      </c>
      <c r="B165">
        <v>0</v>
      </c>
    </row>
    <row r="166" spans="1:2">
      <c r="A166">
        <v>183</v>
      </c>
      <c r="B166">
        <v>0</v>
      </c>
    </row>
    <row r="167" spans="1:2">
      <c r="A167">
        <v>184</v>
      </c>
      <c r="B167">
        <v>0</v>
      </c>
    </row>
    <row r="168" spans="1:2">
      <c r="A168">
        <v>185</v>
      </c>
      <c r="B168">
        <v>0</v>
      </c>
    </row>
    <row r="169" spans="1:2">
      <c r="A169">
        <v>186</v>
      </c>
      <c r="B169">
        <v>0</v>
      </c>
    </row>
    <row r="170" spans="1:2">
      <c r="A170">
        <v>187</v>
      </c>
      <c r="B170">
        <v>0</v>
      </c>
    </row>
    <row r="171" spans="1:2">
      <c r="A171">
        <v>188</v>
      </c>
      <c r="B171">
        <v>0</v>
      </c>
    </row>
    <row r="172" spans="1:2">
      <c r="A172">
        <v>189</v>
      </c>
      <c r="B172">
        <v>0</v>
      </c>
    </row>
    <row r="173" spans="1:2">
      <c r="A173">
        <v>191</v>
      </c>
      <c r="B173">
        <v>0</v>
      </c>
    </row>
    <row r="174" spans="1:2">
      <c r="A174">
        <v>192</v>
      </c>
      <c r="B174">
        <v>0</v>
      </c>
    </row>
    <row r="175" spans="1:2">
      <c r="A175">
        <v>193</v>
      </c>
      <c r="B175">
        <v>0</v>
      </c>
    </row>
    <row r="176" spans="1:2">
      <c r="A176">
        <v>194</v>
      </c>
      <c r="B176">
        <v>0</v>
      </c>
    </row>
    <row r="177" spans="1:2">
      <c r="A177">
        <v>195</v>
      </c>
      <c r="B177">
        <v>0</v>
      </c>
    </row>
    <row r="178" spans="1:2">
      <c r="A178">
        <v>196</v>
      </c>
      <c r="B178">
        <v>0</v>
      </c>
    </row>
    <row r="179" spans="1:2">
      <c r="A179">
        <v>197</v>
      </c>
      <c r="B179">
        <v>0</v>
      </c>
    </row>
    <row r="180" spans="1:2">
      <c r="A180">
        <v>198</v>
      </c>
      <c r="B180">
        <v>0</v>
      </c>
    </row>
    <row r="181" spans="1:2">
      <c r="A181">
        <v>199</v>
      </c>
      <c r="B181">
        <v>0</v>
      </c>
    </row>
    <row r="182" spans="1:2">
      <c r="A182">
        <v>201</v>
      </c>
      <c r="B182">
        <v>0</v>
      </c>
    </row>
    <row r="183" spans="1:2">
      <c r="A183">
        <v>202</v>
      </c>
      <c r="B183">
        <v>0</v>
      </c>
    </row>
    <row r="184" spans="1:2">
      <c r="A184">
        <v>203</v>
      </c>
      <c r="B184">
        <v>0</v>
      </c>
    </row>
    <row r="185" spans="1:2">
      <c r="A185">
        <v>204</v>
      </c>
      <c r="B185">
        <v>0</v>
      </c>
    </row>
    <row r="186" spans="1:2">
      <c r="A186">
        <v>205</v>
      </c>
      <c r="B186">
        <v>0</v>
      </c>
    </row>
    <row r="187" spans="1:2">
      <c r="A187">
        <v>206</v>
      </c>
      <c r="B187">
        <v>0</v>
      </c>
    </row>
    <row r="188" spans="1:2">
      <c r="A188">
        <v>207</v>
      </c>
      <c r="B188">
        <v>0</v>
      </c>
    </row>
    <row r="189" spans="1:2">
      <c r="A189">
        <v>208</v>
      </c>
      <c r="B189">
        <v>0</v>
      </c>
    </row>
    <row r="190" spans="1:2">
      <c r="A190">
        <v>209</v>
      </c>
      <c r="B190">
        <v>0</v>
      </c>
    </row>
    <row r="191" spans="1:2">
      <c r="A191">
        <v>211</v>
      </c>
      <c r="B191">
        <v>0</v>
      </c>
    </row>
    <row r="192" spans="1:2">
      <c r="A192">
        <v>212</v>
      </c>
      <c r="B192">
        <v>0</v>
      </c>
    </row>
    <row r="193" spans="1:2">
      <c r="A193">
        <v>213</v>
      </c>
      <c r="B193">
        <v>0</v>
      </c>
    </row>
    <row r="194" spans="1:2">
      <c r="A194">
        <v>214</v>
      </c>
      <c r="B194">
        <v>0</v>
      </c>
    </row>
    <row r="195" spans="1:2">
      <c r="A195">
        <v>215</v>
      </c>
      <c r="B195">
        <v>0</v>
      </c>
    </row>
    <row r="196" spans="1:2">
      <c r="A196">
        <v>216</v>
      </c>
      <c r="B196">
        <v>0</v>
      </c>
    </row>
    <row r="197" spans="1:2">
      <c r="A197">
        <v>217</v>
      </c>
      <c r="B197">
        <v>0</v>
      </c>
    </row>
    <row r="198" spans="1:2">
      <c r="A198">
        <v>218</v>
      </c>
      <c r="B198">
        <v>0</v>
      </c>
    </row>
    <row r="199" spans="1:2">
      <c r="A199">
        <v>219</v>
      </c>
      <c r="B199">
        <v>0</v>
      </c>
    </row>
    <row r="200" spans="1:2">
      <c r="A200">
        <v>221</v>
      </c>
      <c r="B200">
        <v>0</v>
      </c>
    </row>
    <row r="201" spans="1:2">
      <c r="A201">
        <v>222</v>
      </c>
      <c r="B201">
        <v>0</v>
      </c>
    </row>
    <row r="202" spans="1:2">
      <c r="A202">
        <v>223</v>
      </c>
      <c r="B202">
        <v>0</v>
      </c>
    </row>
    <row r="203" spans="1:2">
      <c r="A203">
        <v>224</v>
      </c>
      <c r="B203">
        <v>0</v>
      </c>
    </row>
    <row r="204" spans="1:2">
      <c r="A204">
        <v>225</v>
      </c>
      <c r="B204">
        <v>0</v>
      </c>
    </row>
    <row r="205" spans="1:2">
      <c r="A205">
        <v>226</v>
      </c>
      <c r="B205">
        <v>0</v>
      </c>
    </row>
    <row r="206" spans="1:2">
      <c r="A206">
        <v>227</v>
      </c>
      <c r="B206">
        <v>0</v>
      </c>
    </row>
    <row r="207" spans="1:2">
      <c r="A207">
        <v>228</v>
      </c>
      <c r="B207">
        <v>0</v>
      </c>
    </row>
    <row r="208" spans="1:2">
      <c r="A208">
        <v>229</v>
      </c>
      <c r="B208">
        <v>0</v>
      </c>
    </row>
    <row r="209" spans="1:2">
      <c r="A209">
        <v>231</v>
      </c>
      <c r="B209">
        <v>0</v>
      </c>
    </row>
    <row r="210" spans="1:2">
      <c r="A210">
        <v>232</v>
      </c>
      <c r="B210">
        <v>0</v>
      </c>
    </row>
    <row r="211" spans="1:2">
      <c r="A211">
        <v>233</v>
      </c>
      <c r="B211">
        <v>0</v>
      </c>
    </row>
    <row r="212" spans="1:2">
      <c r="A212">
        <v>234</v>
      </c>
      <c r="B212">
        <v>0</v>
      </c>
    </row>
    <row r="213" spans="1:2">
      <c r="A213">
        <v>235</v>
      </c>
      <c r="B213">
        <v>0</v>
      </c>
    </row>
    <row r="214" spans="1:2">
      <c r="A214">
        <v>236</v>
      </c>
      <c r="B214">
        <v>0</v>
      </c>
    </row>
    <row r="215" spans="1:2">
      <c r="A215">
        <v>237</v>
      </c>
      <c r="B215">
        <v>0</v>
      </c>
    </row>
    <row r="216" spans="1:2">
      <c r="A216">
        <v>238</v>
      </c>
      <c r="B216">
        <v>0</v>
      </c>
    </row>
    <row r="217" spans="1:2">
      <c r="A217">
        <v>239</v>
      </c>
      <c r="B217">
        <v>0</v>
      </c>
    </row>
    <row r="218" spans="1:2">
      <c r="A218">
        <v>241</v>
      </c>
      <c r="B218">
        <v>0</v>
      </c>
    </row>
    <row r="219" spans="1:2">
      <c r="A219">
        <v>242</v>
      </c>
      <c r="B219">
        <v>0</v>
      </c>
    </row>
    <row r="220" spans="1:2">
      <c r="A220">
        <v>243</v>
      </c>
      <c r="B220">
        <v>0</v>
      </c>
    </row>
    <row r="221" spans="1:2">
      <c r="A221">
        <v>244</v>
      </c>
      <c r="B221">
        <v>0</v>
      </c>
    </row>
    <row r="222" spans="1:2">
      <c r="A222">
        <v>245</v>
      </c>
      <c r="B222">
        <v>0</v>
      </c>
    </row>
    <row r="223" spans="1:2">
      <c r="A223">
        <v>246</v>
      </c>
      <c r="B223">
        <v>0</v>
      </c>
    </row>
    <row r="224" spans="1:2">
      <c r="A224">
        <v>247</v>
      </c>
      <c r="B224">
        <v>0</v>
      </c>
    </row>
    <row r="225" spans="1:2">
      <c r="A225">
        <v>248</v>
      </c>
      <c r="B225">
        <v>0</v>
      </c>
    </row>
    <row r="226" spans="1:2">
      <c r="A226">
        <v>249</v>
      </c>
      <c r="B226">
        <v>0</v>
      </c>
    </row>
    <row r="227" spans="1:2">
      <c r="A227">
        <v>251</v>
      </c>
      <c r="B227">
        <v>0</v>
      </c>
    </row>
    <row r="228" spans="1:2">
      <c r="A228">
        <v>252</v>
      </c>
      <c r="B228">
        <v>0</v>
      </c>
    </row>
    <row r="229" spans="1:2">
      <c r="A229">
        <v>253</v>
      </c>
      <c r="B229">
        <v>0</v>
      </c>
    </row>
    <row r="230" spans="1:2">
      <c r="A230">
        <v>254</v>
      </c>
      <c r="B230">
        <v>0</v>
      </c>
    </row>
    <row r="231" spans="1:2">
      <c r="A231">
        <v>255</v>
      </c>
      <c r="B231">
        <v>0</v>
      </c>
    </row>
    <row r="232" spans="1:2">
      <c r="A232">
        <v>256</v>
      </c>
      <c r="B232">
        <v>0</v>
      </c>
    </row>
    <row r="233" spans="1:2">
      <c r="A233">
        <v>257</v>
      </c>
      <c r="B233">
        <v>0</v>
      </c>
    </row>
    <row r="234" spans="1:2">
      <c r="A234">
        <v>258</v>
      </c>
      <c r="B234">
        <v>0</v>
      </c>
    </row>
    <row r="235" spans="1:2">
      <c r="A235">
        <v>259</v>
      </c>
      <c r="B235">
        <v>0</v>
      </c>
    </row>
    <row r="236" spans="1:2">
      <c r="A236">
        <v>261</v>
      </c>
      <c r="B236">
        <v>0</v>
      </c>
    </row>
    <row r="237" spans="1:2">
      <c r="A237">
        <v>262</v>
      </c>
      <c r="B237">
        <v>0</v>
      </c>
    </row>
    <row r="238" spans="1:2">
      <c r="A238">
        <v>263</v>
      </c>
      <c r="B238">
        <v>0</v>
      </c>
    </row>
    <row r="239" spans="1:2">
      <c r="A239">
        <v>264</v>
      </c>
      <c r="B239">
        <v>0</v>
      </c>
    </row>
    <row r="240" spans="1:2">
      <c r="A240">
        <v>265</v>
      </c>
      <c r="B240">
        <v>0</v>
      </c>
    </row>
    <row r="241" spans="1:2">
      <c r="A241">
        <v>266</v>
      </c>
      <c r="B241">
        <v>0</v>
      </c>
    </row>
    <row r="242" spans="1:2">
      <c r="A242">
        <v>267</v>
      </c>
      <c r="B242">
        <v>0</v>
      </c>
    </row>
    <row r="243" spans="1:2">
      <c r="A243">
        <v>268</v>
      </c>
      <c r="B243">
        <v>0</v>
      </c>
    </row>
    <row r="244" spans="1:2">
      <c r="A244">
        <v>269</v>
      </c>
      <c r="B244">
        <v>0</v>
      </c>
    </row>
    <row r="245" spans="1:2">
      <c r="A245">
        <v>271</v>
      </c>
      <c r="B245">
        <v>0</v>
      </c>
    </row>
    <row r="246" spans="1:2">
      <c r="A246">
        <v>272</v>
      </c>
      <c r="B246">
        <v>0</v>
      </c>
    </row>
    <row r="247" spans="1:2">
      <c r="A247">
        <v>273</v>
      </c>
      <c r="B247">
        <v>0</v>
      </c>
    </row>
    <row r="248" spans="1:2">
      <c r="A248">
        <v>274</v>
      </c>
      <c r="B248">
        <v>0</v>
      </c>
    </row>
    <row r="249" spans="1:2">
      <c r="A249">
        <v>275</v>
      </c>
      <c r="B249">
        <v>0</v>
      </c>
    </row>
    <row r="250" spans="1:2">
      <c r="A250">
        <v>276</v>
      </c>
      <c r="B250">
        <v>0</v>
      </c>
    </row>
    <row r="251" spans="1:2">
      <c r="A251">
        <v>277</v>
      </c>
      <c r="B251">
        <v>0</v>
      </c>
    </row>
    <row r="252" spans="1:2">
      <c r="A252">
        <v>278</v>
      </c>
      <c r="B252">
        <v>0</v>
      </c>
    </row>
    <row r="253" spans="1:2">
      <c r="A253">
        <v>279</v>
      </c>
      <c r="B253">
        <v>0</v>
      </c>
    </row>
    <row r="254" spans="1:2">
      <c r="A254">
        <v>281</v>
      </c>
      <c r="B254">
        <v>0</v>
      </c>
    </row>
    <row r="255" spans="1:2">
      <c r="A255">
        <v>282</v>
      </c>
      <c r="B255">
        <v>0</v>
      </c>
    </row>
    <row r="256" spans="1:2">
      <c r="A256">
        <v>283</v>
      </c>
      <c r="B256">
        <v>0</v>
      </c>
    </row>
    <row r="257" spans="1:2">
      <c r="A257">
        <v>284</v>
      </c>
      <c r="B257">
        <v>0</v>
      </c>
    </row>
    <row r="258" spans="1:2">
      <c r="A258">
        <v>285</v>
      </c>
      <c r="B258">
        <v>0</v>
      </c>
    </row>
    <row r="259" spans="1:2">
      <c r="A259">
        <v>286</v>
      </c>
      <c r="B259">
        <v>0</v>
      </c>
    </row>
    <row r="260" spans="1:2">
      <c r="A260">
        <v>287</v>
      </c>
      <c r="B260">
        <v>0</v>
      </c>
    </row>
    <row r="261" spans="1:2">
      <c r="A261">
        <v>288</v>
      </c>
      <c r="B261">
        <v>0</v>
      </c>
    </row>
    <row r="262" spans="1:2">
      <c r="A262">
        <v>289</v>
      </c>
      <c r="B262">
        <v>0</v>
      </c>
    </row>
    <row r="263" spans="1:2">
      <c r="A263">
        <v>291</v>
      </c>
      <c r="B263">
        <v>0</v>
      </c>
    </row>
    <row r="264" spans="1:2">
      <c r="A264">
        <v>292</v>
      </c>
      <c r="B264">
        <v>0</v>
      </c>
    </row>
    <row r="265" spans="1:2">
      <c r="A265">
        <v>293</v>
      </c>
      <c r="B265">
        <v>0</v>
      </c>
    </row>
    <row r="266" spans="1:2">
      <c r="A266">
        <v>294</v>
      </c>
      <c r="B266">
        <v>0</v>
      </c>
    </row>
    <row r="267" spans="1:2">
      <c r="A267">
        <v>295</v>
      </c>
      <c r="B267">
        <v>0</v>
      </c>
    </row>
    <row r="268" spans="1:2">
      <c r="A268">
        <v>296</v>
      </c>
      <c r="B268">
        <v>0</v>
      </c>
    </row>
    <row r="269" spans="1:2">
      <c r="A269">
        <v>297</v>
      </c>
      <c r="B269">
        <v>0</v>
      </c>
    </row>
    <row r="270" spans="1:2">
      <c r="A270">
        <v>298</v>
      </c>
      <c r="B270">
        <v>0</v>
      </c>
    </row>
    <row r="271" spans="1:2">
      <c r="A271">
        <v>299</v>
      </c>
      <c r="B271">
        <v>0</v>
      </c>
    </row>
    <row r="272" spans="1:2">
      <c r="A272">
        <v>301</v>
      </c>
      <c r="B272">
        <v>0</v>
      </c>
    </row>
    <row r="273" spans="1:2">
      <c r="A273">
        <v>302</v>
      </c>
      <c r="B273">
        <v>0</v>
      </c>
    </row>
    <row r="274" spans="1:2">
      <c r="A274">
        <v>303</v>
      </c>
      <c r="B274">
        <v>0</v>
      </c>
    </row>
    <row r="275" spans="1:2">
      <c r="A275">
        <v>304</v>
      </c>
      <c r="B275">
        <v>0</v>
      </c>
    </row>
    <row r="276" spans="1:2">
      <c r="A276">
        <v>305</v>
      </c>
      <c r="B276">
        <v>0</v>
      </c>
    </row>
    <row r="277" spans="1:2">
      <c r="A277">
        <v>306</v>
      </c>
      <c r="B277">
        <v>0</v>
      </c>
    </row>
    <row r="278" spans="1:2">
      <c r="A278">
        <v>307</v>
      </c>
      <c r="B278">
        <v>0</v>
      </c>
    </row>
    <row r="279" spans="1:2">
      <c r="A279">
        <v>308</v>
      </c>
      <c r="B279">
        <v>0</v>
      </c>
    </row>
    <row r="280" spans="1:2">
      <c r="A280">
        <v>309</v>
      </c>
      <c r="B280">
        <v>0</v>
      </c>
    </row>
    <row r="281" spans="1:2">
      <c r="A281">
        <v>311</v>
      </c>
      <c r="B281">
        <v>0</v>
      </c>
    </row>
    <row r="282" spans="1:2">
      <c r="A282">
        <v>312</v>
      </c>
      <c r="B282">
        <v>0</v>
      </c>
    </row>
    <row r="283" spans="1:2">
      <c r="A283">
        <v>313</v>
      </c>
      <c r="B283">
        <v>0</v>
      </c>
    </row>
    <row r="284" spans="1:2">
      <c r="A284">
        <v>314</v>
      </c>
      <c r="B284">
        <v>0</v>
      </c>
    </row>
    <row r="285" spans="1:2">
      <c r="A285">
        <v>315</v>
      </c>
      <c r="B285">
        <v>0</v>
      </c>
    </row>
    <row r="286" spans="1:2">
      <c r="A286">
        <v>316</v>
      </c>
      <c r="B286">
        <v>0</v>
      </c>
    </row>
    <row r="287" spans="1:2">
      <c r="A287">
        <v>317</v>
      </c>
      <c r="B287">
        <v>0</v>
      </c>
    </row>
    <row r="288" spans="1:2">
      <c r="A288">
        <v>318</v>
      </c>
      <c r="B288">
        <v>0</v>
      </c>
    </row>
    <row r="289" spans="1:2">
      <c r="A289">
        <v>319</v>
      </c>
      <c r="B289">
        <v>0</v>
      </c>
    </row>
    <row r="290" spans="1:2">
      <c r="A290">
        <v>321</v>
      </c>
      <c r="B290">
        <v>0</v>
      </c>
    </row>
    <row r="291" spans="1:2">
      <c r="A291">
        <v>322</v>
      </c>
      <c r="B291">
        <v>0</v>
      </c>
    </row>
    <row r="292" spans="1:2">
      <c r="A292">
        <v>323</v>
      </c>
      <c r="B292">
        <v>0</v>
      </c>
    </row>
    <row r="293" spans="1:2">
      <c r="A293">
        <v>324</v>
      </c>
      <c r="B293">
        <v>0</v>
      </c>
    </row>
    <row r="294" spans="1:2">
      <c r="A294">
        <v>325</v>
      </c>
      <c r="B294">
        <v>0</v>
      </c>
    </row>
    <row r="295" spans="1:2">
      <c r="A295">
        <v>326</v>
      </c>
      <c r="B295">
        <v>0</v>
      </c>
    </row>
    <row r="296" spans="1:2">
      <c r="A296">
        <v>327</v>
      </c>
      <c r="B296">
        <v>0</v>
      </c>
    </row>
    <row r="297" spans="1:2">
      <c r="A297">
        <v>328</v>
      </c>
      <c r="B297">
        <v>0</v>
      </c>
    </row>
    <row r="298" spans="1:2">
      <c r="A298">
        <v>329</v>
      </c>
      <c r="B298">
        <v>0</v>
      </c>
    </row>
    <row r="299" spans="1:2">
      <c r="A299">
        <v>331</v>
      </c>
      <c r="B299">
        <v>0</v>
      </c>
    </row>
    <row r="300" spans="1:2">
      <c r="A300">
        <v>332</v>
      </c>
      <c r="B300">
        <v>0</v>
      </c>
    </row>
    <row r="301" spans="1:2">
      <c r="A301">
        <v>333</v>
      </c>
      <c r="B301">
        <v>0</v>
      </c>
    </row>
    <row r="302" spans="1:2">
      <c r="A302">
        <v>334</v>
      </c>
      <c r="B302">
        <v>0</v>
      </c>
    </row>
    <row r="303" spans="1:2">
      <c r="A303">
        <v>335</v>
      </c>
      <c r="B303">
        <v>0</v>
      </c>
    </row>
    <row r="304" spans="1:2">
      <c r="A304">
        <v>336</v>
      </c>
      <c r="B304">
        <v>0</v>
      </c>
    </row>
    <row r="305" spans="1:2">
      <c r="A305">
        <v>337</v>
      </c>
      <c r="B305">
        <v>0</v>
      </c>
    </row>
    <row r="306" spans="1:2">
      <c r="A306">
        <v>338</v>
      </c>
      <c r="B306">
        <v>0</v>
      </c>
    </row>
    <row r="307" spans="1:2">
      <c r="A307">
        <v>339</v>
      </c>
      <c r="B307">
        <v>0</v>
      </c>
    </row>
    <row r="308" spans="1:2">
      <c r="A308">
        <v>341</v>
      </c>
      <c r="B308">
        <v>0</v>
      </c>
    </row>
    <row r="309" spans="1:2">
      <c r="A309">
        <v>342</v>
      </c>
      <c r="B309">
        <v>0</v>
      </c>
    </row>
    <row r="310" spans="1:2">
      <c r="A310">
        <v>343</v>
      </c>
      <c r="B310">
        <v>0</v>
      </c>
    </row>
    <row r="311" spans="1:2">
      <c r="A311">
        <v>344</v>
      </c>
      <c r="B311">
        <v>0</v>
      </c>
    </row>
    <row r="312" spans="1:2">
      <c r="A312">
        <v>345</v>
      </c>
      <c r="B312">
        <v>0</v>
      </c>
    </row>
    <row r="313" spans="1:2">
      <c r="A313">
        <v>346</v>
      </c>
      <c r="B313">
        <v>0</v>
      </c>
    </row>
    <row r="314" spans="1:2">
      <c r="A314">
        <v>347</v>
      </c>
      <c r="B314">
        <v>0</v>
      </c>
    </row>
    <row r="315" spans="1:2">
      <c r="A315">
        <v>348</v>
      </c>
      <c r="B315">
        <v>0</v>
      </c>
    </row>
    <row r="316" spans="1:2">
      <c r="A316">
        <v>349</v>
      </c>
      <c r="B316">
        <v>0</v>
      </c>
    </row>
    <row r="317" spans="1:2">
      <c r="A317">
        <v>351</v>
      </c>
      <c r="B317">
        <v>0</v>
      </c>
    </row>
    <row r="318" spans="1:2">
      <c r="A318">
        <v>352</v>
      </c>
      <c r="B318">
        <v>0</v>
      </c>
    </row>
    <row r="319" spans="1:2">
      <c r="A319">
        <v>353</v>
      </c>
      <c r="B319">
        <v>0</v>
      </c>
    </row>
    <row r="320" spans="1:2">
      <c r="A320">
        <v>354</v>
      </c>
      <c r="B320">
        <v>0</v>
      </c>
    </row>
    <row r="321" spans="1:2">
      <c r="A321">
        <v>355</v>
      </c>
      <c r="B321">
        <v>0</v>
      </c>
    </row>
    <row r="322" spans="1:2">
      <c r="A322">
        <v>356</v>
      </c>
      <c r="B322">
        <v>0</v>
      </c>
    </row>
    <row r="323" spans="1:2">
      <c r="A323">
        <v>357</v>
      </c>
      <c r="B323">
        <v>0</v>
      </c>
    </row>
    <row r="324" spans="1:2">
      <c r="A324">
        <v>358</v>
      </c>
      <c r="B324">
        <v>0</v>
      </c>
    </row>
    <row r="325" spans="1:2">
      <c r="A325">
        <v>359</v>
      </c>
      <c r="B325">
        <v>0</v>
      </c>
    </row>
    <row r="326" spans="1:2">
      <c r="A326">
        <v>361</v>
      </c>
      <c r="B326">
        <v>0</v>
      </c>
    </row>
    <row r="327" spans="1:2">
      <c r="A327">
        <v>362</v>
      </c>
      <c r="B327">
        <v>0</v>
      </c>
    </row>
    <row r="328" spans="1:2">
      <c r="A328">
        <v>363</v>
      </c>
      <c r="B328">
        <v>0</v>
      </c>
    </row>
    <row r="329" spans="1:2">
      <c r="A329">
        <v>364</v>
      </c>
      <c r="B329">
        <v>0</v>
      </c>
    </row>
    <row r="330" spans="1:2">
      <c r="A330">
        <v>365</v>
      </c>
      <c r="B330">
        <v>0</v>
      </c>
    </row>
    <row r="331" spans="1:2">
      <c r="A331">
        <v>366</v>
      </c>
      <c r="B331">
        <v>0</v>
      </c>
    </row>
    <row r="332" spans="1:2">
      <c r="A332">
        <v>367</v>
      </c>
      <c r="B332">
        <v>0</v>
      </c>
    </row>
    <row r="333" spans="1:2">
      <c r="A333">
        <v>368</v>
      </c>
      <c r="B333">
        <v>0</v>
      </c>
    </row>
    <row r="334" spans="1:2">
      <c r="A334">
        <v>369</v>
      </c>
      <c r="B334">
        <v>0</v>
      </c>
    </row>
    <row r="335" spans="1:2">
      <c r="A335">
        <v>371</v>
      </c>
      <c r="B335">
        <v>0</v>
      </c>
    </row>
    <row r="336" spans="1:2">
      <c r="A336">
        <v>372</v>
      </c>
      <c r="B336">
        <v>0</v>
      </c>
    </row>
    <row r="337" spans="1:2">
      <c r="A337">
        <v>373</v>
      </c>
      <c r="B337">
        <v>0</v>
      </c>
    </row>
    <row r="338" spans="1:2">
      <c r="A338">
        <v>374</v>
      </c>
      <c r="B338">
        <v>0</v>
      </c>
    </row>
    <row r="339" spans="1:2">
      <c r="A339">
        <v>375</v>
      </c>
      <c r="B339">
        <v>0</v>
      </c>
    </row>
    <row r="340" spans="1:2">
      <c r="A340">
        <v>376</v>
      </c>
      <c r="B340">
        <v>0</v>
      </c>
    </row>
    <row r="341" spans="1:2">
      <c r="A341">
        <v>377</v>
      </c>
      <c r="B341">
        <v>0</v>
      </c>
    </row>
    <row r="342" spans="1:2">
      <c r="A342">
        <v>378</v>
      </c>
      <c r="B342">
        <v>0</v>
      </c>
    </row>
    <row r="343" spans="1:2">
      <c r="A343">
        <v>379</v>
      </c>
      <c r="B343">
        <v>0</v>
      </c>
    </row>
    <row r="344" spans="1:2">
      <c r="A344">
        <v>381</v>
      </c>
      <c r="B344">
        <v>0</v>
      </c>
    </row>
    <row r="345" spans="1:2">
      <c r="A345">
        <v>382</v>
      </c>
      <c r="B345">
        <v>0</v>
      </c>
    </row>
    <row r="346" spans="1:2">
      <c r="A346">
        <v>383</v>
      </c>
      <c r="B346">
        <v>0</v>
      </c>
    </row>
    <row r="347" spans="1:2">
      <c r="A347">
        <v>384</v>
      </c>
      <c r="B347">
        <v>0</v>
      </c>
    </row>
    <row r="348" spans="1:2">
      <c r="A348">
        <v>385</v>
      </c>
      <c r="B348">
        <v>0</v>
      </c>
    </row>
    <row r="349" spans="1:2">
      <c r="A349">
        <v>386</v>
      </c>
      <c r="B349">
        <v>0</v>
      </c>
    </row>
    <row r="350" spans="1:2">
      <c r="A350">
        <v>387</v>
      </c>
      <c r="B350">
        <v>0</v>
      </c>
    </row>
    <row r="351" spans="1:2">
      <c r="A351">
        <v>388</v>
      </c>
      <c r="B351">
        <v>0</v>
      </c>
    </row>
    <row r="352" spans="1:2">
      <c r="A352">
        <v>389</v>
      </c>
      <c r="B352">
        <v>0</v>
      </c>
    </row>
    <row r="353" spans="1:2">
      <c r="A353">
        <v>391</v>
      </c>
      <c r="B353">
        <v>0</v>
      </c>
    </row>
    <row r="354" spans="1:2">
      <c r="A354">
        <v>392</v>
      </c>
      <c r="B354">
        <v>0</v>
      </c>
    </row>
    <row r="355" spans="1:2">
      <c r="A355">
        <v>393</v>
      </c>
      <c r="B355">
        <v>0</v>
      </c>
    </row>
    <row r="356" spans="1:2">
      <c r="A356">
        <v>394</v>
      </c>
      <c r="B356">
        <v>0</v>
      </c>
    </row>
    <row r="357" spans="1:2">
      <c r="A357">
        <v>395</v>
      </c>
      <c r="B357">
        <v>0</v>
      </c>
    </row>
    <row r="358" spans="1:2">
      <c r="A358">
        <v>396</v>
      </c>
      <c r="B358">
        <v>0</v>
      </c>
    </row>
    <row r="359" spans="1:2">
      <c r="A359">
        <v>397</v>
      </c>
      <c r="B359">
        <v>0</v>
      </c>
    </row>
    <row r="360" spans="1:2">
      <c r="A360">
        <v>398</v>
      </c>
      <c r="B360">
        <v>0</v>
      </c>
    </row>
    <row r="361" spans="1:2">
      <c r="A361">
        <v>399</v>
      </c>
      <c r="B361">
        <v>0</v>
      </c>
    </row>
    <row r="362" spans="1:2">
      <c r="A362">
        <v>401</v>
      </c>
      <c r="B362">
        <v>0</v>
      </c>
    </row>
    <row r="363" spans="1:2">
      <c r="A363">
        <v>402</v>
      </c>
      <c r="B363">
        <v>0</v>
      </c>
    </row>
    <row r="364" spans="1:2">
      <c r="A364">
        <v>403</v>
      </c>
      <c r="B364">
        <v>0</v>
      </c>
    </row>
    <row r="365" spans="1:2">
      <c r="A365">
        <v>404</v>
      </c>
      <c r="B365">
        <v>0</v>
      </c>
    </row>
    <row r="366" spans="1:2">
      <c r="A366">
        <v>405</v>
      </c>
      <c r="B366">
        <v>0</v>
      </c>
    </row>
    <row r="367" spans="1:2">
      <c r="A367">
        <v>406</v>
      </c>
      <c r="B367">
        <v>0</v>
      </c>
    </row>
    <row r="368" spans="1:2">
      <c r="A368">
        <v>407</v>
      </c>
      <c r="B368">
        <v>0</v>
      </c>
    </row>
    <row r="369" spans="1:2">
      <c r="A369">
        <v>408</v>
      </c>
      <c r="B369">
        <v>0</v>
      </c>
    </row>
    <row r="370" spans="1:2">
      <c r="A370">
        <v>409</v>
      </c>
      <c r="B370">
        <v>0</v>
      </c>
    </row>
    <row r="371" spans="1:2">
      <c r="A371">
        <v>411</v>
      </c>
      <c r="B371">
        <v>0</v>
      </c>
    </row>
    <row r="372" spans="1:2">
      <c r="A372">
        <v>412</v>
      </c>
      <c r="B372">
        <v>0</v>
      </c>
    </row>
    <row r="373" spans="1:2">
      <c r="A373">
        <v>413</v>
      </c>
      <c r="B373">
        <v>0</v>
      </c>
    </row>
    <row r="374" spans="1:2">
      <c r="A374">
        <v>414</v>
      </c>
      <c r="B374">
        <v>0</v>
      </c>
    </row>
    <row r="375" spans="1:2">
      <c r="A375">
        <v>415</v>
      </c>
      <c r="B375">
        <v>0</v>
      </c>
    </row>
    <row r="376" spans="1:2">
      <c r="A376">
        <v>416</v>
      </c>
      <c r="B376">
        <v>0</v>
      </c>
    </row>
    <row r="377" spans="1:2">
      <c r="A377">
        <v>417</v>
      </c>
      <c r="B377">
        <v>0</v>
      </c>
    </row>
    <row r="378" spans="1:2">
      <c r="A378">
        <v>418</v>
      </c>
      <c r="B378">
        <v>0</v>
      </c>
    </row>
    <row r="379" spans="1:2">
      <c r="A379">
        <v>419</v>
      </c>
      <c r="B379">
        <v>0</v>
      </c>
    </row>
    <row r="380" spans="1:2">
      <c r="A380">
        <v>421</v>
      </c>
      <c r="B380">
        <v>0</v>
      </c>
    </row>
    <row r="381" spans="1:2">
      <c r="A381">
        <v>422</v>
      </c>
      <c r="B381">
        <v>0</v>
      </c>
    </row>
    <row r="382" spans="1:2">
      <c r="A382">
        <v>423</v>
      </c>
      <c r="B382">
        <v>0</v>
      </c>
    </row>
    <row r="383" spans="1:2">
      <c r="A383">
        <v>424</v>
      </c>
      <c r="B383">
        <v>0</v>
      </c>
    </row>
    <row r="384" spans="1:2">
      <c r="A384">
        <v>425</v>
      </c>
      <c r="B384">
        <v>0</v>
      </c>
    </row>
    <row r="385" spans="1:2">
      <c r="A385">
        <v>426</v>
      </c>
      <c r="B385">
        <v>0</v>
      </c>
    </row>
    <row r="386" spans="1:2">
      <c r="A386">
        <v>427</v>
      </c>
      <c r="B386">
        <v>0</v>
      </c>
    </row>
    <row r="387" spans="1:2">
      <c r="A387">
        <v>428</v>
      </c>
      <c r="B387">
        <v>0</v>
      </c>
    </row>
    <row r="388" spans="1:2">
      <c r="A388">
        <v>429</v>
      </c>
      <c r="B388">
        <v>0</v>
      </c>
    </row>
    <row r="389" spans="1:2">
      <c r="A389">
        <v>431</v>
      </c>
      <c r="B389">
        <v>0</v>
      </c>
    </row>
    <row r="390" spans="1:2">
      <c r="A390">
        <v>432</v>
      </c>
      <c r="B390">
        <v>0</v>
      </c>
    </row>
    <row r="391" spans="1:2">
      <c r="A391">
        <v>433</v>
      </c>
      <c r="B391">
        <v>0</v>
      </c>
    </row>
    <row r="392" spans="1:2">
      <c r="A392">
        <v>434</v>
      </c>
      <c r="B392">
        <v>0</v>
      </c>
    </row>
    <row r="393" spans="1:2">
      <c r="A393">
        <v>435</v>
      </c>
      <c r="B393">
        <v>0</v>
      </c>
    </row>
    <row r="394" spans="1:2">
      <c r="A394">
        <v>436</v>
      </c>
      <c r="B394">
        <v>0</v>
      </c>
    </row>
    <row r="395" spans="1:2">
      <c r="A395">
        <v>437</v>
      </c>
      <c r="B395">
        <v>0</v>
      </c>
    </row>
    <row r="396" spans="1:2">
      <c r="A396">
        <v>438</v>
      </c>
      <c r="B396">
        <v>0</v>
      </c>
    </row>
    <row r="397" spans="1:2">
      <c r="A397">
        <v>439</v>
      </c>
      <c r="B397">
        <v>0</v>
      </c>
    </row>
    <row r="398" spans="1:2">
      <c r="A398">
        <v>441</v>
      </c>
      <c r="B398">
        <v>0</v>
      </c>
    </row>
    <row r="399" spans="1:2">
      <c r="A399">
        <v>442</v>
      </c>
      <c r="B399">
        <v>0</v>
      </c>
    </row>
    <row r="400" spans="1:2">
      <c r="A400">
        <v>443</v>
      </c>
      <c r="B400">
        <v>0</v>
      </c>
    </row>
    <row r="401" spans="1:2">
      <c r="A401">
        <v>444</v>
      </c>
      <c r="B401">
        <v>0</v>
      </c>
    </row>
    <row r="402" spans="1:2">
      <c r="A402">
        <v>445</v>
      </c>
      <c r="B402">
        <v>0</v>
      </c>
    </row>
    <row r="403" spans="1:2">
      <c r="A403">
        <v>446</v>
      </c>
      <c r="B403">
        <v>0</v>
      </c>
    </row>
    <row r="404" spans="1:2">
      <c r="A404">
        <v>447</v>
      </c>
      <c r="B404">
        <v>0</v>
      </c>
    </row>
    <row r="405" spans="1:2">
      <c r="A405">
        <v>448</v>
      </c>
      <c r="B405">
        <v>0</v>
      </c>
    </row>
    <row r="406" spans="1:2">
      <c r="A406">
        <v>449</v>
      </c>
      <c r="B406">
        <v>0</v>
      </c>
    </row>
    <row r="407" spans="1:2">
      <c r="A407">
        <v>451</v>
      </c>
      <c r="B407">
        <v>0</v>
      </c>
    </row>
    <row r="408" spans="1:2">
      <c r="A408">
        <v>452</v>
      </c>
      <c r="B408">
        <v>0</v>
      </c>
    </row>
    <row r="409" spans="1:2">
      <c r="A409">
        <v>453</v>
      </c>
      <c r="B409">
        <v>0</v>
      </c>
    </row>
    <row r="410" spans="1:2">
      <c r="A410">
        <v>454</v>
      </c>
      <c r="B410">
        <v>0</v>
      </c>
    </row>
    <row r="411" spans="1:2">
      <c r="A411">
        <v>455</v>
      </c>
      <c r="B411">
        <v>0</v>
      </c>
    </row>
    <row r="412" spans="1:2">
      <c r="A412">
        <v>456</v>
      </c>
      <c r="B412">
        <v>0</v>
      </c>
    </row>
    <row r="413" spans="1:2">
      <c r="A413">
        <v>457</v>
      </c>
      <c r="B413">
        <v>0</v>
      </c>
    </row>
    <row r="414" spans="1:2">
      <c r="A414">
        <v>458</v>
      </c>
      <c r="B414">
        <v>0</v>
      </c>
    </row>
    <row r="415" spans="1:2">
      <c r="A415">
        <v>459</v>
      </c>
      <c r="B415">
        <v>0</v>
      </c>
    </row>
    <row r="416" spans="1:2">
      <c r="A416">
        <v>461</v>
      </c>
      <c r="B416">
        <v>0</v>
      </c>
    </row>
    <row r="417" spans="1:2">
      <c r="A417">
        <v>462</v>
      </c>
      <c r="B417">
        <v>0</v>
      </c>
    </row>
    <row r="418" spans="1:2">
      <c r="A418">
        <v>463</v>
      </c>
      <c r="B418">
        <v>0</v>
      </c>
    </row>
    <row r="419" spans="1:2">
      <c r="A419">
        <v>464</v>
      </c>
      <c r="B419">
        <v>0</v>
      </c>
    </row>
    <row r="420" spans="1:2">
      <c r="A420">
        <v>465</v>
      </c>
      <c r="B420">
        <v>0</v>
      </c>
    </row>
    <row r="421" spans="1:2">
      <c r="A421">
        <v>466</v>
      </c>
      <c r="B421">
        <v>0</v>
      </c>
    </row>
    <row r="422" spans="1:2">
      <c r="A422">
        <v>467</v>
      </c>
      <c r="B422">
        <v>0</v>
      </c>
    </row>
    <row r="423" spans="1:2">
      <c r="A423">
        <v>468</v>
      </c>
      <c r="B423">
        <v>0</v>
      </c>
    </row>
    <row r="424" spans="1:2">
      <c r="A424">
        <v>469</v>
      </c>
      <c r="B424">
        <v>0</v>
      </c>
    </row>
    <row r="425" spans="1:2">
      <c r="A425">
        <v>10</v>
      </c>
      <c r="B425">
        <v>0.17335831000868729</v>
      </c>
    </row>
    <row r="426" spans="1:2">
      <c r="A426">
        <v>20</v>
      </c>
      <c r="B426">
        <v>0.60166932759546454</v>
      </c>
    </row>
    <row r="427" spans="1:2">
      <c r="A427">
        <v>30</v>
      </c>
      <c r="B427">
        <v>1.2990989746104225</v>
      </c>
    </row>
    <row r="428" spans="1:2">
      <c r="A428">
        <v>40</v>
      </c>
      <c r="B428">
        <v>2.1623278499901164</v>
      </c>
    </row>
    <row r="429" spans="1:2">
      <c r="A429">
        <v>50</v>
      </c>
      <c r="B429">
        <v>3.3521163953680135</v>
      </c>
    </row>
    <row r="430" spans="1:2">
      <c r="A430">
        <v>60</v>
      </c>
      <c r="B430">
        <v>4.964404506368993</v>
      </c>
    </row>
    <row r="431" spans="1:2">
      <c r="A431">
        <v>70</v>
      </c>
      <c r="B431">
        <v>6.939420350306472</v>
      </c>
    </row>
    <row r="432" spans="1:2">
      <c r="A432">
        <v>80</v>
      </c>
      <c r="B432">
        <v>9.5067369846479455</v>
      </c>
    </row>
    <row r="433" spans="1:2">
      <c r="A433">
        <v>90</v>
      </c>
      <c r="B433">
        <v>12.82871139864972</v>
      </c>
    </row>
    <row r="434" spans="1:2">
      <c r="A434">
        <v>100</v>
      </c>
      <c r="B434">
        <v>17.1111111111111</v>
      </c>
    </row>
    <row r="435" spans="1:2">
      <c r="A435">
        <v>110</v>
      </c>
      <c r="B435">
        <v>22.565346032236278</v>
      </c>
    </row>
    <row r="436" spans="1:2">
      <c r="A436">
        <v>120</v>
      </c>
      <c r="B436">
        <v>29.483191210020401</v>
      </c>
    </row>
    <row r="437" spans="1:2">
      <c r="A437">
        <v>130</v>
      </c>
      <c r="B437">
        <v>38.303451627619445</v>
      </c>
    </row>
    <row r="438" spans="1:2">
      <c r="A438">
        <v>140</v>
      </c>
      <c r="B438">
        <v>49.53064498786464</v>
      </c>
    </row>
    <row r="439" spans="1:2">
      <c r="A439">
        <v>150</v>
      </c>
      <c r="B439">
        <v>63.800880144009838</v>
      </c>
    </row>
    <row r="440" spans="1:2">
      <c r="A440">
        <v>160</v>
      </c>
      <c r="B440">
        <v>81.793654895767759</v>
      </c>
    </row>
    <row r="441" spans="1:2">
      <c r="A441">
        <v>170</v>
      </c>
      <c r="B441">
        <v>104.43071842182437</v>
      </c>
    </row>
    <row r="442" spans="1:2">
      <c r="A442">
        <v>180</v>
      </c>
      <c r="B442">
        <v>133.04190787618268</v>
      </c>
    </row>
    <row r="443" spans="1:2">
      <c r="A443">
        <v>190</v>
      </c>
      <c r="B443">
        <v>169.17469071710627</v>
      </c>
    </row>
    <row r="444" spans="1:2">
      <c r="A444">
        <v>200</v>
      </c>
      <c r="B444">
        <v>214.77272727272776</v>
      </c>
    </row>
    <row r="445" spans="1:2">
      <c r="A445">
        <v>210</v>
      </c>
      <c r="B445">
        <v>272.27634858926115</v>
      </c>
    </row>
    <row r="446" spans="1:2">
      <c r="A446">
        <v>220</v>
      </c>
      <c r="B446">
        <v>345.62109692399537</v>
      </c>
    </row>
    <row r="447" spans="1:2">
      <c r="A447">
        <v>230</v>
      </c>
      <c r="B447">
        <v>438.18442479183096</v>
      </c>
    </row>
    <row r="448" spans="1:2">
      <c r="A448">
        <v>240</v>
      </c>
      <c r="B448">
        <v>554.92687987055672</v>
      </c>
    </row>
    <row r="449" spans="1:2">
      <c r="A449">
        <v>250</v>
      </c>
      <c r="B449">
        <v>702.07541033664734</v>
      </c>
    </row>
    <row r="450" spans="1:2">
      <c r="A450">
        <v>260</v>
      </c>
      <c r="B450">
        <v>887.44377681523099</v>
      </c>
    </row>
    <row r="451" spans="1:2">
      <c r="A451">
        <v>270</v>
      </c>
      <c r="B451">
        <v>1114.5247953609555</v>
      </c>
    </row>
    <row r="452" spans="1:2">
      <c r="A452">
        <v>280</v>
      </c>
      <c r="B452">
        <v>1398.9905660403438</v>
      </c>
    </row>
    <row r="453" spans="1:2">
      <c r="A453">
        <v>290</v>
      </c>
      <c r="B453">
        <v>1755.2328831839664</v>
      </c>
    </row>
    <row r="454" spans="1:2">
      <c r="A454">
        <v>300</v>
      </c>
      <c r="B454">
        <v>2201.2307692307686</v>
      </c>
    </row>
    <row r="455" spans="1:2">
      <c r="A455">
        <v>310</v>
      </c>
      <c r="B455">
        <v>2759.4398891583091</v>
      </c>
    </row>
    <row r="456" spans="1:2">
      <c r="A456">
        <v>320</v>
      </c>
      <c r="B456">
        <v>3457.9014737763664</v>
      </c>
    </row>
    <row r="457" spans="1:2">
      <c r="A457">
        <v>330</v>
      </c>
      <c r="B457">
        <v>4329.0026601206646</v>
      </c>
    </row>
    <row r="458" spans="1:2">
      <c r="A458">
        <v>340</v>
      </c>
      <c r="B458">
        <v>5414.6234964888636</v>
      </c>
    </row>
    <row r="459" spans="1:2">
      <c r="A459">
        <v>350</v>
      </c>
      <c r="B459">
        <v>6770.6165753920095</v>
      </c>
    </row>
    <row r="460" spans="1:2">
      <c r="A460">
        <v>360</v>
      </c>
      <c r="B460">
        <v>8463.9658797446882</v>
      </c>
    </row>
    <row r="461" spans="1:2">
      <c r="A461">
        <v>370</v>
      </c>
      <c r="B461">
        <v>10578.175961501225</v>
      </c>
    </row>
    <row r="462" spans="1:2">
      <c r="A462">
        <v>380</v>
      </c>
      <c r="B462">
        <v>13217.330413321972</v>
      </c>
    </row>
    <row r="463" spans="1:2">
      <c r="A463">
        <v>390</v>
      </c>
      <c r="B463">
        <v>16511.143869680127</v>
      </c>
    </row>
    <row r="464" spans="1:2">
      <c r="A464">
        <v>400</v>
      </c>
      <c r="B464">
        <v>20611.500000000004</v>
      </c>
    </row>
    <row r="465" spans="1:2">
      <c r="A465">
        <v>410</v>
      </c>
      <c r="B465">
        <v>25713.014337009936</v>
      </c>
    </row>
    <row r="466" spans="1:2">
      <c r="A466">
        <v>420</v>
      </c>
      <c r="B466">
        <v>32071.437791537388</v>
      </c>
    </row>
    <row r="467" spans="1:2">
      <c r="A467">
        <v>430</v>
      </c>
      <c r="B467">
        <v>39995.259462237169</v>
      </c>
    </row>
    <row r="468" spans="1:2">
      <c r="A468">
        <v>440</v>
      </c>
      <c r="B468">
        <v>49868.425697919294</v>
      </c>
    </row>
    <row r="469" spans="1:2">
      <c r="A469">
        <v>450</v>
      </c>
      <c r="B469">
        <v>62168.741265887453</v>
      </c>
    </row>
    <row r="470" spans="1:2">
      <c r="A470">
        <v>460</v>
      </c>
      <c r="B470">
        <v>77490.745664470727</v>
      </c>
    </row>
    <row r="471" spans="1:2">
      <c r="A471">
        <v>470</v>
      </c>
      <c r="B471">
        <v>96574.150256070483</v>
      </c>
    </row>
  </sheetData>
  <sortState ref="A1:B471">
    <sortCondition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맵데이터</vt:lpstr>
      <vt:lpstr>Consumable</vt:lpstr>
      <vt:lpstr>Research</vt:lpstr>
      <vt:lpstr>Elemental</vt:lpstr>
      <vt:lpstr>장비아이템</vt:lpstr>
      <vt:lpstr>장비스킬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2017-06-11T22:14:48Z</dcterms:modified>
</cp:coreProperties>
</file>